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<sst xmlns="http://schemas.openxmlformats.org/spreadsheetml/2006/main" count="69146" uniqueCount="6214">
  <si>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</si>
  <si>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</si>
  <si>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</si>
  <si>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</si>
  <si>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</si>
  <si>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</si>
  <si>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</si>
  <si>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</si>
  <si>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</si>
  <si>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</si>
  <si>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</si>
  <si>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</si>
  <si>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</si>
  <si>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</si>
  <si>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</si>
  <si>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</si>
  <si>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</si>
  <si>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</si>
  <si>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</si>
  <si>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</si>
  <si>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</si>
  <si>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</si>
  <si>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</si>
  <si>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</si>
  <si>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</si>
  <si>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</si>
  <si>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</si>
  <si>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</si>
  <si>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</si>
  <si>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</si>
  <si>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</si>
  <si>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</si>
  <si>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</si>
  <si>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</si>
  <si>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</si>
  <si>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</si>
  <si>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</si>
  <si>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</si>
  <si>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</si>
  <si>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</si>
  <si>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</si>
  <si>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</si>
  <si>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</si>
  <si>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</si>
  <si>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</si>
  <si>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</si>
  <si>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</si>
  <si>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</si>
  <si>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</si>
  <si>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</si>
  <si>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</si>
  <si>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</si>
  <si>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</si>
  <si>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</si>
  <si>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</si>
  <si>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</si>
  <si>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</si>
  <si>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</si>
  <si>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</si>
  <si>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</si>
  <si>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</si>
  <si>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</si>
  <si>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</si>
  <si>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</si>
  <si>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</si>
  <si>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</si>
  <si>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</si>
  <si>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</si>
  <si>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</si>
  <si>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</si>
  <si>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</si>
  <si>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</si>
  <si>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</si>
  <si>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</si>
  <si>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</si>
  <si>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</si>
  <si>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</si>
  <si>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</si>
  <si>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</si>
  <si>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</si>
  <si>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</si>
  <si>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</si>
  <si>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</si>
  <si>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</si>
  <si>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</si>
  <si>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</si>
  <si>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</si>
  <si>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</si>
  <si>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</si>
  <si>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</si>
  <si>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</si>
  <si>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</si>
  <si>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</si>
  <si>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</si>
  <si>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</si>
  <si>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</si>
  <si>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</si>
  <si>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</si>
  <si>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</si>
  <si>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</si>
  <si>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</si>
  <si>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</si>
  <si>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</si>
  <si>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</si>
  <si>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</si>
  <si>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</si>
  <si>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</si>
  <si>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</si>
  <si>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</si>
  <si>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</si>
  <si>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</si>
  <si>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</si>
  <si>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</si>
  <si>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</si>
  <si>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</si>
  <si>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</si>
  <si>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</si>
  <si>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</si>
  <si>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</si>
  <si>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</si>
  <si>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</si>
  <si>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</si>
  <si>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</si>
  <si>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</si>
  <si>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</si>
  <si>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</si>
  <si>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</si>
  <si>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</si>
  <si>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</si>
  <si>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</si>
  <si>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</si>
  <si>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</si>
  <si>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</si>
  <si>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</si>
  <si>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</si>
  <si>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</si>
  <si>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</si>
  <si>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</si>
  <si>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</si>
  <si>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</si>
  <si>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</si>
  <si>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</si>
  <si>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</si>
  <si>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</si>
  <si>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</si>
  <si>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</si>
  <si>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</si>
  <si>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</si>
  <si>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</si>
  <si>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</si>
  <si>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</si>
  <si>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</si>
  <si>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</si>
  <si>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</si>
  <si>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</si>
  <si>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</si>
  <si>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</si>
  <si>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</si>
  <si>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</si>
  <si>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</si>
  <si>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</si>
  <si>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</si>
  <si>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</si>
  <si>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</si>
  <si>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</si>
  <si>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</si>
  <si>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</si>
  <si>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</si>
  <si>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</si>
  <si>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</si>
  <si>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</si>
  <si>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</si>
  <si>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</si>
  <si>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</si>
  <si>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</si>
  <si>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</si>
  <si>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</si>
  <si>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</si>
  <si>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</si>
  <si>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</si>
  <si>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</si>
  <si>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</si>
  <si>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</si>
  <si>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</si>
  <si>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</si>
  <si>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</si>
  <si>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</si>
  <si>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</si>
  <si>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</si>
  <si>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</si>
  <si>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</si>
  <si>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</si>
  <si>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</si>
  <si>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</si>
  <si>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</si>
  <si>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</si>
  <si>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</si>
  <si>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</si>
  <si>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</si>
  <si>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</si>
  <si>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</si>
  <si>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</si>
  <si>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</si>
  <si>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</si>
  <si>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</si>
  <si>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</si>
  <si>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</si>
  <si>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</si>
  <si>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</si>
  <si>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</si>
  <si>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</si>
  <si>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</si>
  <si>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</si>
  <si>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</si>
  <si>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</si>
  <si>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</si>
  <si>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</si>
  <si>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</si>
  <si>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</si>
  <si>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</si>
  <si>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</si>
  <si>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</si>
  <si>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</si>
  <si>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</si>
  <si>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</si>
  <si>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</si>
  <si>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</si>
  <si>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</si>
  <si>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</si>
  <si>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</si>
  <si>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</si>
  <si>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</si>
  <si>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</si>
  <si>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</si>
  <si>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</si>
  <si>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</si>
  <si>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</si>
  <si>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</si>
  <si>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</si>
  <si>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</si>
  <si>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</si>
  <si>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</si>
  <si>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</si>
  <si>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</si>
  <si>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</si>
  <si>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</si>
  <si>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</si>
  <si>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</si>
  <si>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</si>
  <si>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</si>
  <si>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</si>
  <si>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</si>
  <si>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</si>
  <si>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</si>
  <si>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</si>
  <si>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</si>
  <si>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</si>
  <si>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</si>
  <si>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</si>
  <si>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</si>
  <si>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</si>
  <si>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</si>
  <si>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</si>
  <si>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</si>
  <si>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</si>
  <si>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</si>
  <si>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</si>
  <si>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</si>
  <si>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</si>
  <si>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</si>
  <si>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</si>
  <si>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</si>
  <si>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</si>
  <si>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</si>
  <si>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</si>
  <si>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</si>
  <si>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</si>
  <si>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</si>
  <si>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</si>
  <si>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</si>
  <si>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</si>
  <si>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</si>
  <si>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</si>
  <si>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</si>
  <si>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</si>
  <si>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</si>
  <si>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</si>
  <si>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</si>
  <si>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</si>
  <si>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</si>
  <si>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</si>
  <si>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</si>
  <si>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</si>
  <si>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</si>
  <si>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</si>
  <si>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</si>
  <si>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</si>
  <si>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</si>
  <si>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</si>
  <si>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</si>
  <si>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</si>
  <si>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</si>
  <si>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</si>
  <si>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</si>
  <si>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</si>
  <si>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</si>
  <si>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</si>
  <si>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</si>
  <si>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</si>
  <si>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</si>
  <si>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</si>
  <si>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</si>
  <si>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</si>
  <si>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</si>
  <si>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</si>
  <si>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</si>
  <si>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</si>
  <si>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</si>
  <si>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</si>
  <si>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</si>
  <si>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</si>
  <si>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</si>
  <si>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</si>
  <si>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</si>
  <si>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</si>
  <si>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</si>
  <si>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</si>
  <si>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</si>
  <si>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</si>
  <si>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</si>
  <si>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</si>
  <si>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</si>
  <si>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</si>
  <si>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</si>
  <si>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</si>
  <si>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</si>
  <si>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</si>
  <si>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</si>
  <si>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</si>
  <si>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</si>
  <si>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</si>
  <si>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</si>
  <si>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</si>
  <si>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</si>
  <si>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</si>
  <si>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</si>
  <si>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</si>
  <si>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</si>
  <si>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</si>
  <si>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</si>
  <si>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</si>
  <si>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</si>
  <si>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</si>
  <si>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</si>
  <si>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</si>
  <si>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</si>
  <si>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</si>
  <si>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</si>
  <si>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</si>
  <si>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</si>
  <si>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</si>
  <si>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</si>
  <si>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</si>
  <si>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</si>
  <si>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</si>
  <si>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</si>
  <si>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</si>
  <si>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</si>
  <si>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</si>
  <si>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</si>
  <si>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</si>
  <si>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</si>
  <si>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</si>
  <si>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</si>
  <si>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</si>
  <si>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</si>
  <si>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</si>
  <si>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</si>
  <si>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</si>
  <si>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</si>
  <si>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</si>
  <si>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</si>
  <si>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</si>
  <si>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</si>
  <si>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</si>
  <si>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</si>
  <si>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</si>
  <si>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</si>
  <si>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</si>
  <si>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</si>
  <si>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</si>
  <si>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</si>
  <si>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</si>
  <si>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</si>
  <si>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</si>
  <si>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</si>
  <si>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</si>
  <si>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</si>
  <si>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</si>
  <si>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</si>
  <si>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</si>
  <si>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</si>
  <si>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</si>
  <si>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</si>
  <si>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</si>
  <si>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</si>
  <si>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</si>
  <si>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</si>
  <si>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</si>
  <si>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</si>
  <si>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</si>
  <si>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</si>
  <si>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</si>
  <si>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</si>
  <si>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</si>
  <si>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</si>
  <si>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</si>
  <si>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</si>
  <si>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</si>
  <si>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</si>
  <si>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</si>
  <si>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</si>
  <si>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</si>
  <si>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</si>
  <si>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</si>
  <si>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</si>
  <si>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</si>
  <si>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</si>
  <si>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</si>
  <si>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</si>
  <si>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</si>
  <si>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</si>
  <si>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</si>
  <si>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</si>
  <si>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</si>
  <si>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</si>
  <si>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</si>
  <si>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</si>
  <si>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</si>
  <si>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</si>
  <si>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</si>
  <si>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</si>
  <si>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</si>
  <si>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</si>
  <si>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</si>
  <si>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</si>
  <si>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</si>
  <si>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</si>
  <si>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</si>
  <si>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</si>
  <si>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</si>
  <si>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</si>
  <si>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</si>
  <si>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</si>
  <si>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</si>
  <si>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</si>
  <si>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</si>
  <si>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</si>
  <si>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</si>
  <si>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</si>
  <si>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</si>
  <si>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</si>
  <si>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</si>
  <si>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</si>
  <si>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</si>
  <si>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</si>
  <si>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</si>
  <si>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</si>
  <si>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</si>
  <si>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</si>
  <si>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</si>
  <si>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</si>
  <si>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</si>
  <si>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</si>
  <si>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</si>
  <si>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</si>
  <si>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</si>
  <si>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</si>
  <si>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</si>
  <si>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</si>
  <si>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</si>
  <si>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</si>
  <si>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</si>
  <si>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</si>
  <si>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</si>
  <si>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</si>
  <si>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</si>
  <si>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</si>
  <si>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</si>
  <si>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</si>
  <si>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</si>
  <si>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</si>
  <si>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</si>
  <si>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</si>
  <si>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</si>
  <si>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</si>
  <si>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</si>
  <si>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</si>
  <si>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</si>
  <si>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</si>
  <si>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</si>
  <si>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</si>
  <si>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</si>
  <si>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</si>
  <si>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</si>
  <si>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</si>
  <si>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</si>
  <si>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</si>
  <si>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</si>
  <si>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</si>
  <si>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</si>
  <si>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</si>
  <si>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</si>
  <si>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</si>
  <si>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</si>
  <si>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</si>
  <si>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</si>
  <si>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</si>
  <si>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</si>
  <si>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</si>
  <si>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</si>
  <si>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</si>
  <si>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</si>
  <si>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</si>
  <si>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</si>
  <si>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</si>
  <si>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</si>
  <si>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</si>
  <si>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</si>
  <si>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</si>
  <si>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</si>
  <si>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</si>
  <si>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</si>
  <si>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</si>
  <si>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</si>
  <si>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</si>
  <si>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</si>
  <si>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</si>
  <si>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</si>
  <si>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</si>
  <si>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</si>
  <si>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</si>
  <si>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</si>
  <si>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</si>
  <si>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</si>
  <si>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</si>
  <si>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</si>
  <si>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</si>
  <si>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</si>
  <si>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</si>
  <si>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</si>
  <si>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</si>
  <si>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</si>
  <si>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</si>
  <si>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</si>
  <si>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</si>
  <si>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</si>
  <si>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</si>
  <si>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</si>
  <si>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</si>
  <si>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</si>
  <si>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</si>
  <si>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</si>
  <si>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</si>
  <si>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</si>
  <si>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</si>
  <si>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</si>
  <si>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</si>
  <si>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</si>
  <si>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</si>
  <si>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</si>
  <si>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</si>
  <si>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</si>
  <si>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</si>
  <si>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</si>
  <si>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</si>
  <si>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</si>
  <si>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</si>
  <si>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</si>
  <si>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</si>
  <si>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</si>
  <si>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</si>
  <si>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</si>
  <si>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</si>
  <si>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</si>
  <si>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</si>
  <si>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</si>
  <si>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</si>
  <si>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</si>
  <si>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</si>
  <si>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</si>
  <si>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</si>
  <si>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</si>
  <si>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</si>
  <si>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</si>
  <si>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</si>
  <si>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</si>
  <si>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</si>
  <si>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</si>
  <si>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</si>
  <si>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</si>
  <si>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</si>
  <si>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</si>
  <si>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</si>
  <si>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</si>
  <si>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</si>
  <si>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</si>
  <si>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</si>
  <si>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</si>
  <si>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</si>
  <si>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</si>
  <si>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</si>
  <si>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</si>
  <si>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</si>
  <si>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</si>
  <si>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</si>
  <si>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</si>
  <si>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</si>
  <si>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</si>
  <si>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</si>
  <si>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</si>
  <si>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</si>
  <si>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</si>
  <si>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</si>
  <si>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</si>
  <si>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</si>
  <si>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</si>
  <si>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</si>
  <si>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</si>
  <si>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</si>
  <si>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</si>
  <si>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</si>
  <si>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</si>
  <si>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</si>
  <si>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</si>
  <si>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</si>
  <si>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</si>
  <si>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</si>
  <si>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</si>
  <si>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</si>
  <si>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</si>
  <si>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</si>
  <si>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</si>
  <si>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</si>
  <si>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</si>
  <si>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</si>
  <si>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</si>
  <si>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</si>
  <si>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</si>
  <si>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</si>
  <si>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</si>
  <si>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</si>
  <si>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</si>
  <si>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</si>
  <si>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</si>
  <si>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</si>
  <si>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</si>
  <si>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</si>
  <si>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</si>
  <si>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</si>
  <si>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</si>
  <si>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</si>
  <si>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</si>
  <si>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</si>
  <si>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</si>
  <si>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</si>
  <si>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</si>
  <si>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</si>
  <si>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</si>
  <si>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</si>
  <si>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</si>
  <si>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</si>
  <si>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</si>
  <si>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</si>
  <si>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</si>
  <si>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</si>
  <si>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</si>
  <si>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</si>
  <si>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</si>
  <si>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</si>
  <si>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</si>
  <si>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</si>
  <si>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</si>
  <si>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</si>
  <si>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</si>
  <si>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</si>
  <si>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</si>
  <si>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</si>
  <si>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</si>
  <si>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</si>
  <si>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</si>
  <si>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</si>
  <si>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</si>
  <si>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</si>
  <si>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</si>
  <si>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</si>
  <si>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</si>
  <si>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</si>
  <si>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</si>
  <si>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</si>
  <si>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</si>
  <si>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</si>
  <si>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</si>
  <si>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</si>
  <si>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</si>
  <si>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</si>
  <si>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</si>
  <si>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</si>
  <si>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</si>
  <si>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</si>
  <si>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</si>
  <si>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</si>
  <si>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</si>
  <si>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</si>
  <si>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</si>
  <si>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</si>
  <si>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</si>
  <si>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</si>
  <si>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</si>
  <si>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</si>
  <si>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</si>
  <si>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</si>
  <si>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</si>
  <si>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</si>
  <si>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</si>
  <si>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</si>
  <si>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</si>
  <si>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</si>
  <si>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</si>
  <si>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</si>
  <si>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</si>
  <si>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</si>
  <si>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</si>
  <si>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</si>
  <si>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</si>
  <si>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</si>
  <si>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</si>
  <si>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</si>
  <si>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</si>
  <si>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</si>
  <si>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</si>
  <si>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</si>
  <si>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</si>
  <si>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</si>
  <si>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</si>
  <si>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</si>
  <si>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</si>
  <si>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</si>
  <si>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</si>
  <si>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</si>
  <si>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</si>
  <si>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</si>
  <si>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</si>
  <si>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</si>
  <si>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</si>
  <si>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</si>
  <si>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</si>
  <si>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</si>
  <si>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</si>
  <si>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</si>
  <si>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</si>
  <si>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</si>
  <si>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</si>
  <si>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</si>
  <si>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</si>
  <si>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</si>
  <si>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</si>
  <si>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</si>
  <si>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</si>
  <si>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</si>
  <si>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</si>
  <si>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</si>
  <si>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</si>
  <si>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</si>
  <si>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</si>
  <si>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</si>
  <si>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</si>
  <si>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</si>
  <si>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</si>
  <si>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</si>
  <si>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</si>
  <si>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</si>
  <si>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</si>
  <si>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</si>
  <si>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</si>
  <si>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</si>
  <si>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</si>
  <si>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</si>
  <si>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</si>
  <si>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</si>
  <si>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</si>
  <si>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</si>
  <si>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</si>
  <si>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</si>
  <si>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</si>
  <si>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</si>
  <si>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</si>
  <si>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</si>
  <si>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</si>
  <si>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</si>
  <si>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</si>
  <si>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</si>
  <si>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</si>
  <si>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</si>
  <si>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</si>
  <si>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</si>
  <si>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</si>
  <si>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</si>
  <si>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</si>
  <si>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</si>
  <si>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</si>
  <si>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</si>
  <si>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</si>
  <si>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</si>
  <si>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</si>
  <si>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</si>
  <si>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</si>
  <si>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</si>
  <si>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</si>
  <si>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</si>
  <si>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</si>
  <si>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</si>
  <si>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</si>
  <si>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</si>
  <si>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</si>
  <si>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</si>
  <si>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</si>
  <si>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</si>
  <si>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</si>
  <si>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</si>
  <si>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</si>
  <si>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</si>
  <si>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</si>
  <si>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</si>
  <si>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</si>
  <si>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</si>
  <si>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</si>
  <si>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</si>
  <si>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</si>
  <si>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</si>
  <si>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</si>
  <si>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</si>
  <si>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</si>
  <si>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</si>
  <si>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</si>
  <si>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</si>
  <si>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</si>
  <si>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</si>
  <si>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</si>
  <si>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</si>
  <si>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</si>
  <si>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</si>
  <si>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</si>
  <si>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</si>
  <si>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</si>
  <si>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</si>
  <si>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</si>
  <si>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</si>
  <si>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</si>
  <si>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</si>
  <si>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</si>
  <si>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</si>
  <si>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</si>
  <si>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</si>
  <si>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</si>
  <si>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</si>
  <si>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</si>
  <si>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</si>
  <si>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</si>
  <si>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</si>
  <si>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</si>
  <si>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</si>
  <si>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</si>
  <si>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</si>
  <si>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</si>
  <si>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</si>
  <si>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</si>
  <si>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</si>
  <si>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</si>
  <si>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</si>
  <si>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</si>
  <si>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</si>
  <si>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</si>
  <si>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</si>
  <si>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</si>
  <si>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</si>
  <si>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</si>
  <si>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</si>
  <si>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</si>
  <si>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</si>
  <si>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</si>
  <si>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</si>
  <si>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</si>
  <si>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</si>
  <si>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</si>
  <si>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</si>
  <si>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</si>
  <si>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</si>
  <si>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</si>
  <si>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</si>
  <si>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</si>
  <si>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</si>
  <si>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</si>
  <si>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</si>
  <si>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</si>
  <si>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</si>
  <si>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</si>
  <si>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</si>
  <si>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</si>
  <si>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</si>
  <si>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</si>
  <si>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</si>
  <si>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</si>
  <si>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</si>
  <si>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</si>
  <si>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</si>
  <si>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</si>
  <si>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</si>
  <si>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</si>
  <si>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</si>
  <si>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</si>
  <si>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</si>
  <si>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</si>
  <si>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</si>
  <si>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</si>
  <si>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</si>
  <si>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</si>
  <si>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</si>
  <si>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</si>
  <si>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</si>
  <si>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</si>
  <si>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</si>
  <si>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</si>
  <si>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</si>
  <si>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</si>
  <si>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</si>
  <si>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</si>
  <si>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</si>
  <si>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</si>
  <si>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</si>
  <si>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</si>
  <si>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</si>
  <si>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</si>
  <si>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</si>
  <si>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</si>
  <si>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</si>
  <si>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</si>
  <si>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</si>
  <si>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</si>
  <si>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</si>
  <si>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</si>
  <si>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</si>
  <si>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</si>
  <si>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</si>
  <si>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</si>
  <si>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</si>
  <si>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</si>
  <si>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</si>
  <si>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</si>
  <si>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</si>
  <si>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</si>
  <si>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</si>
  <si>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</si>
  <si>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</si>
  <si>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</si>
  <si>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</si>
  <si>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</si>
  <si>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</si>
  <si>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</si>
  <si>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</si>
  <si>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</si>
  <si>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</si>
  <si>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</si>
  <si>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</si>
  <si>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</si>
  <si>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</si>
  <si>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</si>
  <si>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</si>
  <si>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</si>
  <si>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</si>
  <si>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</si>
  <si>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</si>
  <si>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</si>
  <si>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</si>
  <si>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</si>
  <si>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</si>
  <si>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</si>
  <si>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</si>
  <si>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</si>
  <si>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</si>
  <si>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</si>
  <si>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</si>
  <si>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</si>
  <si>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</si>
  <si>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</si>
  <si>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</si>
  <si>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</si>
  <si>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</si>
  <si>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</si>
  <si>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</si>
  <si>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</si>
  <si>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</si>
  <si>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</si>
  <si>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</si>
  <si>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</si>
  <si>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</si>
  <si>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</si>
  <si>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</si>
  <si>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</si>
  <si>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</si>
  <si>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</si>
  <si>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</si>
  <si>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</si>
  <si>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</si>
  <si>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</si>
  <si>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</si>
  <si>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</si>
  <si>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</si>
  <si>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</si>
  <si>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</si>
  <si>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</si>
  <si>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</si>
  <si>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</si>
  <si>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</si>
  <si>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</si>
  <si>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</si>
  <si>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</si>
  <si>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</si>
  <si>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</si>
  <si>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</si>
  <si>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</si>
  <si>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</si>
  <si>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</si>
  <si>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</si>
  <si>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</si>
  <si>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</si>
  <si>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</si>
  <si>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</si>
  <si>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</si>
  <si>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</si>
  <si>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</si>
  <si>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</si>
  <si>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</si>
  <si>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</si>
  <si>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</si>
  <si>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</si>
  <si>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</si>
  <si>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</si>
  <si>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</si>
  <si>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</si>
  <si>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</si>
  <si>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</si>
  <si>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</si>
  <si>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</si>
  <si>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</si>
  <si>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</si>
  <si>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</si>
  <si>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</si>
  <si>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</si>
  <si>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</si>
  <si>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</si>
  <si>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</si>
  <si>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</si>
  <si>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</si>
  <si>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</si>
  <si>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</si>
  <si>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</si>
  <si>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</si>
  <si>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</si>
  <si>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</si>
  <si>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</si>
  <si>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</si>
  <si>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</si>
  <si>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</si>
  <si>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</si>
  <si>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</si>
  <si>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</si>
  <si>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</si>
  <si>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</si>
  <si>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</si>
  <si>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</si>
  <si>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</si>
  <si>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</si>
  <si>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</si>
  <si>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</si>
  <si>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</si>
  <si>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</si>
  <si>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</si>
  <si>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</si>
  <si>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</si>
  <si>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</si>
  <si>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</si>
  <si>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</si>
  <si>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</si>
  <si>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</si>
  <si>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</si>
  <si>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</si>
  <si>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</si>
  <si>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</si>
  <si>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</si>
  <si>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</si>
  <si>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</si>
  <si>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</si>
  <si>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</si>
  <si>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</si>
  <si>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</si>
  <si>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</si>
  <si>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</si>
  <si>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</si>
  <si>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</si>
  <si>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</si>
  <si>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</si>
  <si>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</si>
  <si>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</si>
  <si>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</si>
  <si>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</si>
  <si>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</si>
  <si>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</si>
  <si>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</si>
  <si>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</si>
  <si>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</si>
  <si>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</si>
  <si>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</si>
  <si>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</si>
  <si>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</si>
  <si>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</si>
  <si>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</si>
  <si>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</si>
  <si>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</si>
  <si>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</si>
  <si>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</si>
  <si>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</si>
  <si>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</si>
  <si>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</si>
  <si>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</si>
  <si>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</si>
  <si>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</si>
  <si>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</si>
  <si>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</si>
  <si>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</si>
  <si>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</si>
  <si>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</si>
  <si>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</si>
  <si>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</si>
  <si>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</si>
  <si>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</si>
  <si>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</si>
  <si>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</si>
  <si>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</si>
  <si>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</si>
  <si>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</si>
  <si>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</si>
  <si>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</si>
  <si>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</si>
  <si>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</si>
  <si>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</si>
  <si>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</si>
  <si>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</si>
  <si>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</si>
  <si>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</si>
  <si>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</si>
  <si>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</si>
  <si>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</si>
  <si>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</si>
  <si>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</si>
  <si>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</si>
  <si>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</si>
  <si>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</si>
  <si>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</si>
  <si>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</si>
  <si>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</si>
  <si>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</si>
  <si>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</si>
  <si>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</si>
  <si>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</si>
  <si>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</si>
  <si>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</si>
  <si>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</si>
  <si>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</si>
  <si>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</si>
  <si>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</si>
  <si>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</si>
  <si>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</si>
  <si>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</si>
  <si>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</si>
  <si>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</si>
  <si>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</si>
  <si>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</si>
  <si>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</si>
  <si>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</si>
  <si>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</si>
  <si>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</si>
  <si>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</si>
  <si>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</si>
  <si>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</si>
  <si>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</si>
  <si>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</si>
  <si>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</si>
  <si>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</si>
  <si>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</si>
  <si>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</si>
  <si>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</si>
  <si>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</si>
  <si>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</si>
  <si>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</si>
  <si>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</si>
  <si>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</si>
  <si>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</si>
  <si>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</si>
  <si>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</si>
  <si>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</si>
  <si>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</si>
  <si>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</si>
  <si>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</si>
  <si>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</si>
  <si>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</si>
  <si>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</si>
  <si>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</si>
  <si>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</si>
  <si>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</si>
  <si>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</si>
  <si>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</si>
  <si>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</si>
  <si>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</si>
  <si>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</si>
  <si>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</si>
  <si>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</si>
  <si>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</si>
  <si>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</si>
  <si>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</si>
  <si>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</si>
  <si>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</si>
  <si>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</si>
  <si>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</si>
  <si>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</si>
  <si>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</si>
  <si>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</si>
  <si>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</si>
  <si>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</si>
  <si>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</si>
  <si>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</si>
  <si>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</si>
  <si>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</si>
  <si>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</si>
  <si>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</si>
  <si>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</si>
  <si>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</si>
  <si>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</si>
  <si>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</si>
  <si>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</si>
  <si>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</si>
  <si>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</si>
  <si>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</si>
  <si>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</si>
  <si>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</si>
  <si>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</si>
  <si>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</si>
  <si>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</si>
  <si>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</si>
  <si>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</si>
  <si>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</si>
  <si>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</si>
  <si>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</si>
  <si>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</si>
  <si>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</si>
  <si>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</si>
  <si>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</si>
  <si>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</si>
  <si>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</si>
  <si>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</si>
  <si>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</si>
  <si>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</si>
  <si>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</si>
  <si>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</si>
  <si>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</si>
  <si>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</si>
  <si>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</si>
  <si>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</si>
  <si>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</si>
  <si>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</si>
  <si>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</si>
  <si>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</si>
  <si>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</si>
  <si>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</si>
  <si>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</si>
  <si>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</si>
  <si>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</si>
  <si>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</si>
  <si>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</si>
  <si>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</si>
  <si>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</si>
  <si>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</si>
  <si>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</si>
  <si>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</si>
  <si>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</si>
  <si>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</si>
  <si>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</si>
  <si>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</si>
  <si>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</si>
  <si>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</si>
  <si>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</si>
  <si>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</si>
  <si>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</si>
  <si>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</si>
  <si>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</si>
  <si>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</si>
  <si>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</si>
  <si>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</si>
  <si>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</si>
  <si>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</si>
  <si>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</si>
  <si>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</si>
  <si>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</si>
  <si>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</si>
  <si>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</si>
  <si>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</si>
  <si>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</si>
  <si>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</si>
  <si>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</si>
  <si>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</si>
  <si>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</si>
  <si>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</si>
  <si>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</si>
  <si>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</si>
  <si>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</si>
  <si>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</si>
  <si>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</si>
  <si>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</si>
  <si>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</si>
  <si>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</si>
  <si>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</si>
  <si>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</si>
  <si>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</si>
  <si>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</si>
  <si>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</si>
  <si>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</si>
  <si>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</si>
  <si>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</si>
  <si>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</si>
  <si>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</si>
  <si>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</si>
  <si>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</si>
  <si>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</si>
  <si>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</si>
  <si>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</si>
  <si>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</si>
  <si>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</si>
  <si>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</si>
  <si>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</si>
  <si>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</si>
  <si>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</si>
  <si>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</si>
  <si>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</si>
  <si>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</si>
  <si>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</si>
  <si>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</si>
  <si>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</si>
  <si>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</si>
  <si>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</si>
  <si>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</si>
  <si>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</si>
  <si>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</si>
  <si>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</si>
  <si>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</si>
  <si>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</si>
  <si>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</si>
  <si>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</si>
  <si>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</si>
  <si>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</si>
  <si>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</si>
  <si>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</si>
  <si>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</si>
  <si>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</si>
  <si>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</si>
  <si>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</si>
  <si>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</si>
  <si>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</si>
  <si>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</si>
  <si>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</si>
  <si>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</si>
  <si>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</si>
  <si>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</si>
  <si>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</si>
  <si>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</si>
  <si>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</si>
  <si>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</si>
  <si>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</si>
  <si>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</si>
  <si>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</si>
  <si>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</si>
  <si>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</si>
  <si>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</si>
  <si>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</si>
  <si>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</si>
  <si>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</si>
  <si>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</si>
  <si>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</si>
  <si>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</si>
  <si>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</si>
  <si>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</si>
  <si>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</si>
  <si>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</si>
  <si>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</si>
  <si>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</si>
  <si>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</si>
  <si>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</si>
  <si>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</si>
  <si>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</si>
  <si>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</si>
  <si>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</si>
  <si>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</si>
  <si>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</si>
  <si>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</si>
  <si>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</si>
  <si>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</si>
  <si>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</si>
  <si>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</si>
  <si>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</si>
  <si>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</si>
  <si>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</si>
  <si>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</si>
  <si>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</si>
  <si>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</si>
  <si>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</si>
  <si>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</si>
  <si>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</si>
  <si>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</si>
  <si>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</si>
  <si>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</si>
  <si>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</si>
  <si>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</si>
  <si>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</si>
  <si>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</si>
  <si>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</si>
  <si>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</si>
  <si>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</si>
  <si>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</si>
  <si>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</si>
  <si>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</si>
  <si>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</si>
  <si>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</si>
  <si>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</si>
  <si>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</si>
  <si>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</si>
  <si>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</si>
  <si>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</si>
  <si>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</si>
  <si>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</si>
  <si>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</si>
  <si>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</si>
  <si>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</si>
  <si>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</si>
  <si>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</si>
  <si>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</si>
  <si>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</si>
  <si>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</si>
  <si>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</si>
  <si>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</si>
  <si>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</si>
  <si>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</si>
  <si>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</si>
  <si>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</si>
  <si>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</si>
  <si>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</si>
  <si>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</si>
  <si>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</si>
  <si>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</si>
  <si>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</si>
  <si>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</si>
  <si>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</si>
  <si>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</si>
  <si>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</si>
  <si>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</si>
  <si>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</si>
  <si>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</si>
  <si>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</si>
  <si>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</si>
  <si>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</si>
  <si>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</si>
  <si>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</si>
  <si>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</si>
  <si>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</si>
  <si>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</si>
  <si>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</si>
  <si>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</si>
  <si>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</si>
  <si>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</si>
  <si>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</si>
  <si>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</si>
  <si>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</si>
  <si>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</si>
  <si>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</si>
  <si>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</si>
  <si>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</si>
  <si>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</si>
  <si>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</si>
  <si>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</si>
  <si>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</si>
  <si>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</si>
  <si>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</si>
  <si>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</si>
  <si>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</si>
  <si>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</si>
  <si>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</si>
  <si>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</si>
  <si>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</si>
  <si>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</si>
  <si>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</si>
  <si>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</si>
  <si>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</si>
  <si>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</si>
  <si>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</si>
  <si>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</si>
  <si>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</si>
  <si>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</si>
  <si>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</si>
  <si>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</si>
  <si>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</si>
  <si>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</si>
  <si>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</si>
  <si>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</si>
  <si>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</si>
  <si>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</si>
  <si>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</si>
  <si>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</si>
  <si>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</si>
  <si>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</si>
  <si>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</si>
  <si>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</si>
  <si>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</si>
  <si>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</si>
  <si>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</si>
  <si>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</si>
  <si>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</si>
  <si>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</si>
  <si>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</si>
  <si>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</si>
  <si>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</si>
  <si>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</si>
  <si>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</si>
  <si>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</si>
  <si>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</si>
  <si>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</si>
  <si>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</si>
  <si>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</si>
  <si>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</si>
  <si>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</si>
  <si>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</si>
  <si>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</si>
  <si>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</si>
  <si>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</si>
  <si>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</si>
  <si>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</si>
  <si>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</si>
  <si>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</si>
  <si>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</si>
  <si>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</si>
  <si>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</si>
  <si>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</si>
  <si>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</si>
  <si>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</si>
  <si>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</si>
  <si>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</si>
  <si>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</si>
  <si>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</si>
  <si>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</si>
  <si>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</si>
  <si>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</si>
  <si>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</si>
  <si>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</si>
  <si>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</si>
  <si>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</si>
  <si>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</si>
  <si>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</si>
  <si>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</si>
  <si>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</si>
  <si>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</si>
  <si>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</si>
  <si>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</si>
  <si>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</si>
  <si>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</si>
  <si>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</si>
  <si>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</si>
  <si>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</si>
  <si>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</si>
  <si>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</si>
  <si>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</si>
  <si>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</si>
  <si>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</si>
  <si>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</si>
  <si>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</si>
  <si>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</si>
  <si>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</si>
  <si>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</si>
  <si>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</si>
  <si>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</si>
  <si>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</si>
  <si>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</si>
  <si>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</si>
  <si>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</si>
  <si>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</si>
  <si>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</si>
  <si>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</si>
  <si>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</si>
  <si>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</si>
  <si>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</si>
  <si>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</si>
  <si>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</si>
  <si>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</si>
  <si>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</si>
  <si>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</si>
  <si>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</si>
  <si>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</si>
  <si>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</si>
  <si>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</si>
  <si>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</si>
  <si>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</si>
  <si>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</si>
  <si>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</si>
  <si>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</si>
  <si>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</si>
  <si>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</si>
  <si>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</si>
  <si>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</si>
  <si>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</si>
  <si>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</si>
  <si>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</si>
  <si>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</si>
  <si>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</si>
  <si>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</si>
  <si>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</si>
  <si>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</si>
  <si>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</si>
  <si>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</si>
  <si>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</si>
  <si>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</si>
  <si>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</si>
  <si>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</si>
  <si>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</si>
  <si>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</si>
  <si>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</si>
  <si>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</si>
  <si>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</si>
  <si>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</si>
  <si>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</si>
  <si>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</si>
  <si>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</si>
  <si>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</si>
  <si>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</si>
  <si>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</si>
  <si>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</si>
  <si>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</si>
  <si>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</si>
  <si>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</si>
  <si>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</si>
  <si>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</si>
  <si>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</si>
  <si>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</si>
  <si>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</si>
  <si>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</si>
  <si>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</si>
  <si>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</si>
  <si>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</si>
  <si>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</si>
  <si>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</si>
  <si>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</si>
  <si>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</si>
  <si>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</si>
  <si>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</si>
  <si>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</si>
  <si>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</si>
  <si>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</si>
  <si>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</si>
  <si>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</si>
  <si>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</si>
  <si>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</si>
  <si>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</si>
  <si>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</si>
  <si>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</si>
  <si>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</si>
  <si>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</si>
  <si>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</si>
  <si>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</si>
  <si>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</si>
  <si>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</si>
  <si>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</si>
  <si>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</si>
  <si>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</si>
  <si>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</si>
  <si>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</si>
  <si>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</si>
  <si>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</si>
  <si>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</si>
  <si>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</si>
  <si>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</si>
  <si>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</si>
  <si>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</si>
  <si>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</si>
  <si>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</si>
  <si>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</si>
  <si>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</si>
  <si>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</si>
  <si>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</si>
  <si>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</si>
  <si>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</si>
  <si>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</si>
  <si>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</si>
  <si>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</si>
  <si>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</si>
  <si>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</si>
  <si>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</si>
  <si>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</si>
  <si>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</si>
  <si>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</si>
  <si>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</si>
  <si>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</si>
  <si>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</si>
  <si>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</si>
  <si>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</si>
  <si>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</si>
  <si>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</si>
  <si>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</si>
  <si>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</si>
  <si>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</si>
  <si>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</si>
  <si>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</si>
  <si>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</si>
  <si>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</si>
  <si>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</si>
  <si>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</si>
  <si>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</si>
  <si>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</si>
  <si>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</si>
  <si>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</si>
  <si>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</si>
  <si>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</si>
  <si>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</si>
  <si>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</si>
  <si>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</si>
  <si>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</si>
  <si>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</si>
  <si>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</si>
  <si>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</si>
  <si>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</si>
  <si>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</si>
  <si>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</si>
  <si>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</si>
  <si>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</si>
  <si>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</si>
  <si>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</si>
  <si>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</si>
  <si>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</si>
  <si>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</si>
  <si>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</si>
  <si>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</si>
  <si>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</si>
  <si>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</si>
  <si>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</si>
  <si>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</si>
  <si>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</si>
  <si>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</si>
  <si>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</si>
  <si>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</si>
  <si>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</si>
  <si>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</si>
  <si>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</si>
  <si>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</si>
  <si>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</si>
  <si>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</si>
  <si>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</si>
  <si>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</si>
  <si>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</si>
  <si>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</si>
  <si>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</si>
  <si>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</si>
  <si>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</si>
  <si>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</si>
  <si>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</si>
  <si>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</si>
  <si>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</si>
  <si>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</si>
  <si>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</si>
  <si>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</si>
  <si>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</si>
  <si>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</si>
  <si>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</si>
  <si>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</si>
  <si>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</si>
  <si>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</si>
  <si>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</si>
  <si>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</si>
  <si>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</si>
  <si>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</si>
  <si>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</si>
  <si>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</si>
  <si>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</si>
  <si>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</si>
  <si>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</si>
  <si>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</si>
  <si>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</si>
  <si>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</si>
  <si>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</si>
  <si>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</si>
  <si>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</si>
  <si>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</si>
  <si>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</si>
  <si>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</si>
  <si>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</si>
  <si>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</si>
  <si>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</si>
  <si>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</si>
  <si>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</si>
  <si>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</si>
  <si>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</si>
  <si>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</si>
  <si>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</si>
  <si>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</si>
  <si>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</si>
  <si>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</si>
  <si>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</si>
  <si>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</si>
  <si>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</si>
  <si>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</si>
  <si>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</si>
  <si>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</si>
  <si>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</si>
  <si>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</si>
  <si>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</si>
  <si>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</si>
  <si>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</si>
  <si>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</si>
  <si>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</si>
  <si>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</si>
  <si>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</si>
  <si>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</si>
  <si>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</si>
  <si>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</si>
  <si>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</si>
  <si>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</si>
  <si>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</si>
  <si>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</si>
  <si>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</si>
  <si>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</si>
  <si>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</si>
  <si>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</si>
  <si>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</si>
  <si>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</si>
  <si>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</si>
  <si>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</si>
  <si>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</si>
  <si>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</si>
  <si>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</si>
  <si>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</si>
  <si>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</si>
  <si>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</si>
  <si>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</si>
  <si>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</si>
  <si>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</si>
  <si>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</si>
  <si>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</si>
  <si>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</si>
  <si>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</si>
  <si>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</si>
  <si>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</si>
  <si>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</si>
  <si>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</si>
  <si>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</si>
  <si>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</si>
  <si>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</si>
  <si>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</si>
  <si>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</si>
  <si>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</si>
  <si>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</si>
  <si>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</si>
  <si>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</si>
  <si>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</si>
  <si>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</si>
  <si>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</si>
  <si>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</si>
  <si>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</si>
  <si>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</si>
  <si>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</si>
  <si>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</si>
  <si>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</si>
  <si>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</si>
  <si>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</si>
  <si>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</si>
  <si>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</si>
  <si>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</si>
  <si>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</si>
  <si>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</si>
  <si>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</si>
  <si>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</si>
  <si>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</si>
  <si>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</si>
  <si>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</si>
  <si>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</si>
  <si>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</si>
  <si>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</si>
  <si>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</si>
  <si>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</si>
  <si>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</si>
  <si>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</si>
  <si>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</si>
  <si>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</si>
  <si>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</si>
  <si>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</si>
  <si>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</si>
  <si>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</si>
  <si>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</si>
  <si>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</si>
  <si>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</si>
  <si>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</si>
  <si>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</si>
  <si>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</si>
  <si>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</si>
  <si>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</si>
  <si>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</si>
  <si>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</si>
  <si>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</si>
  <si>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</si>
  <si>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</si>
  <si>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</si>
  <si>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</si>
  <si>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</si>
  <si>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</si>
  <si>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</si>
  <si>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</si>
  <si>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</si>
  <si>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</si>
  <si>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</si>
  <si>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</si>
  <si>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</si>
  <si>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</si>
  <si>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</si>
  <si>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</si>
  <si>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</si>
  <si>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</si>
  <si>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</si>
  <si>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</si>
  <si>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</si>
  <si>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</si>
  <si>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</si>
  <si>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</si>
  <si>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</si>
  <si>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</si>
  <si>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</si>
  <si>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</si>
  <si>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</si>
  <si>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</si>
  <si>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</si>
  <si>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</si>
  <si>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</si>
  <si>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</si>
  <si>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</si>
  <si>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</si>
  <si>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</si>
  <si>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</si>
  <si>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</si>
  <si>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</si>
  <si>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</si>
  <si>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</si>
  <si>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</si>
  <si>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</si>
  <si>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</si>
  <si>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</si>
  <si>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</si>
  <si>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</si>
  <si>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</si>
  <si>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</si>
  <si>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</si>
  <si>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</si>
  <si>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</si>
  <si>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</si>
  <si>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</si>
  <si>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</si>
  <si>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</si>
  <si>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</si>
  <si>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</si>
  <si>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</si>
  <si>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</si>
  <si>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</si>
  <si>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</si>
  <si>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</si>
  <si>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</si>
  <si>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</si>
  <si>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</si>
  <si>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</si>
  <si>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</si>
  <si>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</si>
  <si>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</si>
  <si>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</si>
  <si>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</si>
  <si>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</si>
  <si>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</si>
  <si>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</si>
  <si>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</si>
  <si>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</si>
  <si>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</si>
  <si>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</si>
  <si>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</si>
  <si>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</si>
  <si>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</si>
  <si>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</si>
  <si>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</si>
  <si>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</si>
  <si>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</si>
  <si>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</si>
  <si>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</si>
  <si>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</si>
  <si>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</si>
  <si>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</si>
  <si>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</si>
  <si>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</si>
  <si>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</si>
  <si>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</si>
  <si>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</si>
  <si>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</si>
  <si>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</si>
  <si>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</si>
  <si>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</si>
  <si>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</si>
  <si>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</si>
  <si>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</si>
  <si>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</si>
  <si>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</si>
  <si>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</si>
  <si>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</si>
  <si>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</si>
  <si>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</si>
  <si>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</si>
  <si>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</si>
  <si>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</si>
  <si>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</si>
  <si>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</si>
  <si>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</si>
  <si>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</si>
  <si>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</si>
  <si>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</si>
  <si>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</si>
  <si>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</si>
  <si>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</si>
  <si>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</si>
  <si>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</si>
  <si>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</si>
  <si>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</si>
  <si>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</si>
  <si>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</si>
  <si>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</si>
  <si>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</si>
  <si>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</si>
  <si>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</si>
  <si>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</si>
  <si>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</si>
  <si>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</si>
  <si>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</si>
  <si>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</si>
  <si>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</si>
  <si>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</si>
  <si>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</si>
  <si>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</si>
  <si>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</si>
  <si>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</si>
  <si>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</si>
  <si>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</si>
  <si>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</si>
  <si>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</si>
  <si>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</si>
  <si>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</si>
  <si>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</si>
  <si>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</si>
  <si>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</si>
  <si>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</si>
  <si>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</si>
  <si>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</si>
  <si>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</si>
  <si>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</si>
  <si>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</si>
  <si>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</si>
  <si>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</si>
  <si>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</si>
  <si>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</si>
  <si>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</si>
  <si>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</si>
  <si>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</si>
  <si>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</si>
  <si>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</si>
  <si>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</si>
  <si>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</si>
  <si>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</si>
  <si>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</si>
  <si>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</si>
  <si>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</si>
  <si>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</si>
  <si>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</si>
  <si>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</si>
  <si>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</si>
  <si>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</si>
  <si>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</si>
  <si>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</si>
  <si>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</si>
  <si>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</si>
  <si>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</si>
  <si>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</si>
  <si>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</si>
  <si>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</si>
  <si>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</si>
  <si>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</si>
  <si>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</si>
  <si>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</si>
  <si>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</si>
  <si>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</si>
  <si>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</si>
  <si>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</si>
  <si>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</si>
  <si>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</si>
  <si>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</si>
  <si>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</si>
  <si>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</si>
  <si>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</si>
  <si>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</si>
  <si>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</si>
  <si>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</si>
  <si>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</si>
  <si>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</si>
  <si>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</si>
  <si>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</si>
  <si>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</si>
  <si>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</si>
  <si>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</si>
  <si>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</si>
  <si>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</si>
  <si>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</si>
  <si>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</si>
  <si>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</si>
  <si>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</si>
  <si>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</si>
  <si>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</si>
  <si>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</si>
  <si>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</si>
  <si>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</si>
  <si>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</si>
  <si>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</si>
  <si>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</si>
  <si>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</si>
  <si>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</si>
  <si>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</si>
  <si>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</si>
  <si>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</si>
  <si>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</si>
  <si>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</si>
  <si>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</si>
  <si>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</si>
  <si>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</si>
  <si>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</si>
  <si>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</si>
  <si>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</si>
  <si>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</si>
  <si>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</si>
  <si>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</si>
  <si>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</si>
  <si>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</si>
  <si>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</si>
  <si>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</si>
  <si>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</si>
  <si>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</si>
  <si>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</si>
  <si>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</si>
  <si>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</si>
  <si>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</si>
  <si>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</si>
  <si>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</si>
  <si>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</si>
  <si>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</si>
  <si>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</si>
  <si>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</si>
  <si>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</si>
  <si>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</si>
  <si>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</si>
  <si>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</si>
  <si>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</si>
  <si>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</si>
  <si>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</si>
  <si>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</si>
  <si>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</si>
  <si>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</si>
  <si>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</si>
  <si>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</si>
  <si>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</si>
  <si>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</si>
  <si>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</si>
  <si>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</si>
  <si>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</si>
  <si>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</si>
  <si>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</si>
  <si>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</si>
  <si>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</si>
  <si>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</si>
  <si>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</si>
  <si>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</si>
  <si>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</si>
  <si>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</si>
  <si>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</si>
  <si>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</si>
  <si>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</si>
  <si>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</si>
  <si>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</si>
  <si>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</si>
  <si>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</si>
  <si>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</si>
  <si>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</si>
  <si>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</si>
  <si>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</si>
  <si>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</si>
  <si>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</si>
  <si>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</si>
  <si>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</si>
  <si>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</si>
  <si>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</si>
  <si>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</si>
  <si>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</si>
  <si>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</si>
  <si>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</si>
  <si>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</si>
  <si>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</si>
  <si>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</si>
  <si>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</si>
  <si>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</si>
  <si>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</si>
  <si>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</si>
  <si>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</si>
  <si>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</si>
  <si>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</si>
  <si>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</si>
  <si>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</si>
  <si>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</si>
  <si>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</si>
  <si>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</si>
  <si>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</si>
  <si>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</si>
  <si>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</si>
  <si>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</si>
  <si>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</si>
  <si>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</si>
  <si>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</si>
  <si>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</si>
  <si>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</si>
  <si>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</si>
  <si>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</si>
  <si>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</si>
  <si>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</si>
  <si>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</si>
  <si>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</si>
  <si>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</si>
  <si>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</si>
  <si>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</si>
  <si>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</si>
  <si>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</si>
  <si>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</si>
  <si>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</si>
  <si>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</si>
  <si>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</si>
  <si>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</si>
  <si>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</si>
  <si>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</si>
  <si>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</si>
  <si>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</si>
  <si>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</si>
  <si>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</si>
  <si>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</si>
  <si>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</si>
  <si>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</si>
  <si>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</si>
  <si>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</si>
  <si>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</si>
  <si>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</si>
  <si>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</si>
  <si>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</si>
  <si>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</si>
  <si>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</si>
  <si>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</si>
  <si>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</si>
  <si>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</si>
  <si>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</si>
  <si>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</si>
  <si>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</si>
  <si>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</si>
  <si>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</si>
  <si>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</si>
  <si>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</si>
  <si>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</si>
  <si>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</si>
  <si>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</si>
  <si>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</si>
  <si>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</si>
  <si>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</si>
  <si>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</si>
  <si>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</si>
  <si>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</si>
  <si>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</si>
  <si>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</si>
  <si>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</si>
  <si>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</si>
  <si>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</si>
  <si>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</si>
  <si>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</si>
  <si>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</si>
  <si>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</si>
  <si>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</si>
  <si>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</si>
  <si>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</si>
  <si>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</si>
  <si>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</si>
  <si>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</si>
  <si>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</si>
  <si>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</si>
  <si>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</si>
  <si>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</si>
  <si>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</si>
  <si>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</si>
  <si>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</si>
  <si>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</si>
  <si>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</si>
  <si>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</si>
  <si>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</si>
  <si>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</si>
  <si>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</si>
  <si>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</si>
  <si>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</si>
  <si>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</si>
  <si>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</si>
  <si>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</si>
  <si>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</si>
  <si>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</si>
  <si>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</si>
  <si>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</si>
  <si>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</si>
  <si>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</si>
  <si>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</si>
  <si>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</si>
  <si>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</si>
  <si>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</si>
  <si>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</si>
  <si>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</si>
  <si>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</si>
  <si>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</si>
  <si>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</si>
  <si>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</si>
  <si>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</si>
  <si>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</si>
  <si>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</si>
  <si>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</si>
  <si>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</si>
  <si>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</si>
  <si>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</si>
  <si>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</si>
  <si>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</si>
  <si>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</si>
  <si>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</si>
  <si>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</si>
  <si>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</si>
  <si>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</si>
  <si>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</si>
  <si>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</si>
  <si>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</si>
  <si>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</si>
  <si>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</si>
  <si>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</si>
  <si>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</si>
  <si>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</si>
  <si>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</si>
  <si>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</si>
  <si>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</si>
  <si>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</si>
  <si>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</si>
  <si>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</si>
  <si>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</si>
  <si>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</si>
  <si>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</si>
  <si>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</si>
  <si>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</si>
  <si>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</si>
  <si>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</si>
  <si>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</si>
  <si>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</si>
  <si>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</si>
  <si>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</si>
  <si>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</si>
  <si>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</si>
  <si>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</si>
  <si>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</si>
  <si>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</si>
  <si>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</si>
  <si>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</si>
  <si>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</si>
  <si>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</si>
  <si>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</si>
  <si>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</si>
  <si>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</si>
  <si>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</si>
  <si>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</si>
  <si>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</si>
  <si>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</si>
  <si>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</si>
  <si>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</si>
  <si>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</si>
  <si>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</si>
  <si>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</si>
  <si>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</si>
  <si>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</si>
  <si>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</si>
  <si>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</si>
  <si>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</si>
  <si>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</si>
  <si>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</si>
  <si>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</si>
  <si>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</si>
  <si>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</si>
  <si>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</si>
  <si>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</si>
  <si>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</si>
  <si>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</si>
  <si>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</si>
  <si>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</si>
  <si>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</si>
  <si>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</si>
  <si>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</si>
  <si>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</si>
  <si>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</si>
  <si>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</si>
  <si>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</si>
  <si>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</si>
  <si>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</si>
  <si>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</si>
  <si>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111 1/1 - ALICIA</t>
  </si>
  <si>
    <t xml:space="preserve">NF 310154 2/3 - ALICIA</t>
  </si>
  <si>
    <t xml:space="preserve">NF 53548 2/3 - ALICIA</t>
  </si>
  <si>
    <t xml:space="preserve">NF 506838 1/3 -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</si>
  <si>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</si>
  <si>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</si>
  <si>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</si>
  <si>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</si>
  <si>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</si>
  <si>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</si>
  <si>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</si>
  <si>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</si>
  <si>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</si>
  <si>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</si>
  <si>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</si>
  <si>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</si>
  <si>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</si>
  <si>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</si>
  <si>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</si>
  <si>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</si>
  <si>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</si>
  <si>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</si>
  <si>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</si>
  <si>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</si>
  <si>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</si>
  <si>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</si>
  <si>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</si>
  <si>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</si>
  <si>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</si>
  <si>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</si>
  <si>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</si>
  <si>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</si>
  <si>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</si>
  <si>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</si>
  <si>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</si>
  <si>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</si>
  <si>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</si>
  <si>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</si>
  <si>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</si>
  <si>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</si>
  <si>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</si>
  <si>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</si>
  <si>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</si>
  <si>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</si>
  <si>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</si>
  <si>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</si>
  <si>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</si>
  <si>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</si>
  <si>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</si>
  <si>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</si>
  <si>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</si>
  <si>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</si>
  <si>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</si>
  <si>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</si>
  <si>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</si>
  <si>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</si>
  <si>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</si>
  <si>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</si>
  <si>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</si>
  <si>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</si>
  <si>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</si>
  <si>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</si>
  <si>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</si>
  <si>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</si>
  <si>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</si>
  <si>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</si>
  <si>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</si>
  <si>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</si>
  <si>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</si>
  <si>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</si>
  <si>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</si>
  <si>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</si>
  <si>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</si>
  <si>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</si>
  <si>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</si>
  <si>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</si>
  <si>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</si>
  <si>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</si>
  <si>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</si>
  <si>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</si>
  <si>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</si>
  <si>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</si>
  <si>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</si>
  <si>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</si>
  <si>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</si>
  <si>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</si>
  <si>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</si>
  <si>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</si>
  <si>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</si>
  <si>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</si>
  <si>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</si>
  <si>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</si>
  <si>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</si>
  <si>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</si>
  <si>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</si>
  <si>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</si>
  <si>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</si>
  <si>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</si>
  <si>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</si>
  <si>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</si>
  <si>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</si>
  <si>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</si>
  <si>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</si>
  <si>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</si>
  <si>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</si>
  <si>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</si>
  <si>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</si>
  <si>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</si>
  <si>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</si>
  <si>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</si>
  <si>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</si>
  <si>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</si>
  <si>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</si>
  <si>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</si>
  <si>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</si>
  <si>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Pag de título:  Forn: 42-OLIVEIRA E SILVA LTDA. Tit: 4577-01</t>
  </si>
  <si>
    <t xml:space="preserve">COMPRAS 10 UNI MELANCIA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</si>
  <si>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</si>
  <si>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</si>
  <si>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</si>
  <si>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</si>
  <si>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</si>
  <si>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</si>
  <si>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</si>
  <si>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</si>
  <si>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</si>
  <si>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</si>
  <si>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</si>
  <si>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</si>
  <si>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</si>
  <si>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</si>
  <si>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</si>
  <si>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</si>
  <si>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</si>
  <si>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</si>
  <si>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</si>
  <si>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</si>
  <si>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</si>
  <si>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juros limite da conta itau mo4-andreza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</si>
  <si>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</si>
  <si>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</si>
  <si>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</si>
  <si>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</si>
  <si>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</si>
  <si>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 Forn: 42-OLIVEIRA E SILVA LTDA. Tit: 4578-01</t>
  </si>
  <si>
    <t xml:space="preserve">Pag de título: ;Forn: 42-OLIVEIRA E SILVA LTDA. Tit: 4579-01</t>
  </si>
  <si>
    <t xml:space="preserve">Pag de título: ; Forn: 10043-60.729.628 LAURENA NUNES CALIXTO. Tit: 927-01</t>
  </si>
  <si>
    <t xml:space="preserve">Pag de título:  Forn: 16-RENATO DE OLIVEIRA AZEVEDO. Tit: 258740-01</t>
  </si>
  <si>
    <t xml:space="preserve">Pag de título: ; Forn: 41-FRANK DOS SANTOS. Tit: 258738-01</t>
  </si>
  <si>
    <t xml:space="preserve">Pag de título: ; Forn: 83-JHONATAS GUSMAO. Tit: 258739-01</t>
  </si>
  <si>
    <t xml:space="preserve">NF 310154 3/3 - ALICIA</t>
  </si>
  <si>
    <t xml:space="preserve">NF 53548 3/3 - ALICIA</t>
  </si>
  <si>
    <t xml:space="preserve">NF 5068382 2/3 - ALICIA</t>
  </si>
  <si>
    <t xml:space="preserve">NF 10923 1/1 - ALICIA</t>
  </si>
  <si>
    <t xml:space="preserve">NF 398009 2/3 - ALICIA</t>
  </si>
  <si>
    <t xml:space="preserve">NF 48211 1/3 -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</si>
  <si>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</si>
  <si>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</si>
  <si>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</si>
  <si>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</si>
  <si>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</si>
  <si>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</si>
  <si>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</si>
  <si>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</si>
  <si>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</si>
  <si>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</si>
  <si>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</si>
  <si>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</si>
  <si>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</si>
  <si>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</si>
  <si>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</si>
  <si>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VALE TRANSPORTE - MES 09/2026 - ALICIA</t>
  </si>
  <si>
    <t xml:space="preserve">AJUDA DE CUSTO FUNCIONARIO-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</si>
  <si>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</si>
  <si>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</si>
  <si>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</si>
  <si>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</si>
  <si>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 Forn: 42-OLIVEIRA E SILVA LTDA. Tit: 4584-01</t>
  </si>
  <si>
    <t xml:space="preserve">Pag de título: ;Forn: 42-OLIVEIRA E SILVA LTDA. Tit: 4585-01</t>
  </si>
  <si>
    <t xml:space="preserve">Pag de título: ; Forn: 978-GELO DANGELO FABRICACAO DE GELO LTDA. Tit: 572-01</t>
  </si>
  <si>
    <t xml:space="preserve">Pag de título: ; Forn: 10035-J W N DOS SANTOS. Tit: 426-01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</si>
  <si>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</si>
  <si>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</si>
  <si>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</si>
  <si>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</si>
  <si>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</si>
  <si>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</si>
  <si>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</si>
  <si>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</si>
  <si>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COMPRAS CARVAO AVISTA - JHONATAS </t>
  </si>
  <si>
    <t xml:space="preserve">COMPRAS GELO AVISTA - JHONATAS 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</si>
  <si>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</si>
  <si>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</si>
  <si>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</si>
  <si>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</si>
  <si>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</si>
  <si>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</si>
  <si>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136969 1/1 - ALICIA</t>
  </si>
  <si>
    <t xml:space="preserve">NF 1625096 1/3 - ALICIA</t>
  </si>
  <si>
    <t xml:space="preserve">NF 3360 1/1 - ALICIA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</si>
  <si>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</si>
  <si>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</si>
  <si>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</si>
  <si>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</si>
  <si>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</si>
  <si>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</si>
  <si>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</si>
  <si>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</si>
  <si>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</si>
  <si>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</si>
  <si>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</si>
  <si>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</si>
  <si>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</si>
  <si>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</si>
  <si>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</si>
  <si>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</si>
  <si>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EXTRA FOLGA GILBERTO</t>
  </si>
  <si>
    <t xml:space="preserve">JANTA EXTRA GILBERTO</t>
  </si>
  <si>
    <t xml:space="preserve">VT EXTRA FOLGA GILBERTO</t>
  </si>
  <si>
    <t xml:space="preserve">Pag de título:  Forn: 42-OLIVEIRA E SILVA LTDA. Tit: 4588-01</t>
  </si>
  <si>
    <t xml:space="preserve">Pag de título: ;Forn: 42-OLIVEIRA E SILVA LTDA. Tit: 4590-01</t>
  </si>
  <si>
    <t xml:space="preserve">Pag de título: ;Forn: 42-OLIVEIRA E SILVA LTDA. Tit: 4591-01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</si>
  <si>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</si>
  <si>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</si>
  <si>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</si>
  <si>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</si>
  <si>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</si>
  <si>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</si>
  <si>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</si>
  <si>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</si>
  <si>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</si>
  <si>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</si>
  <si>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1432808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</si>
  <si>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</si>
  <si>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</si>
  <si>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</si>
  <si>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</si>
  <si>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</si>
  <si>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</si>
  <si>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</si>
  <si>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</si>
  <si>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</si>
  <si>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</si>
  <si>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</si>
  <si>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</si>
  <si>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</si>
  <si>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</si>
  <si>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</si>
  <si>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</si>
  <si>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</si>
  <si>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</si>
  <si>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TARIFA DE SERVIÇO BANCO SANTADER MO4-ANDREZA</t>
  </si>
  <si>
    <t xml:space="preserve">DESPESA CAP 57/60 ITAU 4-ANDREZA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</si>
  <si>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</si>
  <si>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</si>
  <si>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</si>
  <si>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</si>
  <si>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</si>
  <si>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</si>
  <si>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</si>
  <si>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</si>
  <si>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</si>
  <si>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</si>
  <si>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</si>
  <si>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</si>
  <si>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</si>
  <si>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</si>
  <si>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</si>
  <si>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</si>
  <si>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</si>
  <si>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</si>
  <si>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645 1/1 - JHONATAS</t>
  </si>
  <si>
    <t xml:space="preserve">RECIBO - COMPRAS ALFACE E COUVE - JHONATAS </t>
  </si>
  <si>
    <t xml:space="preserve">RECIBO- COMPRA 1CX DE BANANA - JHONATAS </t>
  </si>
  <si>
    <t xml:space="preserve">Pag de título:  Forn: 42-OLIVEIRA E SILVA LTDA. Tit: 4597-01</t>
  </si>
  <si>
    <t xml:space="preserve">Pag de título: ;Forn: 42-OLIVEIRA E SILVA LTDA. Tit: 4596-01</t>
  </si>
  <si>
    <t xml:space="preserve">juros pa09/48 PARC EMPRESTIMO PARTE MO4 - PAGAR MO5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</si>
  <si>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</si>
  <si>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</si>
  <si>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</si>
  <si>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</si>
  <si>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</si>
  <si>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</si>
  <si>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</si>
  <si>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</si>
  <si>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</si>
  <si>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266 BOLOS MIAZAKY PGTO VIA PIX - JHONATAS </t>
  </si>
  <si>
    <t xml:space="preserve">NF 175897 1/1 - ALICIA</t>
  </si>
  <si>
    <t xml:space="preserve">almoco diaria dias</t>
  </si>
  <si>
    <t xml:space="preserve">Pag de título:  Forn: 42-OLIVEIRA E SILVA LTDA. Tit: 4610-01</t>
  </si>
  <si>
    <t xml:space="preserve">Pag de título: ;Forn: 42-OLIVEIRA E SILVA LTDA. Tit: 4614-01</t>
  </si>
  <si>
    <t xml:space="preserve">Pag de título: ;Forn: 42-OLIVEIRA E SILVA LTDA. Tit: 4609-01</t>
  </si>
  <si>
    <t xml:space="preserve">Pag de título: ;Forn: 42-OLIVEIRA E SILVA LTDA. Tit: 4608-01</t>
  </si>
  <si>
    <t xml:space="preserve">Pag de título: ; Forn: 10035-J W N DOS SANTOS. Tit: 434-01</t>
  </si>
  <si>
    <t xml:space="preserve">Pag de título: ; Forn: 10043-60.729.628 LAURENA NUNES CALIXTO. Tit: 947-01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</si>
  <si>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</si>
  <si>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</si>
  <si>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</si>
  <si>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</si>
  <si>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</si>
  <si>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</si>
  <si>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</si>
  <si>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</si>
  <si>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</si>
  <si>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</si>
  <si>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</si>
  <si>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</si>
  <si>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</si>
  <si>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</si>
  <si>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</si>
  <si>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</si>
  <si>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</si>
  <si>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</si>
  <si>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</si>
  <si>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</si>
  <si>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20280 1/3 - JHONATAS</t>
  </si>
  <si>
    <t xml:space="preserve">RECIBO - COMPRAS DE MINGAU MAIZENA, SKARLOFF - JHONATAS </t>
  </si>
  <si>
    <t xml:space="preserve">PAGTO CARLOS SNF - JHONATAS </t>
  </si>
  <si>
    <t xml:space="preserve">RECIBO - COMPRAS 10 KG DE LARANJAS - ALICIA</t>
  </si>
  <si>
    <t xml:space="preserve">PL FABIANO PARC 18/24 </t>
  </si>
  <si>
    <t xml:space="preserve">COMPRAS CHEIRO VERDE E ALFACE - ALICIA</t>
  </si>
  <si>
    <t xml:space="preserve">MADPLASTIC PRODUTOS PLASTICOS LTDA</t>
  </si>
  <si>
    <t xml:space="preserve">NF 3002 1/1 - ALICIA</t>
  </si>
  <si>
    <t xml:space="preserve">COMPRAS 2 CX DE MAMAO - ALICIA</t>
  </si>
  <si>
    <t xml:space="preserve">NF 434 1/1 COMPRAS CARVAO  - ALICIA</t>
  </si>
  <si>
    <t xml:space="preserve">NF 947 1/1 COMPRAS BRIGADEIRO - ALICIA</t>
  </si>
  <si>
    <t xml:space="preserve">PREVIA ENERGIA MO4 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</si>
  <si>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</si>
  <si>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</si>
  <si>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</si>
  <si>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1458 1/1 - JHONATAS</t>
  </si>
  <si>
    <t xml:space="preserve">NF 176001 1/1 - ALICIA</t>
  </si>
  <si>
    <t xml:space="preserve">NF 15292 1/2 -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</si>
  <si>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</si>
  <si>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</si>
  <si>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</si>
  <si>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</si>
  <si>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</si>
  <si>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</si>
  <si>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</si>
  <si>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</si>
  <si>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</si>
  <si>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NF 3004 1/1 - JHONATAS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</si>
  <si>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</si>
  <si>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</si>
  <si>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</si>
  <si>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</si>
  <si>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</si>
  <si>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</si>
  <si>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</si>
  <si>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</si>
  <si>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</si>
  <si>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NF 1628104 1/3 - JHONATAS</t>
  </si>
  <si>
    <t xml:space="preserve">nf 259630 1/2 - jhonatas</t>
  </si>
  <si>
    <t xml:space="preserve">NF 176088 1/2 - ALICIA</t>
  </si>
  <si>
    <t xml:space="preserve">KI DELICIA</t>
  </si>
  <si>
    <t xml:space="preserve">NF 38 1/1 - ALICIA</t>
  </si>
  <si>
    <t xml:space="preserve">NF 15304 1/1 COMPRAS CARLOS VERDURAS - ALICIA</t>
  </si>
  <si>
    <t xml:space="preserve">RECIBO - COMPRAS QUEIJO , CARLOS VERDURAS - ALICIA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</si>
  <si>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</si>
  <si>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</si>
  <si>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</si>
  <si>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</si>
  <si>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</si>
  <si>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</si>
  <si>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</si>
  <si>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</si>
  <si>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</si>
  <si>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</si>
  <si>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</si>
  <si>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</si>
  <si>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</si>
  <si>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</si>
  <si>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NF 176153 1/2 - ALICIA</t>
  </si>
  <si>
    <t xml:space="preserve">NF 7256 1/1 -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</si>
  <si>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</si>
  <si>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</si>
  <si>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</si>
  <si>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</si>
  <si>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</si>
  <si>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</si>
  <si>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</si>
  <si>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</si>
  <si>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</si>
  <si>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DESPESA - NF 47015 1/1 - COMPRAS BANDEJA B1 - ALICIA</t>
  </si>
  <si>
    <t xml:space="preserve">AUTO POSTO FILIAL</t>
  </si>
  <si>
    <t xml:space="preserve">recibo - combustivel fabiano - jhonatas </t>
  </si>
  <si>
    <t xml:space="preserve">NF 176217 1/2 - ALICIA</t>
  </si>
  <si>
    <t xml:space="preserve">NF 4185 1/2 - ALICIA</t>
  </si>
  <si>
    <t xml:space="preserve">NF 176232 1/2 - ALICIA</t>
  </si>
  <si>
    <t xml:space="preserve">COMPRAS FARINHAS / JOSE FARINHA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</si>
  <si>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</si>
  <si>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</si>
  <si>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</si>
  <si>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</si>
  <si>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</si>
  <si>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</si>
  <si>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</si>
  <si>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</si>
  <si>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</si>
  <si>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</si>
  <si>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</si>
  <si>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</si>
  <si>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</si>
  <si>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</si>
  <si>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</si>
  <si>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20280 2/3 - JHONATAS</t>
  </si>
  <si>
    <t xml:space="preserve">NF 6102 1/1 - ALICIA</t>
  </si>
  <si>
    <t xml:space="preserve">M. J. M. DE S. ALMEIDA LTDA</t>
  </si>
  <si>
    <t xml:space="preserve">NF 566 1/1 - ALICIA</t>
  </si>
  <si>
    <t xml:space="preserve">NF 2670 - DESPESA VENDA - COMPRAS BOBINA UNISOLD 3/3 - ALICIA</t>
  </si>
  <si>
    <t xml:space="preserve">NF 1444086 1/1 - JHONATAS</t>
  </si>
  <si>
    <t xml:space="preserve">NF 15292 2/2 - ALICIA</t>
  </si>
  <si>
    <t xml:space="preserve">NF 29137 1/2 -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</si>
  <si>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</si>
  <si>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</si>
  <si>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</si>
  <si>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1628104 2/3 - JHONATAS</t>
  </si>
  <si>
    <t xml:space="preserve">nf 2032526 1/1 - jhonatas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</si>
  <si>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</si>
  <si>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</si>
  <si>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</si>
  <si>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</si>
  <si>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</si>
  <si>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</si>
  <si>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</si>
  <si>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</si>
  <si>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226408 1/3 - jhonatas</t>
  </si>
  <si>
    <t xml:space="preserve">nf 259630 2/2 - jhonatas</t>
  </si>
  <si>
    <t xml:space="preserve">NF 176088 2/2 -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</si>
  <si>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</si>
  <si>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</si>
  <si>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</si>
  <si>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</si>
  <si>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</si>
  <si>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</si>
  <si>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</si>
  <si>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</si>
  <si>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26886 1/2 -ALICIA</t>
  </si>
  <si>
    <t xml:space="preserve">NF 176153 2/2 - ALICIA</t>
  </si>
  <si>
    <t xml:space="preserve">NF 401452 2/3 - ALICIA</t>
  </si>
  <si>
    <t xml:space="preserve">FABRICA MODELO LTDA</t>
  </si>
  <si>
    <t xml:space="preserve">NF 45376 1/1 - ALICIA</t>
  </si>
  <si>
    <t xml:space="preserve">NF 39747 1/1 - ALICIA</t>
  </si>
  <si>
    <t xml:space="preserve">NF 8215 1/4 - ALICIA</t>
  </si>
  <si>
    <t xml:space="preserve">NF 176217 2/2 - ALICIA</t>
  </si>
  <si>
    <t xml:space="preserve">NF 4185 2/2 - ALICIA</t>
  </si>
  <si>
    <t xml:space="preserve">NF 176232 2/2 - ALICIA</t>
  </si>
  <si>
    <t xml:space="preserve">NF 420 1/2 - ALICIA</t>
  </si>
  <si>
    <t xml:space="preserve">NF 1448347 1/1 -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</si>
  <si>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</si>
  <si>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</si>
  <si>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</si>
  <si>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</si>
  <si>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</si>
  <si>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</si>
  <si>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</si>
  <si>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20280 3/3 - JHONATAS</t>
  </si>
  <si>
    <t xml:space="preserve">NF 40551 1/1 - JHONATAS</t>
  </si>
  <si>
    <t xml:space="preserve">NF 2317694 1/3 - ALICIA</t>
  </si>
  <si>
    <t xml:space="preserve">NF 402426 1/3 - ALICIA</t>
  </si>
  <si>
    <t xml:space="preserve">NF 1727930 1/1 - ALICIA</t>
  </si>
  <si>
    <t xml:space="preserve">NF 695708  1/1 - ALICIA</t>
  </si>
  <si>
    <t xml:space="preserve">NF 29137 2/2 - ALICIA</t>
  </si>
  <si>
    <t xml:space="preserve">NF 1628104 3/3 - JHONATAS</t>
  </si>
  <si>
    <t xml:space="preserve">NF 1967274 3/5 - ALICIA</t>
  </si>
  <si>
    <t xml:space="preserve">NF 312577 3/3 - ALICIA</t>
  </si>
  <si>
    <t xml:space="preserve">NF 255147 4/5 - ALICIA</t>
  </si>
  <si>
    <t xml:space="preserve">nf 226408 2/3 - jhonatas</t>
  </si>
  <si>
    <t xml:space="preserve">NF 8770 4/4 - ALICIA</t>
  </si>
  <si>
    <t xml:space="preserve">NF 420 2/2 - ALICIA</t>
  </si>
  <si>
    <t xml:space="preserve">NF 401452 3/3 - ALICIA</t>
  </si>
  <si>
    <t xml:space="preserve">nf 259631 1/1 - jhonatas</t>
  </si>
  <si>
    <t xml:space="preserve">nf 1268155 2/2 - jhonatas</t>
  </si>
  <si>
    <t xml:space="preserve">NF 26886 2/2 -ALICIA</t>
  </si>
  <si>
    <t xml:space="preserve">NF 165221 1/3 - ALICIA</t>
  </si>
  <si>
    <t xml:space="preserve">NF 8215 2/4 - ALICIA</t>
  </si>
  <si>
    <t xml:space="preserve">NF 454782 1/3 - ALICIA</t>
  </si>
  <si>
    <t xml:space="preserve">NF 402426 2/3 -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</si>
  <si>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</si>
  <si>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</si>
  <si>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</si>
  <si>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</si>
  <si>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</si>
  <si>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NF 2317694 2/3 -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</si>
  <si>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</si>
  <si>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</si>
  <si>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</si>
  <si>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</si>
  <si>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226408 3/3 - jhonatas</t>
  </si>
  <si>
    <t xml:space="preserve">NF 889382 3/3 - ALICIA</t>
  </si>
  <si>
    <t xml:space="preserve">DESPESA -NF 3252013 1/1 - COMPRAS PAPEL HIGIENICO -  ALICIA</t>
  </si>
  <si>
    <t xml:space="preserve">NF 402426 3/3 - ALICIA</t>
  </si>
  <si>
    <t xml:space="preserve">NF 165221 2/3 - ALICIA</t>
  </si>
  <si>
    <t xml:space="preserve">NF 8215 3/4 - ALICIA</t>
  </si>
  <si>
    <t xml:space="preserve">NF 454782 2/3 -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</si>
  <si>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</si>
  <si>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</si>
  <si>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</si>
  <si>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</si>
  <si>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NF 2317694 3/3 - ALICIA</t>
  </si>
  <si>
    <t xml:space="preserve">ALUGUEL MO4  LOJA - KEILA</t>
  </si>
  <si>
    <t xml:space="preserve">PL FABIANO PARC 19/24 </t>
  </si>
  <si>
    <t xml:space="preserve">NF 1967274 5/5 - ALICIA</t>
  </si>
  <si>
    <t xml:space="preserve">PARC 08/10 MO4 LOJA - KEILA</t>
  </si>
  <si>
    <t xml:space="preserve">NF 165221 3/3 - ALICIA</t>
  </si>
  <si>
    <t xml:space="preserve">NF 8215 4/4 - ALICIA</t>
  </si>
  <si>
    <t xml:space="preserve">NF 454782 3/3 - ALICIA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</si>
  <si>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</si>
  <si>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</si>
  <si>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</si>
  <si>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</si>
  <si>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</si>
  <si>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</si>
  <si>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</si>
  <si>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</si>
  <si>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</si>
  <si>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</si>
  <si>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</si>
  <si>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</si>
  <si>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</si>
  <si>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</si>
  <si>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</si>
  <si>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</si>
  <si>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</si>
  <si>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</si>
  <si>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</si>
  <si>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</si>
  <si>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</si>
  <si>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</si>
  <si>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</si>
  <si>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</si>
  <si>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</si>
  <si>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</si>
  <si>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</si>
  <si>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</si>
  <si>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</si>
  <si>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</si>
  <si>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</si>
  <si>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</si>
  <si>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</si>
  <si>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</si>
  <si>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</si>
  <si>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</si>
  <si>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</si>
  <si>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</si>
  <si>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</si>
  <si>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</si>
  <si>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</si>
  <si>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</si>
  <si>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</si>
  <si>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</si>
  <si>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</si>
  <si>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</si>
  <si>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</si>
  <si>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</si>
  <si>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</si>
  <si>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</si>
  <si>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</si>
  <si>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</si>
  <si>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</si>
  <si>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</si>
  <si>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</si>
  <si>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</si>
  <si>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</si>
  <si>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</si>
  <si>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</si>
  <si>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</si>
  <si>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</si>
  <si>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</si>
  <si>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</si>
  <si>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</si>
  <si>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</si>
  <si>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</si>
  <si>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</si>
  <si>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</si>
  <si>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</si>
  <si>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</si>
  <si>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</si>
  <si>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</si>
  <si>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</si>
  <si>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</si>
  <si>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</si>
  <si>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</si>
  <si>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</si>
  <si>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</si>
  <si>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</si>
  <si>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</si>
  <si>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</si>
  <si>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</si>
  <si>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</si>
  <si>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</si>
  <si>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</si>
  <si>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</si>
  <si>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</si>
  <si>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</si>
  <si>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</si>
  <si>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</si>
  <si>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</si>
  <si>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</si>
  <si>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</si>
  <si>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</si>
  <si>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</si>
  <si>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</si>
  <si>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</si>
  <si>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</si>
  <si>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</si>
  <si>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</si>
  <si>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</si>
  <si>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</si>
  <si>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</si>
  <si>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</si>
  <si>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</si>
  <si>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</si>
  <si>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</si>
  <si>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</si>
  <si>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</si>
  <si>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</si>
  <si>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</si>
  <si>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</si>
  <si>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34590315000158</t>
  </si>
  <si>
    <t xml:space="preserve">AM</t>
  </si>
  <si>
    <t xml:space="preserve">mes</t>
  </si>
  <si>
    <t xml:space="preserve">valor</t>
  </si>
  <si>
    <t xml:space="preserve">qtde de notas</t>
  </si>
  <si>
    <t xml:space="preserve">31837574000142</t>
  </si>
  <si>
    <t xml:space="preserve">60729628000154</t>
  </si>
  <si>
    <t xml:space="preserve">09531992000158</t>
  </si>
  <si>
    <t xml:space="preserve">resumo dia</t>
  </si>
  <si>
    <t xml:space="preserve">dia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</si>
  <si>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</si>
  <si>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</si>
  <si>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</si>
  <si>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</si>
  <si>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</si>
  <si>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</si>
  <si>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</si>
  <si>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</si>
  <si>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</si>
  <si>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</si>
  <si>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</si>
  <si>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</si>
  <si>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</si>
  <si>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</si>
  <si>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</si>
  <si>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</si>
  <si>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</si>
  <si>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</si>
  <si>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</si>
  <si>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</si>
  <si>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</si>
  <si>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</si>
  <si>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</si>
  <si>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</si>
  <si>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</si>
  <si>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</si>
  <si>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</si>
  <si>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</si>
  <si>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</si>
  <si>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</si>
  <si>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</si>
  <si>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</si>
  <si>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</si>
  <si>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</si>
  <si>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</si>
  <si>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</si>
  <si>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</si>
  <si>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</si>
  <si>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</si>
  <si>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</si>
  <si>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</si>
  <si>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</si>
  <si>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</si>
  <si>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</si>
  <si>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</si>
  <si>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</si>
  <si>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</si>
  <si>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</si>
  <si>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</si>
  <si>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</si>
  <si>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</si>
  <si>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</si>
  <si>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</si>
  <si>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</si>
  <si>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</si>
  <si>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</si>
  <si>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</si>
  <si>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</si>
  <si>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</si>
  <si>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</si>
  <si>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</si>
  <si>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</si>
  <si>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</si>
  <si>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</si>
  <si>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</si>
  <si>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</si>
  <si>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</si>
  <si>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</si>
  <si>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</si>
  <si>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</si>
  <si>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</si>
  <si>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</si>
  <si>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</si>
  <si>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</si>
  <si>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</si>
  <si>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</si>
  <si>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</si>
  <si>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</si>
  <si>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</si>
  <si>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</si>
  <si>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</si>
  <si>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</si>
  <si>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</si>
  <si>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</si>
  <si>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</si>
  <si>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</si>
  <si>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</si>
  <si>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</si>
  <si>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</si>
  <si>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</si>
  <si>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</si>
  <si>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</si>
  <si>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</si>
  <si>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</si>
  <si>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</si>
  <si>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</si>
  <si>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</si>
  <si>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</si>
  <si>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</si>
  <si>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</si>
  <si>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</si>
  <si>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</si>
  <si>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</si>
  <si>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</si>
  <si>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</si>
  <si>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</si>
  <si>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</si>
  <si>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</si>
  <si>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</si>
  <si>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</si>
  <si>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</si>
  <si>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</si>
  <si>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</si>
  <si>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</si>
  <si>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</si>
  <si>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</si>
  <si>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</si>
  <si>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</si>
  <si>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</si>
  <si>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</si>
  <si>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</si>
  <si>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</si>
  <si>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</si>
  <si>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</si>
  <si>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</si>
  <si>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</si>
  <si>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</si>
  <si>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</si>
  <si>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</si>
  <si>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</si>
  <si>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</si>
  <si>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</si>
  <si>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</si>
  <si>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</si>
  <si>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</si>
  <si>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</si>
  <si>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</si>
  <si>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</si>
  <si>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</si>
  <si>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</si>
  <si>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</si>
  <si>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</si>
  <si>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</si>
  <si>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</si>
  <si>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</si>
  <si>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</si>
  <si>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</si>
  <si>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</si>
  <si>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</si>
  <si>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</si>
  <si>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</si>
  <si>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</si>
  <si>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</si>
  <si>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</si>
  <si>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</si>
  <si>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</si>
  <si>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</si>
  <si>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</si>
  <si>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</si>
  <si>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</si>
  <si>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</si>
  <si>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</si>
  <si>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</si>
  <si>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</si>
  <si>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</si>
  <si>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</si>
  <si>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</si>
  <si>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</si>
  <si>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</si>
  <si>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</si>
  <si>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</si>
  <si>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</si>
  <si>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</si>
  <si>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</si>
  <si>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</si>
  <si>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</si>
  <si>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</si>
  <si>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</si>
  <si>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</si>
  <si>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</si>
  <si>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</si>
  <si>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</si>
  <si>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</si>
  <si>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</si>
  <si>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</si>
  <si>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</si>
  <si>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</si>
  <si>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</si>
  <si>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</si>
  <si>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</si>
  <si>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</si>
  <si>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</si>
  <si>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</si>
  <si>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</si>
  <si>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</si>
  <si>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</si>
  <si>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</si>
  <si>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</si>
  <si>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</si>
  <si>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</si>
  <si>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</si>
  <si>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</si>
  <si>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</si>
  <si>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</si>
  <si>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</si>
  <si>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</si>
  <si>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</si>
  <si>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</si>
  <si>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</si>
  <si>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</si>
  <si>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</si>
  <si>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</si>
  <si>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</si>
  <si>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</si>
  <si>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</si>
  <si>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</si>
  <si>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</si>
  <si>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</si>
  <si>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</si>
  <si>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</si>
  <si>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</si>
  <si>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</si>
  <si>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</si>
  <si>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</si>
  <si>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</si>
  <si>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</si>
  <si>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</si>
  <si>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</si>
  <si>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</si>
  <si>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</si>
  <si>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</si>
  <si>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</si>
  <si>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</si>
  <si>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</si>
  <si>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</si>
  <si>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</si>
  <si>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</si>
  <si>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</si>
  <si>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</si>
  <si>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</si>
  <si>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</si>
  <si>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</si>
  <si>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</si>
  <si>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</si>
  <si>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</si>
  <si>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</si>
  <si>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</si>
  <si>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</si>
  <si>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</si>
  <si>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</si>
  <si>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</si>
  <si>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</si>
  <si>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</si>
  <si>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</si>
  <si>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</si>
  <si>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</si>
  <si>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</si>
  <si>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</si>
  <si>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</si>
  <si>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</si>
  <si>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</si>
  <si>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</si>
  <si>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</si>
  <si>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</si>
  <si>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</si>
  <si>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</si>
  <si>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</si>
  <si>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</si>
  <si>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</si>
  <si>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</si>
  <si>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</si>
  <si>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</si>
  <si>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</si>
  <si>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</si>
  <si>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</si>
  <si>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</si>
  <si>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</si>
  <si>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</si>
  <si>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</si>
  <si>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</si>
  <si>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</si>
  <si>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</si>
  <si>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</si>
  <si>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</si>
  <si>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</si>
  <si>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</si>
  <si>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</si>
  <si>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</si>
  <si>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</si>
  <si>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</si>
  <si>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</si>
  <si>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</si>
  <si>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</si>
  <si>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</si>
  <si>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</si>
  <si>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</si>
  <si>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</si>
  <si>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</si>
  <si>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</si>
  <si>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</si>
  <si>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</si>
  <si>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</si>
  <si>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</si>
  <si>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</si>
  <si>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</si>
  <si>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</si>
  <si>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</si>
  <si>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</si>
  <si>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</si>
  <si>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</si>
  <si>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</si>
  <si>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</si>
  <si>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</si>
  <si>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</si>
  <si>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</si>
  <si>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</si>
  <si>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</si>
  <si>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</si>
  <si>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</si>
  <si>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</si>
  <si>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</si>
  <si>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</si>
  <si>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</si>
  <si>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</si>
  <si>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</si>
  <si>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</si>
  <si>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</si>
  <si>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</si>
  <si>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</si>
  <si>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</si>
  <si>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</si>
  <si>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</si>
  <si>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</si>
  <si>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</si>
  <si>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</si>
  <si>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</si>
  <si>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</si>
  <si>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</si>
  <si>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</si>
  <si>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</si>
  <si>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</si>
  <si>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</si>
  <si>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</si>
  <si>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</si>
  <si>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</si>
  <si>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</si>
  <si>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</si>
  <si>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</si>
  <si>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</si>
  <si>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</si>
  <si>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</si>
  <si>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</si>
  <si>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</si>
  <si>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</si>
  <si>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</si>
  <si>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</si>
  <si>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</si>
  <si>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</si>
  <si>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</si>
  <si>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</si>
  <si>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</si>
  <si>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</si>
  <si>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</si>
  <si>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</si>
  <si>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</si>
  <si>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</si>
  <si>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</si>
  <si>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</si>
  <si>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</si>
  <si>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</si>
  <si>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</si>
  <si>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</si>
  <si>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</si>
  <si>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</si>
  <si>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</si>
  <si>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</si>
  <si>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</si>
  <si>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</si>
  <si>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</si>
  <si>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</si>
  <si>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</si>
  <si>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</si>
  <si>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</si>
  <si>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</si>
  <si>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</si>
  <si>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</si>
  <si>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</si>
  <si>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</si>
  <si>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</si>
  <si>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</si>
  <si>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</si>
  <si>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</si>
  <si>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</si>
  <si>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</si>
  <si>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</si>
  <si>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</si>
  <si>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</si>
  <si>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</si>
  <si>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</si>
  <si>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</si>
  <si>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</si>
  <si>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</si>
  <si>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</si>
  <si>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</si>
  <si>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</si>
  <si>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</si>
  <si>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</si>
  <si>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</si>
  <si>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</si>
  <si>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</si>
  <si>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</si>
  <si>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</si>
  <si>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</si>
  <si>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</si>
  <si>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</si>
  <si>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</si>
  <si>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</si>
  <si>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</si>
  <si>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</si>
  <si>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</si>
  <si>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</si>
  <si>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</si>
  <si>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</si>
  <si>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</si>
  <si>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</si>
  <si>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</si>
  <si>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</si>
  <si>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</si>
  <si>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</si>
  <si>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</si>
  <si>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</si>
  <si>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</si>
  <si>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</si>
  <si>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</si>
  <si>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</si>
  <si>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</si>
  <si>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</si>
  <si>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</si>
  <si>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</si>
  <si>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</si>
  <si>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</si>
  <si>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</si>
  <si>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</si>
  <si>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</si>
  <si>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</si>
  <si>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</si>
  <si>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</si>
  <si>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</si>
  <si>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</si>
  <si>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</si>
  <si>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</si>
  <si>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</si>
  <si>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</si>
  <si>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</si>
  <si>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</si>
  <si>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</si>
  <si>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</si>
  <si>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</si>
  <si>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</si>
  <si>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</si>
  <si>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</si>
  <si>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</si>
  <si>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</si>
  <si>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</si>
  <si>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</si>
  <si>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</si>
  <si>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</si>
  <si>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</si>
  <si>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</si>
  <si>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</si>
  <si>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</si>
  <si>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</si>
  <si>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</si>
  <si>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</si>
  <si>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</si>
  <si>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</si>
  <si>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</si>
  <si>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</si>
  <si>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</si>
  <si>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</si>
  <si>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</si>
  <si>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</si>
  <si>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</si>
  <si>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</si>
  <si>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</si>
  <si>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</si>
  <si>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</si>
  <si>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</si>
  <si>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</si>
  <si>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</si>
  <si>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</si>
  <si>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</si>
  <si>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</si>
  <si>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</si>
  <si>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</si>
  <si>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</si>
  <si>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</si>
  <si>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</si>
  <si>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</si>
  <si>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</si>
  <si>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</si>
  <si>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</si>
  <si>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</si>
  <si>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</si>
  <si>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</si>
  <si>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</si>
  <si>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</si>
  <si>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</si>
  <si>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</si>
  <si>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</si>
  <si>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</si>
  <si>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</si>
  <si>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</si>
  <si>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</si>
  <si>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</si>
  <si>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</si>
  <si>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</si>
  <si>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</si>
  <si>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</si>
  <si>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</si>
  <si>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</si>
  <si>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</si>
  <si>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</si>
  <si>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</si>
  <si>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</si>
  <si>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</si>
  <si>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</si>
  <si>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</si>
  <si>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</si>
  <si>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</si>
  <si>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</si>
  <si>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</si>
  <si>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</si>
  <si>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</si>
  <si>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</si>
  <si>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</si>
  <si>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</si>
  <si>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</si>
  <si>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</si>
  <si>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</si>
  <si>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</si>
  <si>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</si>
  <si>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</si>
  <si>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</si>
  <si>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</si>
  <si>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</si>
  <si>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</si>
  <si>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</si>
  <si>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</si>
  <si>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</si>
  <si>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</si>
  <si>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</si>
  <si>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</si>
  <si>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</si>
  <si>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</si>
  <si>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</si>
  <si>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</si>
  <si>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</si>
  <si>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</si>
  <si>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</si>
  <si>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</si>
  <si>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</si>
  <si>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</si>
  <si>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</si>
  <si>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</si>
  <si>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</si>
  <si>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</si>
  <si>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</si>
  <si>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</si>
  <si>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</si>
  <si>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</si>
  <si>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</si>
  <si>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</si>
  <si>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</si>
  <si>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</si>
  <si>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</si>
  <si>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</si>
  <si>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</si>
  <si>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</si>
  <si>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</si>
  <si>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</si>
  <si>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</si>
  <si>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</si>
  <si>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</si>
  <si>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</si>
  <si>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</si>
  <si>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</si>
  <si>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</si>
  <si>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</si>
  <si>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</si>
  <si>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</si>
  <si>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</si>
  <si>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</si>
  <si>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</si>
  <si>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</si>
  <si>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</si>
  <si>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</si>
  <si>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</si>
  <si>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</si>
  <si>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</si>
  <si>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</si>
  <si>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</si>
  <si>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</si>
  <si>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</si>
  <si>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</si>
  <si>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</si>
  <si>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</si>
  <si>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</si>
  <si>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</si>
  <si>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</si>
  <si>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</si>
  <si>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</si>
  <si>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</si>
  <si>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</si>
  <si>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</si>
  <si>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</si>
  <si>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</si>
  <si>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</si>
  <si>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</si>
  <si>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</si>
  <si>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</si>
  <si>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</si>
  <si>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</si>
  <si>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</si>
  <si>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</si>
  <si>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</si>
  <si>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</si>
  <si>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</si>
  <si>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</si>
  <si>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</si>
  <si>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</si>
  <si>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</si>
  <si>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</si>
  <si>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</si>
  <si>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</si>
  <si>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</si>
  <si>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</si>
  <si>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</si>
  <si>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</si>
  <si>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</si>
  <si>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</si>
  <si>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</si>
  <si>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</si>
  <si>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</si>
  <si>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</si>
  <si>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</si>
  <si>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</si>
  <si>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</si>
  <si>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</si>
  <si>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</si>
  <si>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</si>
  <si>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</si>
  <si>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</si>
  <si>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</si>
  <si>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</si>
  <si>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</si>
  <si>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</si>
  <si>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</si>
  <si>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</si>
  <si>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</si>
  <si>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</si>
  <si>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</si>
  <si>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</si>
  <si>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</si>
  <si>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</si>
  <si>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</si>
  <si>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</si>
  <si>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</si>
  <si>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</si>
  <si>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</si>
  <si>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</si>
  <si>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</si>
  <si>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</si>
  <si>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</si>
  <si>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</si>
  <si>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</si>
  <si>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</si>
  <si>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</si>
  <si>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</si>
  <si>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</si>
  <si>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</si>
  <si>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</si>
  <si>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</si>
  <si>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</si>
  <si>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</si>
  <si>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</si>
  <si>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</si>
  <si>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</si>
  <si>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</si>
  <si>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</si>
  <si>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</si>
  <si>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</si>
  <si>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</si>
  <si>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</si>
  <si>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</si>
  <si>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</si>
  <si>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</si>
  <si>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</si>
  <si>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</si>
  <si>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</si>
  <si>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</si>
  <si>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</si>
  <si>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</si>
  <si>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</si>
  <si>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</si>
  <si>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</si>
  <si>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</si>
  <si>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</si>
  <si>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</si>
  <si>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</si>
  <si>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</si>
  <si>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</si>
  <si>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</si>
  <si>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</si>
  <si>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</si>
  <si>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</si>
  <si>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</si>
  <si>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</si>
  <si>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</si>
  <si>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</si>
  <si>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</si>
  <si>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</si>
  <si>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</si>
  <si>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</si>
  <si>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</si>
  <si>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</si>
  <si>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</si>
  <si>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</si>
  <si>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</si>
  <si>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</si>
  <si>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</si>
  <si>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</si>
  <si>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</si>
  <si>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</si>
  <si>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</si>
  <si>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</si>
  <si>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</si>
  <si>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</si>
  <si>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</si>
  <si>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</si>
  <si>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</si>
  <si>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</si>
  <si>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</si>
  <si>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</si>
  <si>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</si>
  <si>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</si>
  <si>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</si>
  <si>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</si>
  <si>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</si>
  <si>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</si>
  <si>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</si>
  <si>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</si>
  <si>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</si>
  <si>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</si>
  <si>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</si>
  <si>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</si>
  <si>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</si>
  <si>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</si>
  <si>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</si>
  <si>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</si>
  <si>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</si>
  <si>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</si>
  <si>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</si>
  <si>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</si>
  <si>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</si>
  <si>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</si>
  <si>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</si>
  <si>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</si>
  <si>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</si>
  <si>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</si>
  <si>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</si>
  <si>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</si>
  <si>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</si>
  <si>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</si>
  <si>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</si>
  <si>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</si>
  <si>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</si>
  <si>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</si>
  <si>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</si>
  <si>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</si>
  <si>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</si>
  <si>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</si>
  <si>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</si>
  <si>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</si>
  <si>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</si>
  <si>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</si>
  <si>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</si>
  <si>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</si>
  <si>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</si>
  <si>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</si>
  <si>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</si>
  <si>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</si>
  <si>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</si>
  <si>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</si>
  <si>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</si>
  <si>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</si>
  <si>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</si>
  <si>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</si>
  <si>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</si>
  <si>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</si>
  <si>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</si>
  <si>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</si>
  <si>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</si>
  <si>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</si>
  <si>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</si>
  <si>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</si>
  <si>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</si>
  <si>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</si>
  <si>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</si>
  <si>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</si>
  <si>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</si>
  <si>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</si>
  <si>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</si>
  <si>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</si>
  <si>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</si>
  <si>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</si>
  <si>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</si>
  <si>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</si>
  <si>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</si>
  <si>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</si>
  <si>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</si>
  <si>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</si>
  <si>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</si>
  <si>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</si>
  <si>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</si>
  <si>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</si>
  <si>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</si>
  <si>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</si>
  <si>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</si>
  <si>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</si>
  <si>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</si>
  <si>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</si>
  <si>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</si>
  <si>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</si>
  <si>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</si>
  <si>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</si>
  <si>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</si>
  <si>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</si>
  <si>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</si>
  <si>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</si>
  <si>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</si>
  <si>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</si>
  <si>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</si>
  <si>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</si>
  <si>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</si>
  <si>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</si>
  <si>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</si>
  <si>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</si>
  <si>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</si>
  <si>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</si>
  <si>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</si>
  <si>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</si>
  <si>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</si>
  <si>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</si>
  <si>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</si>
  <si>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</si>
  <si>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</si>
  <si>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</si>
  <si>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</si>
  <si>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</si>
  <si>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</si>
  <si>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</si>
  <si>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</si>
  <si>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</si>
  <si>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</si>
  <si>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</si>
  <si>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</si>
  <si>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</si>
  <si>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</si>
  <si>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</si>
  <si>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</si>
  <si>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</si>
  <si>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</si>
  <si>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</si>
  <si>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</si>
  <si>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</si>
  <si>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</si>
  <si>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</si>
  <si>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</si>
  <si>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</si>
  <si>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</si>
  <si>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</si>
  <si>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</si>
  <si>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</si>
  <si>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</si>
  <si>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</si>
  <si>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</si>
  <si>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</si>
  <si>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</si>
  <si>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</si>
  <si>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</si>
  <si>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</si>
  <si>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</si>
  <si>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</si>
  <si>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</si>
  <si>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</si>
  <si>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</si>
  <si>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</si>
  <si>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</si>
  <si>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</si>
  <si>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</si>
  <si>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</si>
  <si>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</si>
  <si>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</si>
  <si>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</si>
  <si>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</si>
  <si>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</si>
  <si>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</si>
  <si>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</si>
  <si>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</si>
  <si>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</si>
  <si>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</si>
  <si>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</si>
  <si>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</si>
  <si>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</si>
  <si>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</si>
  <si>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</si>
  <si>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</si>
  <si>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</si>
  <si>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</si>
  <si>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</si>
  <si>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</si>
  <si>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</si>
  <si>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</si>
  <si>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</si>
  <si>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</si>
  <si>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</si>
  <si>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</si>
  <si>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</si>
  <si>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</si>
  <si>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</si>
  <si>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</si>
  <si>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</si>
  <si>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</si>
  <si>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</si>
  <si>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</si>
  <si>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</si>
  <si>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</si>
  <si>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</si>
  <si>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</si>
  <si>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</si>
  <si>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</si>
  <si>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</si>
  <si>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</si>
  <si>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</si>
  <si>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</si>
  <si>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</si>
  <si>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</si>
  <si>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</si>
  <si>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</si>
  <si>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</si>
  <si>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</si>
  <si>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</si>
  <si>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</si>
  <si>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</si>
  <si>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</si>
  <si>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</si>
  <si>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</si>
  <si>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</si>
  <si>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</si>
  <si>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</si>
  <si>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</si>
  <si>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</si>
  <si>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</si>
  <si>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</si>
  <si>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</si>
  <si>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</si>
  <si>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</si>
  <si>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</si>
  <si>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</si>
  <si>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</si>
  <si>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</si>
  <si>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</si>
  <si>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</si>
  <si>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</si>
  <si>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</si>
  <si>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</si>
  <si>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</si>
  <si>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</si>
  <si>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</si>
  <si>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</si>
  <si>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</si>
  <si>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</si>
  <si>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</si>
  <si>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</si>
  <si>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</si>
  <si>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</si>
  <si>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</si>
  <si>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</si>
  <si>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</si>
  <si>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</si>
  <si>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</si>
  <si>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</si>
  <si>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</si>
  <si>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</si>
  <si>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</si>
  <si>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</si>
  <si>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</si>
  <si>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</si>
  <si>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</si>
  <si>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</si>
  <si>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</si>
  <si>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</si>
  <si>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</si>
  <si>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</si>
  <si>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</si>
  <si>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</si>
  <si>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</si>
  <si>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</si>
  <si>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</si>
  <si>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</si>
  <si>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</si>
  <si>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</si>
  <si>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</si>
  <si>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</si>
  <si>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</si>
  <si>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</si>
  <si>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</si>
  <si>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</si>
  <si>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</si>
  <si>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</si>
  <si>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</si>
  <si>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</si>
  <si>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</si>
  <si>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</si>
  <si>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</si>
  <si>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</si>
  <si>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</si>
  <si>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</si>
  <si>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</si>
  <si>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</si>
  <si>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</si>
  <si>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</si>
  <si>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</si>
  <si>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</si>
  <si>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</si>
  <si>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</si>
  <si>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</si>
  <si>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</si>
  <si>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</si>
  <si>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</si>
  <si>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</si>
  <si>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</si>
  <si>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</si>
  <si>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</si>
  <si>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</si>
  <si>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</si>
  <si>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</si>
  <si>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</si>
  <si>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</si>
  <si>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</si>
  <si>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</si>
  <si>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</si>
  <si>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</si>
  <si>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</si>
  <si>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</si>
  <si>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</si>
  <si>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</si>
  <si>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</si>
  <si>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</si>
  <si>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</si>
  <si>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</si>
  <si>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</si>
  <si>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</si>
  <si>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</si>
  <si>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</si>
  <si>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</si>
  <si>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</si>
  <si>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</si>
  <si>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</si>
  <si>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</si>
  <si>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</si>
  <si>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</si>
  <si>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</si>
  <si>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</si>
  <si>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</si>
  <si>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</si>
  <si>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</si>
  <si>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</si>
  <si>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</si>
  <si>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</si>
  <si>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</si>
  <si>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</si>
  <si>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</si>
  <si>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</si>
  <si>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</si>
  <si>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</si>
  <si>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</si>
  <si>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</si>
  <si>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</si>
  <si>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</si>
  <si>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</si>
  <si>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</si>
  <si>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</si>
  <si>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</si>
  <si>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</si>
  <si>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</si>
  <si>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</si>
  <si>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</si>
  <si>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</si>
  <si>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</si>
  <si>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</si>
  <si>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</si>
  <si>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</si>
  <si>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</si>
  <si>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</si>
  <si>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</si>
  <si>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</si>
  <si>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</si>
  <si>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</si>
  <si>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</si>
  <si>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</si>
  <si>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</si>
  <si>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</si>
  <si>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</si>
  <si>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</si>
  <si>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</si>
  <si>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</si>
  <si>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</si>
  <si>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</si>
  <si>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</si>
  <si>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</si>
  <si>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</si>
  <si>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</si>
  <si>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</si>
  <si>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</si>
  <si>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</si>
  <si>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</si>
  <si>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</si>
  <si>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</si>
  <si>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</si>
  <si>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</si>
  <si>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</si>
  <si>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</si>
  <si>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</si>
  <si>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</si>
  <si>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</si>
  <si>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</si>
  <si>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</si>
  <si>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</si>
  <si>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</si>
  <si>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</si>
  <si>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</si>
  <si>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</si>
  <si>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</si>
  <si>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</si>
  <si>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</si>
  <si>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</si>
  <si>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</si>
  <si>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</si>
  <si>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</si>
  <si>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</si>
  <si>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</si>
  <si>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</si>
  <si>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</si>
  <si>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</si>
  <si>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</si>
  <si>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</si>
  <si>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</si>
  <si>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</si>
  <si>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</si>
  <si>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</si>
  <si>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</si>
  <si>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</si>
  <si>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</si>
  <si>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</si>
  <si>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</si>
  <si>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</si>
  <si>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</si>
  <si>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</si>
  <si>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</si>
  <si>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</si>
  <si>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</si>
  <si>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</si>
  <si>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</si>
  <si>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</si>
  <si>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</si>
  <si>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</si>
  <si>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</si>
  <si>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</si>
  <si>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</si>
  <si>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</si>
  <si>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</si>
  <si>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</si>
  <si>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</si>
  <si>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</si>
  <si>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</si>
  <si>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</si>
  <si>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</si>
  <si>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</si>
  <si>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</si>
  <si>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</si>
  <si>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</si>
  <si>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</si>
  <si>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</si>
  <si>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</si>
  <si>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</si>
  <si>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</si>
  <si>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</si>
  <si>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</si>
  <si>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</si>
  <si>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</si>
  <si>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</si>
  <si>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</si>
  <si>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</si>
  <si>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</si>
  <si>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</si>
  <si>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</si>
  <si>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</si>
  <si>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</si>
  <si>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</si>
  <si>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</si>
  <si>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</si>
  <si>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</si>
  <si>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</si>
  <si>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</si>
  <si>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</si>
  <si>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</si>
  <si>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</si>
  <si>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</si>
  <si>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</si>
  <si>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</si>
  <si>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</si>
  <si>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</si>
  <si>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</si>
  <si>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</si>
  <si>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</si>
  <si>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</si>
  <si>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</si>
  <si>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</si>
  <si>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</si>
  <si>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</si>
  <si>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</si>
  <si>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</si>
  <si>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</si>
  <si>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</si>
  <si>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</si>
  <si>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</si>
  <si>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</si>
  <si>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</si>
  <si>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</si>
  <si>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</si>
  <si>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</si>
  <si>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</si>
  <si>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</si>
  <si>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</si>
  <si>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</si>
  <si>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</si>
  <si>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</si>
  <si>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</si>
  <si>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</si>
  <si>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</si>
  <si>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</si>
  <si>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</si>
  <si>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</si>
  <si>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</si>
  <si>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</si>
  <si>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</si>
  <si>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</si>
  <si>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</si>
  <si>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</si>
  <si>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</si>
  <si>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</si>
  <si>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</si>
  <si>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</si>
  <si>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</si>
  <si>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</si>
  <si>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</si>
  <si>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</si>
  <si>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</si>
  <si>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</si>
  <si>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</si>
  <si>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</si>
  <si>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</si>
  <si>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</si>
  <si>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</si>
  <si>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</si>
  <si>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</si>
  <si>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</si>
  <si>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</si>
  <si>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</si>
  <si>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</si>
  <si>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</si>
  <si>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</si>
  <si>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</si>
  <si>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</si>
  <si>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</si>
  <si>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</si>
  <si>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</si>
  <si>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</si>
  <si>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</si>
  <si>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</si>
  <si>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</si>
  <si>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</si>
  <si>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</si>
  <si>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</si>
  <si>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</si>
  <si>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</si>
  <si>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</si>
  <si>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</si>
  <si>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</si>
  <si>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</si>
  <si>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</si>
  <si>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</si>
  <si>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</si>
  <si>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</si>
  <si>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</si>
  <si>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</si>
  <si>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</si>
  <si>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</si>
  <si>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</si>
  <si>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</si>
  <si>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</si>
  <si>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</si>
  <si>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</si>
  <si>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</si>
  <si>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</si>
  <si>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</si>
  <si>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</si>
  <si>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</si>
  <si>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</si>
  <si>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</si>
  <si>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</si>
  <si>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</si>
  <si>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</si>
  <si>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</si>
  <si>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</si>
  <si>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</si>
  <si>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</si>
  <si>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</si>
  <si>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</si>
  <si>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</si>
  <si>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</si>
  <si>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</si>
  <si>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</si>
  <si>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</si>
  <si>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</si>
  <si>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</si>
  <si>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</si>
  <si>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</si>
  <si>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</si>
  <si>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</si>
  <si>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</si>
  <si>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</si>
  <si>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</si>
  <si>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</si>
  <si>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</si>
  <si>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</si>
  <si>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</si>
  <si>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</si>
  <si>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</si>
  <si>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</si>
  <si>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</si>
  <si>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</si>
  <si>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</si>
  <si>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</si>
  <si>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</si>
  <si>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</si>
  <si>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</si>
  <si>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</si>
  <si>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</si>
  <si>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</si>
  <si>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</si>
  <si>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</si>
  <si>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</si>
  <si>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</si>
  <si>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</si>
  <si>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</si>
  <si>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</si>
  <si>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</si>
  <si>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</si>
  <si>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</si>
  <si>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</si>
  <si>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</si>
  <si>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</si>
  <si>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</si>
  <si>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</si>
  <si>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</si>
  <si>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</si>
  <si>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</si>
  <si>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</si>
  <si>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</si>
  <si>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</si>
  <si>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</si>
  <si>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</si>
  <si>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</si>
  <si>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</si>
  <si>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</si>
  <si>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</si>
  <si>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</si>
  <si>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</si>
  <si>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</si>
  <si>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</si>
  <si>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</si>
  <si>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</si>
  <si>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</si>
  <si>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</si>
  <si>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</si>
  <si>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</si>
  <si>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</si>
  <si>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</si>
  <si>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</si>
  <si>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</si>
  <si>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</si>
  <si>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</si>
  <si>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</si>
  <si>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</si>
  <si>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</si>
  <si>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</si>
  <si>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</si>
  <si>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</si>
  <si>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</si>
  <si>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</si>
  <si>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</si>
  <si>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</si>
  <si>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</si>
  <si>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</si>
  <si>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</si>
  <si>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</si>
  <si>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</si>
  <si>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</si>
  <si>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</si>
  <si>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</si>
  <si>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</si>
  <si>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</si>
  <si>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</si>
  <si>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</si>
  <si>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</si>
  <si>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</si>
  <si>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</si>
  <si>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</si>
  <si>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</si>
  <si>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</si>
  <si>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</si>
  <si>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</si>
  <si>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</si>
  <si>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</si>
  <si>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</si>
  <si>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</si>
  <si>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</si>
  <si>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</si>
  <si>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</si>
  <si>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</si>
  <si>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</si>
  <si>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</si>
  <si>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</si>
  <si>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</si>
  <si>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</si>
  <si>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</si>
  <si>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</si>
  <si>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</si>
  <si>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</si>
  <si>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</si>
  <si>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</si>
  <si>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</si>
  <si>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</si>
  <si>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</si>
  <si>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</si>
  <si>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</si>
  <si>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</si>
  <si>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</si>
  <si>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</si>
  <si>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</si>
  <si>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</si>
  <si>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</si>
  <si>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</si>
  <si>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</si>
  <si>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</si>
  <si>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</si>
  <si>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</si>
  <si>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</si>
  <si>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</si>
  <si>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</si>
  <si>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</si>
  <si>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</si>
  <si>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</si>
  <si>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</si>
  <si>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</si>
  <si>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</si>
  <si>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</si>
  <si>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</si>
  <si>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</si>
  <si>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</si>
  <si>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</si>
  <si>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</si>
  <si>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</si>
  <si>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</si>
  <si>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</si>
  <si>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</si>
  <si>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</si>
  <si>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</si>
  <si>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</si>
  <si>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</si>
  <si>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</si>
  <si>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</si>
  <si>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</si>
  <si>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</si>
  <si>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</si>
  <si>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</si>
  <si>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</si>
  <si>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</si>
  <si>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</si>
  <si>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</si>
  <si>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</si>
  <si>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</si>
  <si>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</si>
  <si>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</si>
  <si>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</si>
  <si>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</si>
  <si>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</si>
  <si>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</si>
  <si>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</si>
  <si>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</si>
  <si>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</si>
  <si>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</si>
  <si>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</si>
  <si>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</si>
  <si>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</si>
  <si>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</si>
  <si>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</si>
  <si>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</si>
  <si>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</si>
  <si>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</si>
  <si>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</si>
  <si>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</si>
  <si>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</si>
  <si>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</si>
  <si>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</si>
  <si>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</si>
  <si>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</si>
  <si>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</si>
  <si>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</si>
  <si>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</si>
  <si>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</si>
  <si>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</si>
  <si>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</si>
  <si>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</si>
  <si>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</si>
  <si>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</si>
  <si>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</si>
  <si>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</si>
  <si>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</si>
  <si>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</si>
  <si>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</si>
  <si>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</si>
  <si>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</si>
  <si>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</si>
  <si>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</si>
  <si>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</si>
  <si>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</si>
  <si>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</si>
  <si>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</si>
  <si>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</si>
  <si>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</si>
  <si>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</si>
  <si>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</si>
  <si>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</si>
  <si>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</si>
  <si>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</si>
  <si>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</si>
  <si>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</si>
  <si>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</si>
  <si>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</si>
  <si>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</si>
  <si>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</si>
  <si>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</si>
  <si>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</si>
  <si>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</si>
  <si>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</si>
  <si>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</si>
  <si>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</si>
  <si>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</si>
  <si>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</si>
  <si>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</si>
  <si>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</si>
  <si>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</si>
  <si>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</si>
  <si>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</si>
  <si>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</si>
  <si>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</si>
  <si>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</si>
  <si>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</si>
  <si>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</si>
  <si>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</si>
  <si>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</si>
  <si>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</si>
  <si>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</si>
  <si>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</si>
  <si>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</si>
  <si>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</si>
  <si>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</si>
  <si>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</si>
  <si>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</si>
  <si>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</si>
  <si>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</si>
  <si>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</si>
  <si>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</si>
  <si>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</si>
  <si>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</si>
  <si>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</si>
  <si>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</si>
  <si>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</si>
  <si>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</si>
  <si>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</si>
  <si>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</si>
  <si>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</si>
  <si>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</si>
  <si>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</si>
  <si>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</si>
  <si>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</si>
  <si>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</si>
  <si>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</si>
  <si>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</si>
  <si>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</si>
  <si>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</si>
  <si>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</si>
  <si>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</si>
  <si>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</si>
  <si>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</si>
  <si>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</si>
  <si>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</si>
  <si>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</si>
  <si>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</si>
  <si>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</si>
  <si>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</si>
  <si>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</si>
  <si>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</si>
  <si>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</si>
  <si>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</si>
  <si>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</si>
  <si>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</si>
  <si>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</si>
  <si>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</si>
  <si>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</si>
  <si>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</si>
  <si>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</si>
  <si>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</si>
  <si>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</si>
  <si>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</si>
  <si>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</si>
  <si>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</si>
  <si>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</si>
  <si>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</si>
  <si>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</si>
  <si>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</si>
  <si>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</si>
  <si>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</si>
  <si>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</si>
  <si>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</si>
  <si>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</si>
  <si>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</si>
  <si>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</si>
  <si>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</si>
  <si>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</si>
  <si>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</si>
  <si>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</si>
  <si>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</si>
  <si>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</si>
  <si>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</si>
  <si>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</si>
  <si>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</si>
  <si>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</si>
  <si>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</si>
  <si>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</si>
  <si>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</si>
  <si>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</si>
  <si>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</si>
  <si>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</si>
  <si>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</si>
  <si>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</si>
  <si>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</si>
  <si>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</si>
  <si>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</si>
  <si>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</si>
  <si>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</si>
  <si>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</si>
  <si>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</si>
  <si>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</si>
  <si>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</si>
  <si>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</si>
  <si>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</si>
  <si>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</si>
  <si>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</si>
  <si>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</si>
  <si>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</si>
  <si>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</si>
  <si>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</si>
  <si>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</si>
  <si>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</si>
  <si>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</si>
  <si>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</si>
  <si>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</si>
  <si>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</si>
  <si>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</si>
  <si>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</si>
  <si>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</si>
  <si>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</si>
  <si>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</si>
  <si>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</si>
  <si>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</si>
  <si>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</si>
  <si>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</si>
  <si>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</si>
  <si>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</si>
  <si>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</si>
  <si>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</si>
  <si>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</si>
  <si>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</si>
  <si>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</si>
  <si>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</si>
  <si>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</si>
  <si>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</si>
  <si>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</si>
  <si>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</si>
  <si>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</si>
  <si>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</si>
  <si>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</si>
  <si>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</si>
  <si>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</si>
  <si>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</si>
  <si>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</si>
  <si>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</si>
  <si>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</si>
  <si>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</si>
  <si>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</si>
  <si>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</si>
  <si>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</si>
  <si>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</si>
  <si>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</si>
  <si>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</si>
  <si>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</si>
  <si>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</si>
  <si>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</si>
  <si>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</si>
  <si>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</si>
  <si>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</si>
  <si>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</si>
  <si>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</si>
  <si>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</si>
  <si>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</si>
  <si>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</si>
  <si>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</si>
  <si>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</si>
  <si>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</si>
  <si>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</si>
  <si>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</si>
  <si>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</si>
  <si>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</si>
  <si>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</si>
  <si>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</si>
  <si>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</si>
  <si>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</si>
  <si>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</si>
  <si>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</si>
  <si>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</si>
  <si>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</si>
  <si>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</si>
  <si>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</si>
  <si>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</si>
  <si>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</si>
  <si>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</si>
  <si>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</si>
  <si>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</si>
  <si>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</si>
  <si>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</si>
  <si>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</si>
  <si>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</si>
  <si>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</si>
  <si>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</si>
  <si>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</si>
  <si>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</si>
  <si>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</si>
  <si>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</si>
  <si>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</si>
  <si>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</si>
  <si>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</si>
  <si>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</si>
  <si>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</si>
  <si>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</si>
  <si>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</si>
  <si>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</si>
  <si>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</si>
  <si>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</si>
  <si>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</si>
  <si>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</si>
  <si>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</si>
  <si>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</si>
  <si>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</si>
  <si>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</si>
  <si>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</si>
  <si>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</si>
  <si>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</si>
  <si>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</si>
  <si>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</si>
  <si>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</si>
  <si>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</si>
  <si>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</si>
  <si>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</si>
  <si>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</si>
  <si>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</si>
  <si>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</si>
  <si>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</si>
  <si>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</si>
  <si>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</si>
  <si>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</si>
  <si>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</si>
  <si>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</si>
  <si>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</si>
  <si>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</si>
  <si>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</si>
  <si>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</si>
  <si>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</si>
  <si>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</si>
  <si>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</si>
  <si>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</si>
  <si>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</si>
  <si>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</si>
  <si>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</si>
  <si>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</si>
  <si>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</si>
  <si>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</si>
  <si>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</si>
  <si>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</si>
  <si>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</si>
  <si>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</si>
  <si>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</si>
  <si>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</si>
  <si>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</si>
  <si>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</si>
  <si>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</si>
  <si>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</si>
  <si>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</si>
  <si>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</si>
  <si>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</si>
  <si>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</si>
  <si>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</si>
  <si>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</si>
  <si>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</si>
  <si>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</si>
  <si>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</si>
  <si>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</si>
  <si>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</si>
  <si>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</si>
  <si>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</si>
  <si>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</si>
  <si>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</si>
  <si>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</si>
  <si>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</si>
  <si>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</si>
  <si>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</si>
  <si>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</si>
  <si>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</si>
  <si>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</si>
  <si>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</si>
  <si>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</si>
  <si>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</si>
  <si>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</si>
  <si>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</si>
  <si>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</si>
  <si>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</si>
  <si>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</si>
  <si>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</si>
  <si>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</si>
  <si>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</si>
  <si>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</si>
  <si>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</si>
  <si>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</si>
  <si>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</si>
  <si>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</si>
  <si>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</si>
  <si>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</si>
  <si>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</si>
  <si>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</si>
  <si>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</si>
  <si>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</si>
  <si>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</si>
  <si>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</si>
  <si>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</si>
  <si>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</si>
  <si>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</si>
  <si>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</si>
  <si>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</si>
  <si>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</si>
  <si>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</si>
  <si>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</si>
  <si>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</si>
  <si>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</si>
  <si>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</si>
  <si>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</si>
  <si>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</si>
  <si>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</si>
  <si>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</si>
  <si>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</si>
  <si>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</si>
  <si>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</si>
  <si>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</si>
  <si>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</si>
  <si>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</si>
  <si>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</si>
  <si>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</si>
  <si>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</si>
  <si>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</si>
  <si>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</si>
  <si>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</si>
  <si>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</si>
  <si>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</si>
  <si>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</si>
  <si>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</si>
  <si>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</si>
  <si>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</si>
  <si>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</si>
  <si>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</si>
  <si>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</si>
  <si>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</si>
  <si>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</si>
  <si>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</si>
  <si>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</si>
  <si>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</si>
  <si>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</si>
  <si>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</si>
  <si>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</si>
  <si>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</si>
  <si>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</si>
  <si>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</si>
  <si>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</si>
  <si>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</si>
  <si>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</si>
  <si>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</si>
  <si>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</si>
  <si>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</si>
  <si>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</si>
  <si>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</si>
  <si>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</si>
  <si>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</si>
  <si>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</si>
  <si>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</si>
  <si>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</si>
  <si>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</si>
  <si>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</si>
  <si>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</si>
  <si>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</si>
  <si>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</si>
  <si>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</si>
  <si>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</si>
  <si>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</si>
  <si>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</si>
  <si>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</si>
  <si>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</si>
  <si>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</si>
  <si>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</si>
  <si>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</si>
  <si>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</si>
  <si>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</si>
  <si>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</si>
  <si>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</si>
  <si>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</si>
  <si>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</si>
  <si>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</si>
  <si>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</si>
  <si>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</si>
  <si>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</si>
  <si>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</si>
  <si>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</si>
  <si>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</si>
  <si>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</si>
  <si>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</si>
  <si>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</si>
  <si>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</si>
  <si>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</si>
  <si>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</si>
  <si>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</si>
  <si>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</si>
  <si>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</si>
  <si>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</si>
  <si>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</si>
  <si>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</si>
  <si>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</si>
  <si>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</si>
  <si>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</si>
  <si>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</si>
  <si>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</si>
  <si>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</si>
  <si>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</si>
  <si>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</si>
  <si>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</si>
  <si>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</si>
  <si>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</si>
  <si>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</si>
  <si>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</si>
  <si>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</si>
  <si>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</si>
  <si>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</si>
  <si>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</si>
  <si>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</si>
  <si>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</si>
  <si>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</si>
  <si>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</si>
  <si>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</si>
  <si>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</si>
  <si>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</si>
  <si>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</si>
  <si>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</si>
  <si>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</si>
  <si>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</si>
  <si>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</si>
  <si>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</si>
  <si>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</si>
  <si>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</si>
  <si>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</si>
  <si>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</si>
  <si>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</si>
  <si>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</si>
  <si>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</si>
  <si>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</si>
  <si>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</si>
  <si>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</si>
  <si>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</si>
  <si>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</si>
  <si>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</si>
  <si>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</si>
  <si>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</si>
  <si>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</si>
  <si>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</si>
  <si>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</si>
  <si>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</si>
  <si>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</si>
  <si>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</si>
  <si>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</si>
  <si>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</si>
  <si>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</si>
  <si>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</si>
  <si>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</si>
  <si>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</si>
  <si>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</si>
  <si>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</si>
  <si>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</si>
  <si>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</si>
  <si>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</si>
  <si>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</si>
  <si>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</si>
  <si>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</si>
  <si>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</si>
  <si>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</si>
  <si>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</si>
  <si>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</si>
  <si>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</si>
  <si>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</si>
  <si>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</si>
  <si>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</si>
  <si>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</si>
  <si>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</si>
  <si>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</si>
  <si>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</si>
  <si>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</si>
  <si>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</si>
  <si>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</si>
  <si>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</si>
  <si>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</si>
  <si>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</si>
  <si>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</si>
  <si>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</si>
  <si>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</si>
  <si>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</si>
  <si>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</si>
  <si>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</si>
  <si>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</si>
  <si>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</si>
  <si>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</si>
  <si>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</si>
  <si>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</si>
  <si>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</si>
  <si>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</si>
  <si>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</si>
  <si>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</si>
  <si>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</si>
  <si>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</si>
  <si>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</si>
  <si>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</si>
  <si>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</si>
  <si>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</si>
  <si>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</si>
  <si>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</si>
  <si>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</si>
  <si>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</si>
  <si>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</si>
  <si>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</si>
  <si>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</si>
  <si>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</si>
  <si>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</si>
  <si>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</si>
  <si>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</si>
  <si>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</si>
  <si>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</si>
  <si>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</si>
  <si>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</si>
  <si>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</si>
  <si>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</si>
  <si>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</si>
  <si>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</si>
  <si>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</si>
  <si>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</si>
  <si>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</si>
  <si>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</si>
  <si>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</si>
  <si>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</si>
  <si>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</si>
  <si>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</si>
  <si>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</si>
  <si>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</si>
  <si>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</si>
  <si>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</si>
  <si>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</si>
  <si>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</si>
  <si>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</si>
  <si>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</si>
  <si>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</si>
  <si>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</si>
  <si>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</si>
  <si>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</si>
  <si>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</si>
  <si>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</si>
  <si>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</si>
  <si>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</si>
  <si>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</si>
  <si>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</si>
  <si>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</si>
  <si>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</si>
  <si>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</si>
  <si>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</si>
  <si>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</si>
  <si>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</si>
  <si>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</si>
  <si>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</si>
  <si>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</si>
  <si>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</si>
  <si>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</si>
  <si>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</si>
  <si>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</si>
  <si>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</si>
  <si>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</si>
  <si>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</si>
  <si>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</si>
  <si>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</si>
  <si>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</si>
  <si>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</si>
  <si>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</si>
  <si>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</si>
  <si>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</si>
  <si>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</si>
  <si>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</si>
  <si>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</si>
  <si>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</si>
  <si>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</si>
  <si>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</si>
  <si>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</si>
  <si>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</si>
  <si>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</si>
  <si>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</si>
  <si>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</si>
  <si>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</si>
  <si>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</si>
  <si>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</si>
  <si>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</si>
  <si>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</si>
  <si>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</si>
  <si>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</si>
  <si>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</si>
  <si>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</si>
  <si>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</si>
  <si>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</si>
  <si>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</si>
  <si>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</si>
  <si>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</si>
  <si>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</si>
  <si>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</si>
  <si>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</si>
  <si>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</si>
  <si>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</si>
  <si>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</si>
  <si>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</si>
  <si>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</si>
  <si>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</si>
  <si>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</si>
  <si>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</si>
  <si>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</si>
  <si>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</si>
  <si>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</si>
  <si>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</si>
  <si>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</si>
  <si>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</si>
  <si>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</si>
  <si>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</si>
  <si>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</si>
  <si>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</si>
  <si>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</si>
  <si>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</si>
  <si>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</si>
  <si>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</si>
  <si>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</si>
  <si>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</si>
  <si>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</si>
  <si>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</si>
  <si>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</si>
  <si>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</si>
  <si>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</si>
  <si>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</si>
  <si>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</si>
  <si>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</si>
  <si>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</si>
  <si>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</si>
  <si>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</si>
  <si>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</si>
  <si>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</si>
  <si>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</si>
  <si>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</si>
  <si>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</si>
  <si>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</si>
  <si>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</si>
  <si>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</si>
  <si>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</si>
  <si>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</si>
  <si>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</si>
  <si>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</si>
  <si>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</si>
  <si>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</si>
  <si>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</si>
  <si>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</si>
  <si>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</si>
  <si>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</si>
  <si>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</si>
  <si>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</si>
  <si>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</si>
  <si>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</si>
  <si>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</si>
  <si>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</si>
  <si>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</si>
  <si>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</si>
  <si>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</si>
  <si>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</si>
  <si>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</si>
  <si>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</si>
  <si>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</si>
  <si>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</si>
  <si>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</si>
  <si>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</si>
  <si>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</si>
  <si>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</si>
  <si>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</si>
  <si>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</si>
  <si>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</si>
  <si>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</si>
  <si>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</si>
  <si>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</si>
  <si>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</si>
  <si>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</si>
  <si>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</si>
  <si>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</si>
  <si>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</si>
  <si>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</si>
  <si>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</si>
  <si>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</si>
  <si>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</si>
  <si>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</si>
  <si>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</si>
  <si>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</si>
  <si>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</si>
  <si>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</si>
  <si>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</si>
  <si>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</si>
  <si>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</si>
  <si>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</si>
  <si>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</si>
  <si>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</si>
  <si>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</si>
  <si>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</si>
  <si>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</si>
  <si>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</si>
  <si>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</si>
  <si>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</si>
  <si>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</si>
  <si>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</si>
  <si>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</si>
  <si>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</si>
  <si>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</si>
  <si>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</si>
  <si>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</si>
  <si>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</si>
  <si>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</si>
  <si>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</si>
  <si>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</si>
  <si>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</si>
  <si>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</si>
  <si>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</si>
  <si>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</si>
  <si>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</si>
  <si>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</si>
  <si>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</si>
  <si>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</si>
  <si>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</si>
  <si>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</si>
  <si>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</si>
  <si>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</si>
  <si>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</si>
  <si>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</si>
  <si>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</si>
  <si>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</si>
  <si>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</si>
  <si>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</si>
  <si>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</si>
  <si>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</si>
  <si>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</si>
  <si>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</si>
  <si>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</si>
  <si>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</si>
  <si>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</si>
  <si>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</si>
  <si>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</si>
  <si>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</si>
  <si>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</si>
  <si>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</si>
  <si>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</si>
  <si>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</si>
  <si>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</si>
  <si>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</si>
  <si>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</si>
  <si>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</si>
  <si>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</si>
  <si>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</si>
  <si>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</si>
  <si>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</si>
  <si>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</si>
  <si>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</si>
  <si>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</si>
  <si>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</si>
  <si>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</si>
  <si>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</si>
  <si>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</si>
  <si>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</si>
  <si>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</si>
  <si>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</si>
  <si>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</si>
  <si>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</si>
  <si>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</si>
  <si>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</si>
  <si>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</si>
  <si>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</si>
  <si>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</si>
  <si>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</si>
  <si>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</si>
  <si>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</si>
  <si>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</si>
  <si>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</si>
  <si>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</si>
  <si>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</si>
  <si>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</si>
  <si>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</si>
  <si>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</si>
  <si>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</si>
  <si>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</si>
  <si>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</si>
  <si>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</si>
  <si>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</si>
  <si>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</si>
  <si>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</si>
  <si>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</si>
  <si>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</si>
  <si>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</si>
  <si>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</si>
  <si>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</si>
  <si>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</si>
  <si>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</si>
  <si>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</si>
  <si>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</si>
  <si>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</si>
  <si>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</si>
  <si>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</si>
  <si>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</si>
  <si>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</si>
  <si>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</si>
  <si>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</si>
  <si>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</si>
  <si>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</si>
  <si>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</si>
  <si>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</si>
  <si>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</si>
  <si>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</si>
  <si>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</si>
  <si>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</si>
  <si>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</si>
  <si>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</si>
  <si>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</si>
  <si>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</si>
  <si>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</si>
  <si>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</si>
  <si>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</si>
  <si>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</si>
  <si>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</si>
  <si>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</si>
  <si>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</si>
  <si>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</si>
  <si>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</si>
  <si>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</si>
  <si>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</si>
  <si>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</si>
  <si>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</si>
  <si>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</si>
  <si>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</si>
  <si>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</si>
  <si>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</si>
  <si>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</si>
  <si>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</si>
  <si>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</si>
  <si>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</si>
  <si>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</si>
  <si>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</si>
  <si>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</si>
  <si>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</si>
  <si>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</si>
  <si>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</si>
  <si>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</si>
  <si>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</si>
  <si>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</si>
  <si>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</si>
  <si>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</si>
  <si>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</si>
  <si>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</si>
  <si>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</si>
  <si>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</si>
  <si>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</si>
  <si>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</si>
  <si>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</si>
  <si>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</si>
  <si>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</si>
  <si>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</si>
  <si>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</si>
  <si>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</si>
  <si>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</si>
  <si>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</si>
  <si>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</si>
  <si>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</si>
  <si>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</si>
  <si>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</si>
  <si>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</si>
  <si>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</si>
  <si>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</si>
  <si>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</si>
  <si>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</si>
  <si>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</si>
  <si>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</si>
  <si>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</si>
  <si>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</si>
  <si>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</si>
  <si>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</si>
  <si>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</si>
  <si>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</si>
  <si>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</si>
  <si>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</si>
  <si>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</si>
  <si>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</si>
  <si>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</si>
  <si>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</si>
  <si>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</si>
  <si>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</si>
  <si>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</si>
  <si>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</si>
  <si>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</si>
  <si>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</si>
  <si>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</si>
  <si>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</si>
  <si>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</si>
  <si>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</si>
  <si>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</si>
  <si>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</si>
  <si>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</si>
  <si>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</si>
  <si>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</si>
  <si>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</si>
  <si>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</si>
  <si>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</si>
  <si>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</si>
  <si>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</si>
  <si>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</si>
  <si>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</si>
  <si>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</si>
  <si>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</si>
  <si>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</si>
  <si>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</si>
  <si>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</si>
  <si>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</si>
  <si>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</si>
  <si>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</si>
  <si>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</si>
  <si>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</si>
  <si>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</si>
  <si>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</si>
  <si>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</si>
  <si>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</si>
  <si>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</si>
  <si>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</si>
  <si>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</si>
  <si>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</si>
  <si>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</si>
  <si>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</si>
  <si>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</si>
  <si>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</si>
  <si>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</si>
  <si>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</si>
  <si>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</si>
  <si>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</si>
  <si>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</si>
  <si>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</si>
  <si>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</si>
  <si>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</si>
  <si>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</si>
  <si>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</si>
  <si>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</si>
  <si>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</si>
  <si>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</si>
  <si>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</si>
  <si>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</si>
  <si>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</si>
  <si>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</si>
  <si>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</si>
  <si>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</si>
  <si>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</si>
  <si>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</si>
  <si>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</si>
  <si>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</si>
  <si>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</si>
  <si>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</si>
  <si>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</si>
  <si>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</si>
  <si>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</si>
  <si>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</si>
  <si>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</si>
  <si>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</si>
  <si>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</si>
  <si>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</si>
  <si>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</si>
  <si>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</si>
  <si>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</si>
  <si>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</si>
  <si>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</si>
  <si>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</si>
  <si>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</si>
  <si>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</si>
  <si>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</si>
  <si>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</si>
  <si>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</si>
  <si>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</si>
  <si>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</si>
  <si>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</si>
  <si>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</si>
  <si>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</si>
  <si>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</si>
  <si>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</si>
  <si>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</si>
  <si>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</si>
  <si>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</si>
  <si>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</si>
  <si>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</si>
  <si>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</si>
  <si>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</si>
  <si>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</si>
  <si>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</si>
  <si>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</si>
  <si>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</si>
  <si>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</si>
  <si>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</si>
  <si>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</si>
  <si>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</si>
  <si>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</si>
  <si>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</si>
  <si>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</si>
  <si>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</si>
  <si>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</si>
  <si>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</si>
  <si>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</si>
  <si>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</si>
  <si>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</si>
  <si>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</si>
  <si>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</si>
  <si>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</si>
  <si>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</si>
  <si>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</si>
  <si>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</si>
  <si>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</si>
  <si>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</si>
  <si>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</si>
  <si>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</si>
  <si>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</si>
  <si>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</si>
  <si>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</si>
  <si>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</si>
  <si>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</si>
  <si>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</si>
  <si>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</si>
  <si>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</si>
  <si>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</si>
  <si>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</si>
  <si>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</si>
  <si>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</si>
  <si>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</si>
  <si>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</si>
  <si>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</si>
  <si>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</si>
  <si>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</si>
  <si>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</si>
  <si>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</si>
  <si>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</si>
  <si>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</si>
  <si>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</si>
  <si>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</si>
  <si>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</si>
  <si>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</si>
  <si>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</si>
  <si>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</si>
  <si>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</si>
  <si>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</si>
  <si>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</si>
  <si>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</si>
  <si>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</si>
  <si>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</si>
  <si>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</si>
  <si>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</si>
  <si>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</si>
  <si>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</si>
  <si>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</si>
  <si>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</si>
  <si>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</si>
  <si>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</si>
  <si>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</si>
  <si>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</si>
  <si>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</si>
  <si>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</si>
  <si>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</si>
  <si>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</si>
  <si>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</si>
  <si>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</si>
  <si>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</si>
  <si>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</si>
  <si>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</si>
  <si>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</si>
  <si>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</si>
  <si>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</si>
  <si>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</si>
  <si>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</si>
  <si>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</si>
  <si>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</si>
  <si>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</si>
  <si>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</si>
  <si>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</si>
  <si>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</si>
  <si>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</si>
  <si>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</si>
  <si>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</si>
  <si>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</si>
  <si>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</si>
  <si>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</si>
  <si>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</si>
  <si>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</si>
  <si>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</si>
  <si>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</si>
  <si>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</si>
  <si>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</si>
  <si>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</si>
  <si>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</si>
  <si>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</si>
  <si>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</si>
  <si>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</si>
  <si>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</si>
  <si>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</si>
  <si>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</si>
  <si>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</si>
  <si>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</si>
  <si>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</si>
  <si>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</si>
  <si>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</si>
  <si>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</si>
  <si>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</si>
  <si>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</si>
  <si>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</si>
  <si>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</si>
  <si>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</si>
  <si>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</si>
  <si>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</si>
  <si>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</si>
  <si>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</si>
  <si>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</si>
  <si>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</si>
  <si>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</si>
  <si>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</si>
  <si>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</si>
  <si>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</si>
  <si>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</si>
  <si>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</si>
  <si>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</si>
  <si>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</si>
  <si>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</si>
  <si>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</si>
  <si>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</si>
  <si>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</si>
  <si>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</si>
  <si>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</si>
  <si>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</si>
  <si>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</si>
  <si>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</si>
  <si>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</si>
  <si>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</si>
  <si>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</si>
  <si>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</si>
  <si>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</si>
  <si>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</si>
  <si>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</si>
  <si>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</si>
  <si>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</si>
  <si>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</si>
  <si>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</si>
  <si>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</si>
  <si>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</si>
  <si>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</si>
  <si>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</si>
  <si>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</si>
  <si>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</si>
  <si>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</si>
  <si>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</si>
  <si>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</si>
  <si>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</si>
  <si>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</si>
  <si>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</si>
  <si>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</si>
  <si>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</si>
  <si>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</si>
  <si>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</si>
  <si>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</si>
  <si>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</si>
  <si>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</si>
  <si>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</si>
  <si>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</si>
  <si>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</si>
  <si>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</si>
  <si>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</si>
  <si>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</si>
  <si>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</si>
  <si>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</si>
  <si>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</si>
  <si>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</si>
  <si>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</si>
  <si>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</si>
  <si>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</si>
  <si>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</si>
  <si>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</si>
  <si>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</si>
  <si>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</si>
  <si>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</si>
  <si>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</si>
  <si>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</si>
  <si>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</si>
  <si>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</si>
  <si>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</si>
  <si>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</si>
  <si>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</si>
  <si>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</si>
  <si>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</si>
  <si>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</si>
  <si>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</si>
  <si>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</si>
  <si>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</si>
  <si>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</si>
  <si>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</si>
  <si>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</si>
  <si>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</si>
  <si>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</si>
  <si>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</si>
  <si>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</si>
  <si>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</si>
  <si>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</si>
  <si>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</si>
  <si>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</si>
  <si>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</si>
  <si>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</si>
  <si>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</si>
  <si>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</si>
  <si>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</si>
  <si>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</si>
  <si>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</si>
  <si>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</si>
  <si>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</si>
  <si>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</si>
  <si>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</si>
  <si>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</si>
  <si>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</si>
  <si>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</si>
  <si>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</si>
  <si>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</si>
  <si>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</si>
  <si>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</si>
  <si>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</si>
  <si>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</si>
  <si>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</si>
  <si>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</si>
  <si>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</si>
  <si>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</si>
  <si>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</si>
  <si>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</si>
  <si>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</si>
  <si>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</si>
  <si>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</si>
  <si>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</si>
  <si>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</si>
  <si>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</si>
  <si>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</si>
  <si>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</si>
  <si>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</si>
  <si>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</si>
  <si>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</si>
  <si>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</si>
  <si>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</si>
  <si>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</si>
  <si>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</si>
  <si>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</si>
  <si>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</si>
  <si>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</si>
  <si>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</si>
  <si>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</si>
  <si>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</si>
  <si>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</si>
  <si>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</si>
  <si>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</si>
  <si>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</si>
  <si>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</si>
  <si>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</si>
  <si>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</si>
  <si>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</si>
  <si>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</si>
  <si>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</si>
  <si>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</si>
  <si>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</si>
  <si>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</si>
  <si>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</si>
  <si>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</si>
  <si>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</si>
  <si>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</si>
  <si>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</si>
  <si>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</si>
  <si>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</si>
  <si>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</si>
  <si>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</si>
  <si>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</si>
  <si>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</si>
  <si>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</si>
  <si>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</si>
  <si>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</si>
  <si>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</si>
  <si>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</si>
  <si>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</si>
  <si>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</si>
  <si>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</si>
  <si>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</si>
  <si>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</si>
  <si>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</si>
  <si>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</si>
  <si>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</si>
  <si>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</si>
  <si>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</si>
  <si>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</si>
  <si>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</si>
  <si>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</si>
  <si>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</si>
  <si>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</si>
  <si>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</si>
  <si>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</si>
  <si>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</si>
  <si>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</si>
  <si>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</si>
  <si>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</si>
  <si>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</si>
  <si>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</si>
  <si>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</si>
  <si>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</si>
  <si>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</si>
  <si>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</si>
  <si>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</si>
  <si>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</si>
  <si>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</si>
  <si>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</si>
  <si>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</si>
  <si>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</si>
  <si>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</si>
  <si>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</si>
  <si>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</si>
  <si>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</si>
  <si>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</si>
  <si>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</si>
  <si>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</si>
  <si>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</si>
  <si>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</si>
  <si>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</si>
  <si>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</si>
  <si>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</si>
  <si>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</si>
  <si>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</si>
  <si>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</si>
  <si>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</si>
  <si>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</si>
  <si>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</si>
  <si>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</si>
  <si>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</si>
  <si>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</si>
  <si>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</si>
  <si>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</si>
  <si>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</si>
  <si>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</si>
  <si>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</si>
  <si>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</si>
  <si>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</si>
  <si>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</si>
  <si>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</si>
  <si>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</si>
  <si>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</si>
  <si>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</si>
  <si>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</si>
  <si>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</si>
  <si>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</si>
  <si>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</si>
  <si>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</si>
  <si>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</si>
  <si>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</si>
  <si>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</si>
  <si>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</si>
  <si>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</si>
  <si>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</si>
  <si>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</si>
  <si>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</si>
  <si>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</si>
  <si>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</si>
  <si>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</si>
  <si>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</si>
  <si>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</si>
  <si>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</si>
  <si>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</si>
  <si>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</si>
  <si>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</si>
  <si>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</si>
  <si>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</si>
  <si>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</si>
  <si>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</si>
  <si>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</si>
  <si>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</si>
  <si>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</si>
  <si>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</si>
  <si>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</si>
  <si>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</si>
  <si>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</si>
  <si>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</si>
  <si>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</si>
  <si>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</si>
  <si>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</si>
  <si>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</si>
  <si>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</si>
  <si>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</si>
  <si>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</si>
  <si>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</si>
  <si>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</si>
  <si>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</si>
  <si>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</si>
  <si>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</si>
  <si>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</si>
  <si>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</si>
  <si>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</si>
  <si>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</si>
  <si>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</si>
  <si>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</si>
  <si>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</si>
  <si>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</si>
  <si>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</si>
  <si>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</si>
  <si>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</si>
  <si>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</si>
  <si>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</si>
  <si>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</si>
  <si>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</si>
  <si>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</si>
  <si>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</si>
  <si>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</si>
  <si>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</si>
  <si>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</si>
  <si>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</si>
  <si>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</si>
  <si>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</si>
  <si>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</si>
  <si>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</si>
  <si>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</si>
  <si>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</si>
  <si>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</si>
  <si>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</si>
  <si>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</si>
  <si>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</si>
  <si>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</si>
  <si>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</si>
  <si>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</si>
  <si>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</si>
  <si>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</si>
  <si>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</si>
  <si>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</si>
  <si>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</si>
  <si>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</si>
  <si>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</si>
  <si>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</si>
  <si>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</si>
  <si>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</si>
  <si>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</si>
  <si>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</si>
  <si>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</si>
  <si>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</si>
  <si>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</si>
  <si>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</si>
  <si>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</si>
  <si>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</si>
  <si>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</si>
  <si>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</si>
  <si>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</si>
  <si>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</si>
  <si>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</si>
  <si>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</si>
  <si>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</si>
  <si>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</si>
  <si>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</si>
  <si>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</si>
  <si>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</si>
  <si>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</si>
  <si>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</si>
  <si>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</si>
  <si>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</si>
  <si>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</si>
  <si>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</si>
  <si>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</si>
  <si>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</si>
  <si>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</si>
  <si>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</si>
  <si>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</si>
  <si>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</si>
  <si>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</si>
  <si>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</si>
  <si>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</si>
  <si>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</si>
  <si>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</si>
  <si>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</si>
  <si>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</si>
  <si>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</si>
  <si>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</si>
  <si>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</si>
  <si>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</si>
  <si>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</si>
  <si>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</si>
  <si>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</si>
  <si>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</si>
  <si>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</si>
  <si>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</si>
  <si>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</si>
  <si>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</si>
  <si>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</si>
  <si>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</si>
  <si>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</si>
  <si>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</si>
  <si>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</si>
  <si>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</si>
  <si>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</si>
  <si>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</si>
  <si>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</si>
  <si>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</si>
  <si>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</si>
  <si>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</si>
  <si>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</si>
  <si>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</si>
  <si>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</si>
  <si>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</si>
  <si>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</si>
  <si>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</si>
  <si>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</si>
  <si>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</si>
  <si>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</si>
  <si>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</si>
  <si>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MILHO MISTO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</si>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</sst>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\ hh:mm:ss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72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PAP HIG FLORAL NEUTRO PC4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PAP HIG FLORAL NEUTRO PC4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TRIGOLAR C/FERMENTO 1KG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PAP HIG FLORAL NEUTRO PC4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46245</v>
      </c>
      <c r="C2710" s="12" t="n">
        <v>46253</v>
      </c>
      <c r="D2710" s="11" t="n">
        <v>1609</v>
      </c>
      <c r="E2710" s="13" t="s">
        <v>521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1536963</v>
      </c>
      <c r="L2710" s="11" t="n">
        <v>5961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919.3</v>
      </c>
      <c r="W2710" s="14" t="n">
        <v>919.3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FAZENDINH LAR 500 ML</v>
      </c>
      <c r="AC2710" s="1" t="n">
        <v>5961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1024</v>
      </c>
      <c r="E2711" s="13" t="s">
        <v>220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1537101</v>
      </c>
      <c r="L2711" s="11" t="n">
        <v>6205701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222</v>
      </c>
      <c r="W2711" s="14" t="n">
        <v>222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REAL CLASSICO 2L PET</v>
      </c>
      <c r="AC2711" s="1" t="n">
        <v>620570</v>
      </c>
    </row>
    <row r="2712" customFormat="false" ht="36.75" hidden="false" customHeight="true" outlineLevel="0" collapsed="false">
      <c r="A2712" s="11" t="n">
        <v>3</v>
      </c>
      <c r="B2712" s="12" t="n">
        <v>46240</v>
      </c>
      <c r="C2712" s="12" t="n">
        <v>46253</v>
      </c>
      <c r="D2712" s="11" t="n">
        <v>1672</v>
      </c>
      <c r="E2712" s="13" t="s">
        <v>87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1542904</v>
      </c>
      <c r="L2712" s="11" t="n">
        <v>14173191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362.5</v>
      </c>
      <c r="W2712" s="14" t="n">
        <v>362.5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AGUAYARA GALAO 20L</v>
      </c>
      <c r="AC2712" s="1" t="n">
        <v>1417319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TRIGOLAR C/FERMENTO 1KG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TRIGOLAR C/FERMENTO 1KG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46247</v>
      </c>
      <c r="C2992" s="12" t="n">
        <v>46262</v>
      </c>
      <c r="D2992" s="11" t="n">
        <v>1916</v>
      </c>
      <c r="E2992" s="13" t="s">
        <v>454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1542928</v>
      </c>
      <c r="L2992" s="11" t="n">
        <v>111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249.5</v>
      </c>
      <c r="W2992" s="14" t="n">
        <v>249.5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GOMA DE MANDIOCA 500</v>
      </c>
      <c r="AC2992" s="1" t="n">
        <v>111</v>
      </c>
    </row>
    <row r="2993" customFormat="false" ht="63.75" hidden="false" customHeight="true" outlineLevel="0" collapsed="false">
      <c r="A2993" s="11" t="n">
        <v>3</v>
      </c>
      <c r="B2993" s="12" t="n">
        <v>46239</v>
      </c>
      <c r="C2993" s="12" t="n">
        <v>46262</v>
      </c>
      <c r="D2993" s="11" t="n">
        <v>1699</v>
      </c>
      <c r="E2993" s="13" t="s">
        <v>80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1512617</v>
      </c>
      <c r="L2993" s="11" t="n">
        <v>3101542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986.03</v>
      </c>
      <c r="W2993" s="14" t="n">
        <v>986.03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CONS CARNE BO320G</v>
      </c>
      <c r="AC2993" s="1" t="n">
        <v>310154</v>
      </c>
    </row>
    <row r="2994" customFormat="false" ht="45.75" hidden="false" customHeight="true" outlineLevel="0" collapsed="false">
      <c r="A2994" s="11" t="n">
        <v>3</v>
      </c>
      <c r="B2994" s="12" t="n">
        <v>46240</v>
      </c>
      <c r="C2994" s="12" t="n">
        <v>46262</v>
      </c>
      <c r="D2994" s="11" t="n">
        <v>1136</v>
      </c>
      <c r="E2994" s="13" t="s">
        <v>897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1513138</v>
      </c>
      <c r="L2994" s="11" t="n">
        <v>535482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500.78</v>
      </c>
      <c r="W2994" s="14" t="n">
        <v>500.78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ESCOVA DENTAL WIT BA</v>
      </c>
      <c r="AC2994" s="1" t="n">
        <v>53548</v>
      </c>
    </row>
    <row r="2995" customFormat="false" ht="36.75" hidden="false" customHeight="true" outlineLevel="0" collapsed="false">
      <c r="A2995" s="11" t="n">
        <v>3</v>
      </c>
      <c r="B2995" s="12" t="n">
        <v>46234</v>
      </c>
      <c r="C2995" s="12" t="n">
        <v>46262</v>
      </c>
      <c r="D2995" s="11" t="n">
        <v>1675</v>
      </c>
      <c r="E2995" s="13" t="s">
        <v>200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1517548</v>
      </c>
      <c r="L2995" s="11" t="n">
        <v>5068381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300.54</v>
      </c>
      <c r="W2995" s="14" t="n">
        <v>300.54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TALCO BARLA 80G</v>
      </c>
      <c r="AC2995" s="1" t="n">
        <v>506838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46268</v>
      </c>
      <c r="C3161" s="12" t="n">
        <v>46268</v>
      </c>
      <c r="D3161" s="11" t="n">
        <v>0</v>
      </c>
      <c r="E3161" s="13" t="s">
        <v>32</v>
      </c>
      <c r="F3161" s="11" t="n">
        <v>17</v>
      </c>
      <c r="G3161" s="13" t="s">
        <v>33</v>
      </c>
      <c r="H3161" s="11" t="n">
        <v>1110101</v>
      </c>
      <c r="I3161" s="13" t="s">
        <v>34</v>
      </c>
      <c r="J3161" s="11" t="n">
        <v>1683523</v>
      </c>
      <c r="L3161" s="11" t="n">
        <v>1683523</v>
      </c>
      <c r="M3161" s="13" t="s">
        <v>35</v>
      </c>
      <c r="N3161" s="13" t="s">
        <v>36</v>
      </c>
      <c r="P3161" s="11" t="n">
        <v>167</v>
      </c>
      <c r="Q3161" s="13" t="s">
        <v>119</v>
      </c>
      <c r="R3161" s="13" t="s">
        <v>38</v>
      </c>
      <c r="S3161" s="11" t="n">
        <v>4210310</v>
      </c>
      <c r="T3161" s="13" t="s">
        <v>39</v>
      </c>
      <c r="U3161" s="14" t="n">
        <v>6</v>
      </c>
      <c r="W3161" s="14" t="n">
        <v>6</v>
      </c>
      <c r="X3161" s="13" t="s">
        <v>546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  <c r="AB3161" s="1"/>
      <c r="AC3161" s="1"/>
    </row>
    <row r="3162" customFormat="false" ht="45.75" hidden="false" customHeight="true" outlineLevel="0" collapsed="false">
      <c r="A3162" s="11" t="n">
        <v>3</v>
      </c>
      <c r="B3162" s="12" t="n">
        <v>46268</v>
      </c>
      <c r="C3162" s="12" t="n">
        <v>46268</v>
      </c>
      <c r="D3162" s="11" t="n">
        <v>0</v>
      </c>
      <c r="E3162" s="13" t="s">
        <v>32</v>
      </c>
      <c r="F3162" s="11" t="n">
        <v>17</v>
      </c>
      <c r="G3162" s="13" t="s">
        <v>33</v>
      </c>
      <c r="H3162" s="11" t="n">
        <v>1110101</v>
      </c>
      <c r="I3162" s="13" t="s">
        <v>34</v>
      </c>
      <c r="J3162" s="11" t="n">
        <v>1683524</v>
      </c>
      <c r="L3162" s="11" t="n">
        <v>1683524</v>
      </c>
      <c r="M3162" s="13" t="s">
        <v>35</v>
      </c>
      <c r="N3162" s="13" t="s">
        <v>36</v>
      </c>
      <c r="P3162" s="11" t="n">
        <v>167</v>
      </c>
      <c r="Q3162" s="13" t="s">
        <v>119</v>
      </c>
      <c r="R3162" s="13" t="s">
        <v>38</v>
      </c>
      <c r="S3162" s="11" t="n">
        <v>4210316</v>
      </c>
      <c r="T3162" s="13" t="s">
        <v>44</v>
      </c>
      <c r="U3162" s="14" t="n">
        <v>80</v>
      </c>
      <c r="W3162" s="14" t="n">
        <v>80</v>
      </c>
      <c r="X3162" s="13" t="s">
        <v>544</v>
      </c>
      <c r="Z3162" s="1" t="str">
        <f aca="false">IF($T3162="","",IFERROR(INDEX('Resumo Grupos'!$AC$3:$AC$200,MATCH($T3162,'Resumo Grupos'!$AB$3:$AB$200,0)),"n/d"))</f>
        <v>Salários</v>
      </c>
      <c r="AA3162" s="1" t="str">
        <f aca="false">IF($T3162="","",IF(COUNTIF('Resumo Grupos'!$AE$3:$AE$40,$T3162)&gt;0,"NAO","SIM"))</f>
        <v>SIM</v>
      </c>
      <c r="AB3162" s="1"/>
      <c r="AC3162" s="1"/>
    </row>
    <row r="3163" customFormat="false" ht="45.75" hidden="false" customHeight="true" outlineLevel="0" collapsed="false">
      <c r="A3163" s="11" t="n">
        <v>3</v>
      </c>
      <c r="B3163" s="12" t="n">
        <v>46268</v>
      </c>
      <c r="C3163" s="12" t="n">
        <v>46268</v>
      </c>
      <c r="D3163" s="11" t="n">
        <v>0</v>
      </c>
      <c r="E3163" s="13" t="s">
        <v>32</v>
      </c>
      <c r="F3163" s="11" t="n">
        <v>17</v>
      </c>
      <c r="G3163" s="13" t="s">
        <v>33</v>
      </c>
      <c r="H3163" s="11" t="n">
        <v>1110101</v>
      </c>
      <c r="I3163" s="13" t="s">
        <v>34</v>
      </c>
      <c r="J3163" s="11" t="n">
        <v>1683527</v>
      </c>
      <c r="L3163" s="11" t="n">
        <v>1683527</v>
      </c>
      <c r="M3163" s="13" t="s">
        <v>35</v>
      </c>
      <c r="N3163" s="13" t="s">
        <v>36</v>
      </c>
      <c r="P3163" s="11" t="n">
        <v>167</v>
      </c>
      <c r="Q3163" s="13" t="s">
        <v>119</v>
      </c>
      <c r="R3163" s="13" t="s">
        <v>38</v>
      </c>
      <c r="S3163" s="11" t="n">
        <v>4210310</v>
      </c>
      <c r="T3163" s="13" t="s">
        <v>39</v>
      </c>
      <c r="U3163" s="14" t="n">
        <v>20</v>
      </c>
      <c r="W3163" s="14" t="n">
        <v>20</v>
      </c>
      <c r="X3163" s="13" t="s">
        <v>1770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  <c r="AB3163" s="1"/>
      <c r="AC3163" s="1"/>
    </row>
    <row r="3164" customFormat="false" ht="54.75" hidden="false" customHeight="true" outlineLevel="0" collapsed="false">
      <c r="A3164" s="11" t="n">
        <v>3</v>
      </c>
      <c r="B3164" s="12" t="n">
        <v>46268</v>
      </c>
      <c r="C3164" s="12" t="n">
        <v>46268</v>
      </c>
      <c r="D3164" s="11" t="n">
        <v>0</v>
      </c>
      <c r="E3164" s="13" t="s">
        <v>32</v>
      </c>
      <c r="F3164" s="11" t="n">
        <v>17</v>
      </c>
      <c r="G3164" s="13" t="s">
        <v>33</v>
      </c>
      <c r="H3164" s="11" t="n">
        <v>1110101</v>
      </c>
      <c r="I3164" s="13" t="s">
        <v>34</v>
      </c>
      <c r="J3164" s="11" t="n">
        <v>1683530</v>
      </c>
      <c r="L3164" s="11" t="n">
        <v>1683530</v>
      </c>
      <c r="M3164" s="13" t="s">
        <v>35</v>
      </c>
      <c r="N3164" s="13" t="s">
        <v>36</v>
      </c>
      <c r="P3164" s="11" t="n">
        <v>167</v>
      </c>
      <c r="Q3164" s="13" t="s">
        <v>119</v>
      </c>
      <c r="R3164" s="13" t="s">
        <v>252</v>
      </c>
      <c r="S3164" s="11" t="n">
        <v>3110301</v>
      </c>
      <c r="T3164" s="13" t="s">
        <v>253</v>
      </c>
      <c r="U3164" s="14" t="n">
        <v>1</v>
      </c>
      <c r="W3164" s="14" t="n">
        <v>1</v>
      </c>
      <c r="X3164" s="13" t="s">
        <v>1491</v>
      </c>
      <c r="Z3164" s="1" t="str">
        <f aca="false">IF($T3164="","",IFERROR(INDEX('Resumo Grupos'!$AC$3:$AC$200,MATCH($T3164,'Resumo Grupos'!$AB$3:$AB$200,0)),"n/d"))</f>
        <v>Despesa</v>
      </c>
      <c r="AA3164" s="1" t="str">
        <f aca="false">IF($T3164="","",IF(COUNTIF('Resumo Grupos'!$AE$3:$AE$40,$T3164)&gt;0,"NAO","SIM"))</f>
        <v>SIM</v>
      </c>
      <c r="AB3164" s="1"/>
      <c r="AC3164" s="1"/>
    </row>
    <row r="3165" customFormat="false" ht="36.75" hidden="false" customHeight="true" outlineLevel="0" collapsed="false">
      <c r="A3165" s="11" t="n">
        <v>3</v>
      </c>
      <c r="B3165" s="12" t="n">
        <v>46268</v>
      </c>
      <c r="C3165" s="12" t="n">
        <v>46268</v>
      </c>
      <c r="D3165" s="11" t="n">
        <v>0</v>
      </c>
      <c r="E3165" s="13" t="s">
        <v>32</v>
      </c>
      <c r="F3165" s="11" t="n">
        <v>17</v>
      </c>
      <c r="G3165" s="13" t="s">
        <v>33</v>
      </c>
      <c r="H3165" s="11" t="n">
        <v>1110101</v>
      </c>
      <c r="I3165" s="13" t="s">
        <v>34</v>
      </c>
      <c r="J3165" s="11" t="n">
        <v>1683533</v>
      </c>
      <c r="L3165" s="11" t="n">
        <v>1683533</v>
      </c>
      <c r="M3165" s="13" t="s">
        <v>35</v>
      </c>
      <c r="N3165" s="13" t="s">
        <v>36</v>
      </c>
      <c r="P3165" s="11" t="n">
        <v>167</v>
      </c>
      <c r="Q3165" s="13" t="s">
        <v>119</v>
      </c>
      <c r="R3165" s="13" t="s">
        <v>52</v>
      </c>
      <c r="S3165" s="11" t="n">
        <v>2110101</v>
      </c>
      <c r="T3165" s="13" t="s">
        <v>53</v>
      </c>
      <c r="U3165" s="14" t="n">
        <v>135</v>
      </c>
      <c r="W3165" s="14" t="n">
        <v>135</v>
      </c>
      <c r="X3165" s="13" t="s">
        <v>2549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63.75" hidden="false" customHeight="true" outlineLevel="0" collapsed="false">
      <c r="A3166" s="11" t="n">
        <v>3</v>
      </c>
      <c r="B3166" s="12" t="n">
        <v>46268</v>
      </c>
      <c r="C3166" s="12" t="n">
        <v>46268</v>
      </c>
      <c r="D3166" s="11" t="n">
        <v>0</v>
      </c>
      <c r="E3166" s="13" t="s">
        <v>32</v>
      </c>
      <c r="F3166" s="11" t="n">
        <v>17</v>
      </c>
      <c r="G3166" s="13" t="s">
        <v>33</v>
      </c>
      <c r="H3166" s="11" t="n">
        <v>1110101</v>
      </c>
      <c r="I3166" s="13" t="s">
        <v>34</v>
      </c>
      <c r="J3166" s="11" t="n">
        <v>1683538</v>
      </c>
      <c r="L3166" s="11" t="n">
        <v>1683538</v>
      </c>
      <c r="M3166" s="13" t="s">
        <v>35</v>
      </c>
      <c r="N3166" s="13" t="s">
        <v>36</v>
      </c>
      <c r="P3166" s="11" t="n">
        <v>167</v>
      </c>
      <c r="Q3166" s="13" t="s">
        <v>119</v>
      </c>
      <c r="R3166" s="13" t="s">
        <v>52</v>
      </c>
      <c r="S3166" s="11" t="n">
        <v>2110101</v>
      </c>
      <c r="T3166" s="13" t="s">
        <v>53</v>
      </c>
      <c r="U3166" s="14" t="n">
        <v>400</v>
      </c>
      <c r="W3166" s="14" t="n">
        <v>400</v>
      </c>
      <c r="X3166" s="13" t="s">
        <v>2550</v>
      </c>
      <c r="Z3166" s="1" t="str">
        <f aca="false">IF($T3166="","",IFERROR(INDEX('Resumo Grupos'!$AC$3:$AC$200,MATCH($T3166,'Resumo Grupos'!$AB$3:$AB$200,0)),"n/d"))</f>
        <v>Despesa</v>
      </c>
      <c r="AA3166" s="1" t="str">
        <f aca="false">IF($T3166="","",IF(COUNTIF('Resumo Grupos'!$AE$3:$AE$40,$T3166)&gt;0,"NAO","SIM"))</f>
        <v>SIM</v>
      </c>
      <c r="AB3166" s="1"/>
      <c r="AC3166" s="1"/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1612</v>
      </c>
      <c r="E3167" s="13" t="s">
        <v>330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1504117</v>
      </c>
      <c r="L3167" s="11" t="n">
        <v>23076073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496.59</v>
      </c>
      <c r="W3167" s="14" t="n">
        <v>496.59</v>
      </c>
      <c r="X3167" s="13" t="s">
        <v>2551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AMENDOIM JAPONES DORI 30G</v>
      </c>
      <c r="AC3167" s="1" t="n">
        <v>2307607</v>
      </c>
    </row>
    <row r="3168" customFormat="false" ht="54.75" hidden="false" customHeight="true" outlineLevel="0" collapsed="false">
      <c r="A3168" s="11" t="n">
        <v>3</v>
      </c>
      <c r="B3168" s="12" t="n">
        <v>46239</v>
      </c>
      <c r="C3168" s="12" t="n">
        <v>46268</v>
      </c>
      <c r="D3168" s="11" t="n">
        <v>1612</v>
      </c>
      <c r="E3168" s="13" t="s">
        <v>330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1504139</v>
      </c>
      <c r="L3168" s="11" t="n">
        <v>23076083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368.38</v>
      </c>
      <c r="W3168" s="14" t="n">
        <v>368.38</v>
      </c>
      <c r="X3168" s="13" t="s">
        <v>2552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OVO KINDER JOY 20G</v>
      </c>
      <c r="AC3168" s="1" t="n">
        <v>2307608</v>
      </c>
    </row>
    <row r="3169" customFormat="false" ht="54.75" hidden="false" customHeight="true" outlineLevel="0" collapsed="false">
      <c r="A3169" s="11" t="n">
        <v>3</v>
      </c>
      <c r="B3169" s="12" t="n">
        <v>46239</v>
      </c>
      <c r="C3169" s="12" t="n">
        <v>46268</v>
      </c>
      <c r="D3169" s="11" t="n">
        <v>1601</v>
      </c>
      <c r="E3169" s="13" t="s">
        <v>194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1508061</v>
      </c>
      <c r="L3169" s="11" t="n">
        <v>9610983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477.87</v>
      </c>
      <c r="W3169" s="14" t="n">
        <v>477.87</v>
      </c>
      <c r="X3169" s="13" t="s">
        <v>2553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TRIGOLAR C/FERMENTO 1KG</v>
      </c>
      <c r="AC3169" s="1" t="n">
        <v>860572</v>
      </c>
    </row>
    <row r="3170" customFormat="false" ht="36.75" hidden="false" customHeight="true" outlineLevel="0" collapsed="false">
      <c r="A3170" s="11" t="n">
        <v>3</v>
      </c>
      <c r="B3170" s="12" t="n">
        <v>46239</v>
      </c>
      <c r="C3170" s="12" t="n">
        <v>46268</v>
      </c>
      <c r="D3170" s="11" t="n">
        <v>1107</v>
      </c>
      <c r="E3170" s="13" t="s">
        <v>202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1509650</v>
      </c>
      <c r="L3170" s="11" t="n">
        <v>4383353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984.44</v>
      </c>
      <c r="W3170" s="14" t="n">
        <v>984.44</v>
      </c>
      <c r="X3170" s="13" t="s">
        <v>2554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BOLINHO MORANGO 7308</v>
      </c>
      <c r="AC3170" s="1" t="n">
        <v>438335</v>
      </c>
    </row>
    <row r="3171" customFormat="false" ht="36.75" hidden="false" customHeight="true" outlineLevel="0" collapsed="false">
      <c r="A3171" s="11" t="n">
        <v>3</v>
      </c>
      <c r="B3171" s="12" t="n">
        <v>46245</v>
      </c>
      <c r="C3171" s="12" t="n">
        <v>46268</v>
      </c>
      <c r="D3171" s="11" t="n">
        <v>1699</v>
      </c>
      <c r="E3171" s="13" t="s">
        <v>80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1537045</v>
      </c>
      <c r="L3171" s="11" t="n">
        <v>3107412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1384</v>
      </c>
      <c r="W3171" s="14" t="n">
        <v>1384</v>
      </c>
      <c r="X3171" s="13" t="s">
        <v>2555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LING CALABRESA PERD</v>
      </c>
      <c r="AC3171" s="1" t="n">
        <v>310741</v>
      </c>
    </row>
    <row r="3172" customFormat="false" ht="36.75" hidden="false" customHeight="true" outlineLevel="0" collapsed="false">
      <c r="A3172" s="11" t="n">
        <v>3</v>
      </c>
      <c r="B3172" s="12" t="n">
        <v>46247</v>
      </c>
      <c r="C3172" s="12" t="n">
        <v>46268</v>
      </c>
      <c r="D3172" s="11" t="n">
        <v>1740</v>
      </c>
      <c r="E3172" s="13" t="s">
        <v>207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1542816</v>
      </c>
      <c r="L3172" s="11" t="n">
        <v>12589882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354.21</v>
      </c>
      <c r="W3172" s="14" t="n">
        <v>354.21</v>
      </c>
      <c r="X3172" s="13" t="s">
        <v>2556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IOG BI-CAMADA MGO CO</v>
      </c>
      <c r="AC3172" s="1" t="n">
        <v>1258988</v>
      </c>
    </row>
    <row r="3173" customFormat="false" ht="36.75" hidden="false" customHeight="true" outlineLevel="0" collapsed="false">
      <c r="A3173" s="11" t="n">
        <v>3</v>
      </c>
      <c r="B3173" s="12" t="n">
        <v>46247</v>
      </c>
      <c r="C3173" s="12" t="n">
        <v>46268</v>
      </c>
      <c r="D3173" s="11" t="n">
        <v>1921</v>
      </c>
      <c r="E3173" s="13" t="s">
        <v>313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1543026</v>
      </c>
      <c r="L3173" s="11" t="n">
        <v>137022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355.96</v>
      </c>
      <c r="W3173" s="14" t="n">
        <v>355.96</v>
      </c>
      <c r="X3173" s="13" t="s">
        <v>2557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CANJICA MILHO BRANCO 400G</v>
      </c>
      <c r="AC3173" s="1" t="n">
        <v>21254</v>
      </c>
    </row>
    <row r="3174" customFormat="false" ht="54.75" hidden="false" customHeight="true" outlineLevel="0" collapsed="false">
      <c r="A3174" s="11" t="n">
        <v>3</v>
      </c>
      <c r="B3174" s="12" t="n">
        <v>46253</v>
      </c>
      <c r="C3174" s="12" t="n">
        <v>46268</v>
      </c>
      <c r="D3174" s="11" t="n">
        <v>1601</v>
      </c>
      <c r="E3174" s="13" t="s">
        <v>194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1576463</v>
      </c>
      <c r="L3174" s="11" t="n">
        <v>9663141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603.25</v>
      </c>
      <c r="W3174" s="14" t="n">
        <v>603.25</v>
      </c>
      <c r="X3174" s="13" t="s">
        <v>2558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KETCH TOMAT HEIN397G</v>
      </c>
      <c r="AC3174" s="1" t="n">
        <v>865043</v>
      </c>
    </row>
    <row r="3175" customFormat="false" ht="54.75" hidden="false" customHeight="true" outlineLevel="0" collapsed="false">
      <c r="A3175" s="11" t="n">
        <v>3</v>
      </c>
      <c r="B3175" s="12" t="n">
        <v>46253</v>
      </c>
      <c r="C3175" s="12" t="n">
        <v>46268</v>
      </c>
      <c r="D3175" s="11" t="n">
        <v>1608</v>
      </c>
      <c r="E3175" s="13" t="s">
        <v>63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1576488</v>
      </c>
      <c r="L3175" s="11" t="n">
        <v>17150321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789.29</v>
      </c>
      <c r="W3175" s="14" t="n">
        <v>789.29</v>
      </c>
      <c r="X3175" s="13" t="s">
        <v>2559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TODDYNHO CHOCOLATE</v>
      </c>
      <c r="AC3175" s="1" t="n">
        <v>1715032</v>
      </c>
    </row>
    <row r="3176" customFormat="false" ht="36.75" hidden="false" customHeight="true" outlineLevel="0" collapsed="false">
      <c r="A3176" s="11" t="n">
        <v>3</v>
      </c>
      <c r="B3176" s="12" t="n">
        <v>46253</v>
      </c>
      <c r="C3176" s="12" t="n">
        <v>46268</v>
      </c>
      <c r="D3176" s="11" t="n">
        <v>1605</v>
      </c>
      <c r="E3176" s="13" t="s">
        <v>140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1580430</v>
      </c>
      <c r="L3176" s="11" t="n">
        <v>223956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511.86</v>
      </c>
      <c r="W3176" s="14" t="n">
        <v>511.86</v>
      </c>
      <c r="X3176" s="13" t="s">
        <v>2560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SUCO DE LARANJA VIGOR 200ML</v>
      </c>
      <c r="AC3176" s="1" t="n">
        <v>223956</v>
      </c>
    </row>
    <row r="3177" customFormat="false" ht="36.75" hidden="false" customHeight="true" outlineLevel="0" collapsed="false">
      <c r="A3177" s="11" t="n">
        <v>3</v>
      </c>
      <c r="B3177" s="12" t="n">
        <v>46254</v>
      </c>
      <c r="C3177" s="12" t="n">
        <v>46268</v>
      </c>
      <c r="D3177" s="11" t="n">
        <v>1723</v>
      </c>
      <c r="E3177" s="13" t="s">
        <v>95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1580442</v>
      </c>
      <c r="L3177" s="11" t="n">
        <v>602371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1841.2</v>
      </c>
      <c r="W3177" s="14" t="n">
        <v>1841.2</v>
      </c>
      <c r="X3177" s="13" t="s">
        <v>2561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TRASEIRO DE BOI L1</v>
      </c>
      <c r="AC3177" s="1" t="n">
        <v>175182</v>
      </c>
    </row>
    <row r="3178" customFormat="false" ht="36.75" hidden="false" customHeight="true" outlineLevel="0" collapsed="false">
      <c r="A3178" s="11" t="n">
        <v>3</v>
      </c>
      <c r="B3178" s="12" t="n">
        <v>46256</v>
      </c>
      <c r="C3178" s="12" t="n">
        <v>46268</v>
      </c>
      <c r="D3178" s="11" t="n">
        <v>1621</v>
      </c>
      <c r="E3178" s="13" t="s">
        <v>392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1595605</v>
      </c>
      <c r="L3178" s="11" t="n">
        <v>974217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972.06</v>
      </c>
      <c r="W3178" s="14" t="n">
        <v>972.06</v>
      </c>
      <c r="X3178" s="13" t="s">
        <v>2562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REFR. ANTAR DIET 350ML</v>
      </c>
      <c r="AC3178" s="1" t="n">
        <v>974217</v>
      </c>
    </row>
    <row r="3179" customFormat="false" ht="63.75" hidden="false" customHeight="true" outlineLevel="0" collapsed="false">
      <c r="A3179" s="11" t="n">
        <v>3</v>
      </c>
      <c r="B3179" s="12" t="n">
        <v>46256</v>
      </c>
      <c r="C3179" s="12" t="n">
        <v>46268</v>
      </c>
      <c r="D3179" s="11" t="n">
        <v>1621</v>
      </c>
      <c r="E3179" s="13" t="s">
        <v>392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1595624</v>
      </c>
      <c r="L3179" s="11" t="n">
        <v>974218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671.58</v>
      </c>
      <c r="W3179" s="14" t="n">
        <v>671.58</v>
      </c>
      <c r="X3179" s="13" t="s">
        <v>2563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REFRI. GUARANA BARE 2L</v>
      </c>
      <c r="AC3179" s="1" t="n">
        <v>974218</v>
      </c>
    </row>
    <row r="3180" customFormat="false" ht="45.75" hidden="false" customHeight="true" outlineLevel="0" collapsed="false">
      <c r="A3180" s="11" t="n">
        <v>3</v>
      </c>
      <c r="B3180" s="12" t="n">
        <v>46260</v>
      </c>
      <c r="C3180" s="12" t="n">
        <v>46268</v>
      </c>
      <c r="D3180" s="11" t="n">
        <v>1814</v>
      </c>
      <c r="E3180" s="13" t="s">
        <v>440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1608692</v>
      </c>
      <c r="L3180" s="11" t="n">
        <v>287601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673.16</v>
      </c>
      <c r="W3180" s="14" t="n">
        <v>673.16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POLPA GRAVIOLA 100G</v>
      </c>
      <c r="AC3180" s="1" t="n">
        <v>28760</v>
      </c>
    </row>
    <row r="3181" customFormat="false" ht="27.75" hidden="false" customHeight="true" outlineLevel="0" collapsed="false">
      <c r="A3181" s="11" t="n">
        <v>3</v>
      </c>
      <c r="B3181" s="12" t="n">
        <v>46260</v>
      </c>
      <c r="C3181" s="12" t="n">
        <v>46268</v>
      </c>
      <c r="D3181" s="11" t="n">
        <v>1642</v>
      </c>
      <c r="E3181" s="13" t="s">
        <v>340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1608717</v>
      </c>
      <c r="L3181" s="11" t="n">
        <v>1038851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718.72</v>
      </c>
      <c r="W3181" s="14" t="n">
        <v>718.72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PAO DE FORMA BROTHER</v>
      </c>
      <c r="AC3181" s="1" t="n">
        <v>1038859</v>
      </c>
    </row>
    <row r="3182" customFormat="false" ht="45.75" hidden="false" customHeight="true" outlineLevel="0" collapsed="false">
      <c r="A3182" s="11" t="n">
        <v>3</v>
      </c>
      <c r="B3182" s="12" t="n">
        <v>46260</v>
      </c>
      <c r="C3182" s="12" t="n">
        <v>46268</v>
      </c>
      <c r="D3182" s="11" t="n">
        <v>1705</v>
      </c>
      <c r="E3182" s="13" t="s">
        <v>149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1609170</v>
      </c>
      <c r="L3182" s="11" t="n">
        <v>12689187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50.39</v>
      </c>
      <c r="W3182" s="14" t="n">
        <v>50.39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ENERG.MONSTER ABSOLU</v>
      </c>
      <c r="AC3182" s="1" t="n">
        <v>1268918</v>
      </c>
    </row>
    <row r="3183" customFormat="false" ht="54.75" hidden="false" customHeight="true" outlineLevel="0" collapsed="false">
      <c r="A3183" s="11" t="n">
        <v>3</v>
      </c>
      <c r="B3183" s="12" t="n">
        <v>46260</v>
      </c>
      <c r="C3183" s="12" t="n">
        <v>46268</v>
      </c>
      <c r="D3183" s="11" t="n">
        <v>1705</v>
      </c>
      <c r="E3183" s="13" t="s">
        <v>149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1609181</v>
      </c>
      <c r="L3183" s="11" t="n">
        <v>12689207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2473.12</v>
      </c>
      <c r="W3183" s="14" t="n">
        <v>2473.12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KAPO UVA 200ML</v>
      </c>
      <c r="AC3183" s="1" t="n">
        <v>1268920</v>
      </c>
    </row>
    <row r="3184" customFormat="false" ht="63.75" hidden="false" customHeight="true" outlineLevel="0" collapsed="false">
      <c r="A3184" s="11" t="n">
        <v>3</v>
      </c>
      <c r="B3184" s="12" t="n">
        <v>46260</v>
      </c>
      <c r="C3184" s="12" t="n">
        <v>46268</v>
      </c>
      <c r="D3184" s="11" t="n">
        <v>1705</v>
      </c>
      <c r="E3184" s="13" t="s">
        <v>149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1609185</v>
      </c>
      <c r="L3184" s="11" t="n">
        <v>20135145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3474.87</v>
      </c>
      <c r="W3184" s="14" t="n">
        <v>3474.87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REFR FANTA UVA 200ML</v>
      </c>
      <c r="AC3184" s="1" t="n">
        <v>2013514</v>
      </c>
    </row>
    <row r="3185" customFormat="false" ht="36.75" hidden="false" customHeight="true" outlineLevel="0" collapsed="false">
      <c r="A3185" s="11" t="n">
        <v>3</v>
      </c>
      <c r="B3185" s="12" t="n">
        <v>46261</v>
      </c>
      <c r="C3185" s="12" t="n">
        <v>46268</v>
      </c>
      <c r="D3185" s="11" t="n">
        <v>1625</v>
      </c>
      <c r="E3185" s="13" t="s">
        <v>412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1610122</v>
      </c>
      <c r="L3185" s="11" t="n">
        <v>151781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4394.4</v>
      </c>
      <c r="W3185" s="14" t="n">
        <v>4394.4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TRASEIRO DE BOI L1</v>
      </c>
      <c r="AC3185" s="1" t="n">
        <v>15178</v>
      </c>
    </row>
    <row r="3186" customFormat="false" ht="45.75" hidden="false" customHeight="true" outlineLevel="0" collapsed="false">
      <c r="A3186" s="11" t="n">
        <v>3</v>
      </c>
      <c r="B3186" s="12" t="n">
        <v>46244</v>
      </c>
      <c r="C3186" s="12" t="n">
        <v>46268</v>
      </c>
      <c r="D3186" s="11" t="n">
        <v>1836</v>
      </c>
      <c r="E3186" s="13" t="s">
        <v>973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1613346</v>
      </c>
      <c r="L3186" s="11" t="n">
        <v>248605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38</v>
      </c>
      <c r="S3186" s="11" t="n">
        <v>4210315</v>
      </c>
      <c r="T3186" s="13" t="s">
        <v>566</v>
      </c>
      <c r="U3186" s="14" t="n">
        <v>166.52</v>
      </c>
      <c r="W3186" s="14" t="n">
        <v>166.52</v>
      </c>
      <c r="X3186" s="13" t="s">
        <v>2487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46266</v>
      </c>
      <c r="C3187" s="12" t="n">
        <v>46268</v>
      </c>
      <c r="D3187" s="11" t="n">
        <v>10096</v>
      </c>
      <c r="E3187" s="13" t="s">
        <v>1638</v>
      </c>
      <c r="F3187" s="11" t="n">
        <v>34</v>
      </c>
      <c r="G3187" s="13" t="s">
        <v>56</v>
      </c>
      <c r="H3187" s="11" t="n">
        <v>2110405</v>
      </c>
      <c r="I3187" s="13" t="s">
        <v>57</v>
      </c>
      <c r="J3187" s="11" t="n">
        <v>1638165</v>
      </c>
      <c r="L3187" s="11" t="n">
        <v>240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180</v>
      </c>
      <c r="W3187" s="14" t="n">
        <v>180</v>
      </c>
      <c r="X3187" s="13" t="s">
        <v>2570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BOLO MIYAZAKI GRANDE</v>
      </c>
      <c r="AC3187" s="1" t="n">
        <v>240</v>
      </c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42</v>
      </c>
      <c r="E3188" s="13" t="s">
        <v>99</v>
      </c>
      <c r="F3188" s="11" t="n">
        <v>13</v>
      </c>
      <c r="G3188" s="13" t="s">
        <v>100</v>
      </c>
      <c r="H3188" s="11" t="n">
        <v>2110101</v>
      </c>
      <c r="I3188" s="13" t="s">
        <v>53</v>
      </c>
      <c r="J3188" s="11" t="n">
        <v>1646146</v>
      </c>
      <c r="L3188" s="11" t="n">
        <v>4577</v>
      </c>
      <c r="M3188" s="13" t="s">
        <v>35</v>
      </c>
      <c r="N3188" s="13" t="s">
        <v>89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135</v>
      </c>
      <c r="W3188" s="14" t="n">
        <v>135</v>
      </c>
      <c r="X3188" s="13" t="s">
        <v>2571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515</v>
      </c>
      <c r="E3189" s="13" t="s">
        <v>122</v>
      </c>
      <c r="F3189" s="11" t="n">
        <v>34</v>
      </c>
      <c r="G3189" s="13" t="s">
        <v>56</v>
      </c>
      <c r="H3189" s="11" t="n">
        <v>2110405</v>
      </c>
      <c r="I3189" s="13" t="s">
        <v>57</v>
      </c>
      <c r="J3189" s="11" t="n">
        <v>1677257</v>
      </c>
      <c r="L3189" s="11" t="n">
        <v>257380</v>
      </c>
      <c r="M3189" s="13" t="s">
        <v>35</v>
      </c>
      <c r="N3189" s="13" t="s">
        <v>59</v>
      </c>
      <c r="P3189" s="11" t="n">
        <v>102</v>
      </c>
      <c r="Q3189" s="13" t="s">
        <v>225</v>
      </c>
      <c r="R3189" s="13" t="s">
        <v>104</v>
      </c>
      <c r="S3189" s="11" t="n">
        <v>4210502</v>
      </c>
      <c r="T3189" s="13" t="s">
        <v>226</v>
      </c>
      <c r="U3189" s="14" t="n">
        <v>140.38</v>
      </c>
      <c r="W3189" s="14" t="n">
        <v>140.38</v>
      </c>
      <c r="X3189" s="13" t="s">
        <v>2572</v>
      </c>
      <c r="Z3189" s="1" t="str">
        <f aca="false">IF($T3189="","",IFERROR(INDEX('Resumo Grupos'!$AC$3:$AC$200,MATCH($T3189,'Resumo Grupos'!$AB$3:$AB$200,0)),"n/d"))</f>
        <v>Empréstimo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46269</v>
      </c>
      <c r="C3190" s="12" t="n">
        <v>46269</v>
      </c>
      <c r="D3190" s="11" t="n">
        <v>0</v>
      </c>
      <c r="E3190" s="13" t="s">
        <v>32</v>
      </c>
      <c r="F3190" s="11" t="n">
        <v>17</v>
      </c>
      <c r="G3190" s="13" t="s">
        <v>33</v>
      </c>
      <c r="H3190" s="11" t="n">
        <v>1110101</v>
      </c>
      <c r="I3190" s="13" t="s">
        <v>34</v>
      </c>
      <c r="J3190" s="11" t="n">
        <v>1683541</v>
      </c>
      <c r="L3190" s="11" t="n">
        <v>1683541</v>
      </c>
      <c r="M3190" s="13" t="s">
        <v>35</v>
      </c>
      <c r="N3190" s="13" t="s">
        <v>36</v>
      </c>
      <c r="P3190" s="11" t="n">
        <v>167</v>
      </c>
      <c r="Q3190" s="13" t="s">
        <v>119</v>
      </c>
      <c r="R3190" s="13" t="s">
        <v>38</v>
      </c>
      <c r="S3190" s="11" t="n">
        <v>4210316</v>
      </c>
      <c r="T3190" s="13" t="s">
        <v>44</v>
      </c>
      <c r="U3190" s="14" t="n">
        <v>80</v>
      </c>
      <c r="W3190" s="14" t="n">
        <v>80</v>
      </c>
      <c r="X3190" s="13" t="s">
        <v>2573</v>
      </c>
      <c r="Z3190" s="1" t="str">
        <f aca="false">IF($T3190="","",IFERROR(INDEX('Resumo Grupos'!$AC$3:$AC$200,MATCH($T3190,'Resumo Grupos'!$AB$3:$AB$200,0)),"n/d"))</f>
        <v>Salários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0</v>
      </c>
      <c r="E3191" s="13" t="s">
        <v>32</v>
      </c>
      <c r="F3191" s="11" t="n">
        <v>17</v>
      </c>
      <c r="G3191" s="13" t="s">
        <v>33</v>
      </c>
      <c r="H3191" s="11" t="n">
        <v>1110101</v>
      </c>
      <c r="I3191" s="13" t="s">
        <v>34</v>
      </c>
      <c r="J3191" s="11" t="n">
        <v>1683543</v>
      </c>
      <c r="L3191" s="11" t="n">
        <v>1683543</v>
      </c>
      <c r="M3191" s="13" t="s">
        <v>35</v>
      </c>
      <c r="N3191" s="13" t="s">
        <v>36</v>
      </c>
      <c r="P3191" s="11" t="n">
        <v>167</v>
      </c>
      <c r="Q3191" s="13" t="s">
        <v>119</v>
      </c>
      <c r="R3191" s="13" t="s">
        <v>38</v>
      </c>
      <c r="S3191" s="11" t="n">
        <v>4210309</v>
      </c>
      <c r="T3191" s="13" t="s">
        <v>120</v>
      </c>
      <c r="U3191" s="14" t="n">
        <v>10</v>
      </c>
      <c r="W3191" s="14" t="n">
        <v>10</v>
      </c>
      <c r="X3191" s="13" t="s">
        <v>2574</v>
      </c>
      <c r="Z3191" s="1" t="str">
        <f aca="false">IF($T3191="","",IFERROR(INDEX('Resumo Grupos'!$AC$3:$AC$200,MATCH($T3191,'Resumo Grupos'!$AB$3:$AB$200,0)),"n/d"))</f>
        <v>Salários</v>
      </c>
      <c r="AA3191" s="1" t="str">
        <f aca="false">IF($T3191="","",IF(COUNTIF('Resumo Grupos'!$AE$3:$AE$40,$T3191)&gt;0,"NAO","SIM"))</f>
        <v>SIM</v>
      </c>
      <c r="AB3191" s="1"/>
      <c r="AC3191" s="1"/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0</v>
      </c>
      <c r="E3192" s="13" t="s">
        <v>32</v>
      </c>
      <c r="F3192" s="11" t="n">
        <v>17</v>
      </c>
      <c r="G3192" s="13" t="s">
        <v>33</v>
      </c>
      <c r="H3192" s="11" t="n">
        <v>1110101</v>
      </c>
      <c r="I3192" s="13" t="s">
        <v>34</v>
      </c>
      <c r="J3192" s="11" t="n">
        <v>1683545</v>
      </c>
      <c r="L3192" s="11" t="n">
        <v>1683545</v>
      </c>
      <c r="M3192" s="13" t="s">
        <v>35</v>
      </c>
      <c r="N3192" s="13" t="s">
        <v>36</v>
      </c>
      <c r="P3192" s="11" t="n">
        <v>167</v>
      </c>
      <c r="Q3192" s="13" t="s">
        <v>119</v>
      </c>
      <c r="R3192" s="13" t="s">
        <v>38</v>
      </c>
      <c r="S3192" s="11" t="n">
        <v>4210310</v>
      </c>
      <c r="T3192" s="13" t="s">
        <v>39</v>
      </c>
      <c r="U3192" s="14" t="n">
        <v>15</v>
      </c>
      <c r="W3192" s="14" t="n">
        <v>15</v>
      </c>
      <c r="X3192" s="13" t="s">
        <v>2575</v>
      </c>
      <c r="Z3192" s="1" t="str">
        <f aca="false">IF($T3192="","",IFERROR(INDEX('Resumo Grupos'!$AC$3:$AC$200,MATCH($T3192,'Resumo Grupos'!$AB$3:$AB$200,0)),"n/d"))</f>
        <v>Despesa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0</v>
      </c>
      <c r="E3193" s="13" t="s">
        <v>32</v>
      </c>
      <c r="F3193" s="11" t="n">
        <v>17</v>
      </c>
      <c r="G3193" s="13" t="s">
        <v>33</v>
      </c>
      <c r="H3193" s="11" t="n">
        <v>1110101</v>
      </c>
      <c r="I3193" s="13" t="s">
        <v>34</v>
      </c>
      <c r="J3193" s="11" t="n">
        <v>1683548</v>
      </c>
      <c r="L3193" s="11" t="n">
        <v>1683548</v>
      </c>
      <c r="M3193" s="13" t="s">
        <v>35</v>
      </c>
      <c r="N3193" s="13" t="s">
        <v>36</v>
      </c>
      <c r="P3193" s="11" t="n">
        <v>167</v>
      </c>
      <c r="Q3193" s="13" t="s">
        <v>119</v>
      </c>
      <c r="R3193" s="13" t="s">
        <v>38</v>
      </c>
      <c r="S3193" s="11" t="n">
        <v>4210310</v>
      </c>
      <c r="T3193" s="13" t="s">
        <v>39</v>
      </c>
      <c r="U3193" s="14" t="n">
        <v>6</v>
      </c>
      <c r="W3193" s="14" t="n">
        <v>6</v>
      </c>
      <c r="X3193" s="13" t="s">
        <v>575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0</v>
      </c>
      <c r="E3194" s="13" t="s">
        <v>32</v>
      </c>
      <c r="F3194" s="11" t="n">
        <v>17</v>
      </c>
      <c r="G3194" s="13" t="s">
        <v>33</v>
      </c>
      <c r="H3194" s="11" t="n">
        <v>1110101</v>
      </c>
      <c r="I3194" s="13" t="s">
        <v>34</v>
      </c>
      <c r="J3194" s="11" t="n">
        <v>1683550</v>
      </c>
      <c r="L3194" s="11" t="n">
        <v>1683550</v>
      </c>
      <c r="M3194" s="13" t="s">
        <v>35</v>
      </c>
      <c r="N3194" s="13" t="s">
        <v>36</v>
      </c>
      <c r="P3194" s="11" t="n">
        <v>167</v>
      </c>
      <c r="Q3194" s="13" t="s">
        <v>119</v>
      </c>
      <c r="R3194" s="13" t="s">
        <v>38</v>
      </c>
      <c r="S3194" s="11" t="n">
        <v>4210314</v>
      </c>
      <c r="T3194" s="13" t="s">
        <v>47</v>
      </c>
      <c r="U3194" s="14" t="n">
        <v>60</v>
      </c>
      <c r="W3194" s="14" t="n">
        <v>60</v>
      </c>
      <c r="X3194" s="13" t="s">
        <v>1173</v>
      </c>
      <c r="Z3194" s="1" t="str">
        <f aca="false">IF($T3194="","",IFERROR(INDEX('Resumo Grupos'!$AC$3:$AC$200,MATCH($T3194,'Resumo Grupos'!$AB$3:$AB$200,0)),"n/d"))</f>
        <v>Despesa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46269</v>
      </c>
      <c r="C3195" s="12" t="n">
        <v>46269</v>
      </c>
      <c r="D3195" s="11" t="n">
        <v>0</v>
      </c>
      <c r="E3195" s="13" t="s">
        <v>32</v>
      </c>
      <c r="F3195" s="11" t="n">
        <v>17</v>
      </c>
      <c r="G3195" s="13" t="s">
        <v>33</v>
      </c>
      <c r="H3195" s="11" t="n">
        <v>1110101</v>
      </c>
      <c r="I3195" s="13" t="s">
        <v>34</v>
      </c>
      <c r="J3195" s="11" t="n">
        <v>1683552</v>
      </c>
      <c r="L3195" s="11" t="n">
        <v>1683552</v>
      </c>
      <c r="M3195" s="13" t="s">
        <v>35</v>
      </c>
      <c r="N3195" s="13" t="s">
        <v>36</v>
      </c>
      <c r="P3195" s="11" t="n">
        <v>167</v>
      </c>
      <c r="Q3195" s="13" t="s">
        <v>119</v>
      </c>
      <c r="R3195" s="13" t="s">
        <v>38</v>
      </c>
      <c r="S3195" s="11" t="n">
        <v>4210310</v>
      </c>
      <c r="T3195" s="13" t="s">
        <v>39</v>
      </c>
      <c r="U3195" s="14" t="n">
        <v>15</v>
      </c>
      <c r="W3195" s="14" t="n">
        <v>15</v>
      </c>
      <c r="X3195" s="13" t="s">
        <v>2576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0</v>
      </c>
      <c r="E3196" s="13" t="s">
        <v>32</v>
      </c>
      <c r="F3196" s="11" t="n">
        <v>17</v>
      </c>
      <c r="G3196" s="13" t="s">
        <v>33</v>
      </c>
      <c r="H3196" s="11" t="n">
        <v>1110101</v>
      </c>
      <c r="I3196" s="13" t="s">
        <v>34</v>
      </c>
      <c r="J3196" s="11" t="n">
        <v>1683560</v>
      </c>
      <c r="L3196" s="11" t="n">
        <v>1683560</v>
      </c>
      <c r="M3196" s="13" t="s">
        <v>35</v>
      </c>
      <c r="N3196" s="13" t="s">
        <v>36</v>
      </c>
      <c r="P3196" s="11" t="n">
        <v>167</v>
      </c>
      <c r="Q3196" s="13" t="s">
        <v>119</v>
      </c>
      <c r="R3196" s="13" t="s">
        <v>38</v>
      </c>
      <c r="S3196" s="11" t="n">
        <v>4210314</v>
      </c>
      <c r="T3196" s="13" t="s">
        <v>47</v>
      </c>
      <c r="U3196" s="14" t="n">
        <v>60</v>
      </c>
      <c r="W3196" s="14" t="n">
        <v>60</v>
      </c>
      <c r="X3196" s="13" t="s">
        <v>2577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0</v>
      </c>
      <c r="E3197" s="13" t="s">
        <v>32</v>
      </c>
      <c r="F3197" s="11" t="n">
        <v>17</v>
      </c>
      <c r="G3197" s="13" t="s">
        <v>33</v>
      </c>
      <c r="H3197" s="11" t="n">
        <v>1110101</v>
      </c>
      <c r="I3197" s="13" t="s">
        <v>34</v>
      </c>
      <c r="J3197" s="11" t="n">
        <v>1683565</v>
      </c>
      <c r="L3197" s="11" t="n">
        <v>1683565</v>
      </c>
      <c r="M3197" s="13" t="s">
        <v>35</v>
      </c>
      <c r="N3197" s="13" t="s">
        <v>36</v>
      </c>
      <c r="P3197" s="11" t="n">
        <v>167</v>
      </c>
      <c r="Q3197" s="13" t="s">
        <v>119</v>
      </c>
      <c r="R3197" s="13" t="s">
        <v>38</v>
      </c>
      <c r="S3197" s="11" t="n">
        <v>4210310</v>
      </c>
      <c r="T3197" s="13" t="s">
        <v>39</v>
      </c>
      <c r="U3197" s="14" t="n">
        <v>15</v>
      </c>
      <c r="W3197" s="14" t="n">
        <v>15</v>
      </c>
      <c r="X3197" s="13" t="s">
        <v>1174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0</v>
      </c>
      <c r="E3198" s="13" t="s">
        <v>32</v>
      </c>
      <c r="F3198" s="11" t="n">
        <v>17</v>
      </c>
      <c r="G3198" s="13" t="s">
        <v>33</v>
      </c>
      <c r="H3198" s="11" t="n">
        <v>1110101</v>
      </c>
      <c r="I3198" s="13" t="s">
        <v>34</v>
      </c>
      <c r="J3198" s="11" t="n">
        <v>1683584</v>
      </c>
      <c r="L3198" s="11" t="n">
        <v>1683584</v>
      </c>
      <c r="M3198" s="13" t="s">
        <v>35</v>
      </c>
      <c r="N3198" s="13" t="s">
        <v>36</v>
      </c>
      <c r="P3198" s="11" t="n">
        <v>167</v>
      </c>
      <c r="Q3198" s="13" t="s">
        <v>119</v>
      </c>
      <c r="R3198" s="13" t="s">
        <v>52</v>
      </c>
      <c r="S3198" s="11" t="n">
        <v>2110101</v>
      </c>
      <c r="T3198" s="13" t="s">
        <v>53</v>
      </c>
      <c r="U3198" s="14" t="n">
        <v>157</v>
      </c>
      <c r="W3198" s="14" t="n">
        <v>157</v>
      </c>
      <c r="X3198" s="13" t="s">
        <v>2578</v>
      </c>
      <c r="Z3198" s="1" t="str">
        <f aca="false">IF($T3198="","",IFERROR(INDEX('Resumo Grupos'!$AC$3:$AC$200,MATCH($T3198,'Resumo Grupos'!$AB$3:$AB$200,0)),"n/d"))</f>
        <v>Despesa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0</v>
      </c>
      <c r="E3199" s="13" t="s">
        <v>32</v>
      </c>
      <c r="F3199" s="11" t="n">
        <v>17</v>
      </c>
      <c r="G3199" s="13" t="s">
        <v>33</v>
      </c>
      <c r="H3199" s="11" t="n">
        <v>1110101</v>
      </c>
      <c r="I3199" s="13" t="s">
        <v>34</v>
      </c>
      <c r="J3199" s="11" t="n">
        <v>1683583</v>
      </c>
      <c r="L3199" s="11" t="n">
        <v>1683583</v>
      </c>
      <c r="M3199" s="13" t="s">
        <v>35</v>
      </c>
      <c r="N3199" s="13" t="s">
        <v>36</v>
      </c>
      <c r="P3199" s="11" t="n">
        <v>167</v>
      </c>
      <c r="Q3199" s="13" t="s">
        <v>119</v>
      </c>
      <c r="R3199" s="13" t="s">
        <v>52</v>
      </c>
      <c r="S3199" s="11" t="n">
        <v>2110101</v>
      </c>
      <c r="T3199" s="13" t="s">
        <v>53</v>
      </c>
      <c r="U3199" s="14" t="n">
        <v>125</v>
      </c>
      <c r="W3199" s="14" t="n">
        <v>125</v>
      </c>
      <c r="X3199" s="13" t="s">
        <v>2579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0</v>
      </c>
      <c r="E3200" s="13" t="s">
        <v>32</v>
      </c>
      <c r="F3200" s="11" t="n">
        <v>17</v>
      </c>
      <c r="G3200" s="13" t="s">
        <v>33</v>
      </c>
      <c r="H3200" s="11" t="n">
        <v>1110101</v>
      </c>
      <c r="I3200" s="13" t="s">
        <v>34</v>
      </c>
      <c r="J3200" s="11" t="n">
        <v>1683582</v>
      </c>
      <c r="L3200" s="11" t="n">
        <v>1683582</v>
      </c>
      <c r="M3200" s="13" t="s">
        <v>35</v>
      </c>
      <c r="N3200" s="13" t="s">
        <v>36</v>
      </c>
      <c r="P3200" s="11" t="n">
        <v>167</v>
      </c>
      <c r="Q3200" s="13" t="s">
        <v>119</v>
      </c>
      <c r="R3200" s="13" t="s">
        <v>52</v>
      </c>
      <c r="S3200" s="11" t="n">
        <v>2110101</v>
      </c>
      <c r="T3200" s="13" t="s">
        <v>53</v>
      </c>
      <c r="U3200" s="14" t="n">
        <v>270</v>
      </c>
      <c r="W3200" s="14" t="n">
        <v>270</v>
      </c>
      <c r="X3200" s="13" t="s">
        <v>2580</v>
      </c>
      <c r="Z3200" s="1" t="str">
        <f aca="false">IF($T3200="","",IFERROR(INDEX('Resumo Grupos'!$AC$3:$AC$200,MATCH($T3200,'Resumo Grupos'!$AB$3:$AB$200,0)),"n/d"))</f>
        <v>Despesa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0</v>
      </c>
      <c r="E3201" s="13" t="s">
        <v>32</v>
      </c>
      <c r="F3201" s="11" t="n">
        <v>17</v>
      </c>
      <c r="G3201" s="13" t="s">
        <v>33</v>
      </c>
      <c r="H3201" s="11" t="n">
        <v>1110101</v>
      </c>
      <c r="I3201" s="13" t="s">
        <v>34</v>
      </c>
      <c r="J3201" s="11" t="n">
        <v>1687699</v>
      </c>
      <c r="L3201" s="11" t="n">
        <v>1687699</v>
      </c>
      <c r="M3201" s="13" t="s">
        <v>35</v>
      </c>
      <c r="N3201" s="13" t="s">
        <v>36</v>
      </c>
      <c r="P3201" s="11" t="n">
        <v>129</v>
      </c>
      <c r="Q3201" s="13" t="s">
        <v>37</v>
      </c>
      <c r="R3201" s="13" t="s">
        <v>57</v>
      </c>
      <c r="S3201" s="11" t="n">
        <v>2110405</v>
      </c>
      <c r="T3201" s="13" t="s">
        <v>57</v>
      </c>
      <c r="U3201" s="14" t="n">
        <v>300</v>
      </c>
      <c r="W3201" s="14" t="n">
        <v>300</v>
      </c>
      <c r="X3201" s="13" t="s">
        <v>2581</v>
      </c>
      <c r="Z3201" s="1" t="str">
        <f aca="false">IF($T3201="","",IFERROR(INDEX('Resumo Grupos'!$AC$3:$AC$200,MATCH($T3201,'Resumo Grupos'!$AB$3:$AB$200,0)),"n/d"))</f>
        <v>Cobertura de conta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0</v>
      </c>
      <c r="E3202" s="13" t="s">
        <v>32</v>
      </c>
      <c r="F3202" s="11" t="n">
        <v>17</v>
      </c>
      <c r="G3202" s="13" t="s">
        <v>33</v>
      </c>
      <c r="H3202" s="11" t="n">
        <v>1110101</v>
      </c>
      <c r="I3202" s="13" t="s">
        <v>34</v>
      </c>
      <c r="J3202" s="11" t="n">
        <v>1687698</v>
      </c>
      <c r="L3202" s="11" t="n">
        <v>1687698</v>
      </c>
      <c r="M3202" s="13" t="s">
        <v>35</v>
      </c>
      <c r="N3202" s="13" t="s">
        <v>36</v>
      </c>
      <c r="P3202" s="11" t="n">
        <v>129</v>
      </c>
      <c r="Q3202" s="13" t="s">
        <v>37</v>
      </c>
      <c r="R3202" s="13" t="s">
        <v>57</v>
      </c>
      <c r="S3202" s="11" t="n">
        <v>2110405</v>
      </c>
      <c r="T3202" s="13" t="s">
        <v>57</v>
      </c>
      <c r="U3202" s="14" t="n">
        <v>500</v>
      </c>
      <c r="W3202" s="14" t="n">
        <v>500</v>
      </c>
      <c r="X3202" s="13" t="s">
        <v>2582</v>
      </c>
      <c r="Z3202" s="1" t="str">
        <f aca="false">IF($T3202="","",IFERROR(INDEX('Resumo Grupos'!$AC$3:$AC$200,MATCH($T3202,'Resumo Grupos'!$AB$3:$AB$200,0)),"n/d"))</f>
        <v>Cobertura de conta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0</v>
      </c>
      <c r="E3203" s="13" t="s">
        <v>32</v>
      </c>
      <c r="F3203" s="11" t="n">
        <v>17</v>
      </c>
      <c r="G3203" s="13" t="s">
        <v>33</v>
      </c>
      <c r="H3203" s="11" t="n">
        <v>1110101</v>
      </c>
      <c r="I3203" s="13" t="s">
        <v>34</v>
      </c>
      <c r="J3203" s="11" t="n">
        <v>1687697</v>
      </c>
      <c r="L3203" s="11" t="n">
        <v>1687697</v>
      </c>
      <c r="M3203" s="13" t="s">
        <v>35</v>
      </c>
      <c r="N3203" s="13" t="s">
        <v>36</v>
      </c>
      <c r="P3203" s="11" t="n">
        <v>129</v>
      </c>
      <c r="Q3203" s="13" t="s">
        <v>37</v>
      </c>
      <c r="R3203" s="13" t="s">
        <v>57</v>
      </c>
      <c r="S3203" s="11" t="n">
        <v>2110405</v>
      </c>
      <c r="T3203" s="13" t="s">
        <v>57</v>
      </c>
      <c r="U3203" s="14" t="n">
        <v>200</v>
      </c>
      <c r="W3203" s="14" t="n">
        <v>200</v>
      </c>
      <c r="X3203" s="13" t="s">
        <v>2583</v>
      </c>
      <c r="Z3203" s="1" t="str">
        <f aca="false">IF($T3203="","",IFERROR(INDEX('Resumo Grupos'!$AC$3:$AC$200,MATCH($T3203,'Resumo Grupos'!$AB$3:$AB$200,0)),"n/d"))</f>
        <v>Cobertura de conta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46231</v>
      </c>
      <c r="C3204" s="12" t="n">
        <v>46269</v>
      </c>
      <c r="D3204" s="11" t="n">
        <v>33</v>
      </c>
      <c r="E3204" s="13" t="s">
        <v>91</v>
      </c>
      <c r="F3204" s="11" t="n">
        <v>34</v>
      </c>
      <c r="G3204" s="13" t="s">
        <v>56</v>
      </c>
      <c r="H3204" s="11" t="n">
        <v>2110405</v>
      </c>
      <c r="I3204" s="13" t="s">
        <v>57</v>
      </c>
      <c r="J3204" s="11" t="n">
        <v>1464721</v>
      </c>
      <c r="L3204" s="11" t="n">
        <v>227878</v>
      </c>
      <c r="M3204" s="13" t="s">
        <v>35</v>
      </c>
      <c r="N3204" s="13" t="s">
        <v>59</v>
      </c>
      <c r="P3204" s="11" t="n">
        <v>101</v>
      </c>
      <c r="Q3204" s="13" t="s">
        <v>60</v>
      </c>
      <c r="R3204" s="13" t="s">
        <v>311</v>
      </c>
      <c r="S3204" s="11" t="n">
        <v>2210202</v>
      </c>
      <c r="T3204" s="13" t="s">
        <v>311</v>
      </c>
      <c r="U3204" s="14" t="n">
        <v>1000</v>
      </c>
      <c r="W3204" s="14" t="n">
        <v>1000</v>
      </c>
      <c r="X3204" s="13" t="s">
        <v>312</v>
      </c>
      <c r="Z3204" s="1" t="str">
        <f aca="false">IF($T3204="","",IFERROR(INDEX('Resumo Grupos'!$AC$3:$AC$200,MATCH($T3204,'Resumo Grupos'!$AB$3:$AB$200,0)),"n/d"))</f>
        <v>Empréstimo</v>
      </c>
      <c r="AA3204" s="1" t="str">
        <f aca="false">IF($T3204="","",IF(COUNTIF('Resumo Grupos'!$AE$3:$AE$40,$T3204)&gt;0,"NAO","SIM"))</f>
        <v>SIM</v>
      </c>
      <c r="AB3204" s="1"/>
      <c r="AC3204" s="1"/>
    </row>
    <row r="3205" customFormat="false" ht="36.75" hidden="false" customHeight="true" outlineLevel="0" collapsed="false">
      <c r="A3205" s="11" t="n">
        <v>3</v>
      </c>
      <c r="B3205" s="12" t="n">
        <v>46239</v>
      </c>
      <c r="C3205" s="12" t="n">
        <v>46269</v>
      </c>
      <c r="D3205" s="11" t="n">
        <v>1699</v>
      </c>
      <c r="E3205" s="13" t="s">
        <v>80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1512621</v>
      </c>
      <c r="L3205" s="11" t="n">
        <v>3101543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986.04</v>
      </c>
      <c r="W3205" s="14" t="n">
        <v>986.04</v>
      </c>
      <c r="X3205" s="13" t="s">
        <v>2584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CONS CARNE BO320G</v>
      </c>
      <c r="AC3205" s="1" t="n">
        <v>310154</v>
      </c>
    </row>
    <row r="3206" customFormat="false" ht="63.75" hidden="false" customHeight="true" outlineLevel="0" collapsed="false">
      <c r="A3206" s="11" t="n">
        <v>3</v>
      </c>
      <c r="B3206" s="12" t="n">
        <v>46240</v>
      </c>
      <c r="C3206" s="12" t="n">
        <v>46269</v>
      </c>
      <c r="D3206" s="11" t="n">
        <v>1136</v>
      </c>
      <c r="E3206" s="13" t="s">
        <v>897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1513145</v>
      </c>
      <c r="L3206" s="11" t="n">
        <v>535483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500.78</v>
      </c>
      <c r="W3206" s="14" t="n">
        <v>500.78</v>
      </c>
      <c r="X3206" s="13" t="s">
        <v>2585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ESCOVA DENTAL WIT BA</v>
      </c>
      <c r="AC3206" s="1" t="n">
        <v>53548</v>
      </c>
    </row>
    <row r="3207" customFormat="false" ht="36.75" hidden="false" customHeight="true" outlineLevel="0" collapsed="false">
      <c r="A3207" s="11" t="n">
        <v>3</v>
      </c>
      <c r="B3207" s="12" t="n">
        <v>46234</v>
      </c>
      <c r="C3207" s="12" t="n">
        <v>46269</v>
      </c>
      <c r="D3207" s="11" t="n">
        <v>1675</v>
      </c>
      <c r="E3207" s="13" t="s">
        <v>200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1517556</v>
      </c>
      <c r="L3207" s="11" t="n">
        <v>5068382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300.54</v>
      </c>
      <c r="W3207" s="14" t="n">
        <v>300.54</v>
      </c>
      <c r="X3207" s="13" t="s">
        <v>2586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nao encontrado</v>
      </c>
      <c r="AC3207" s="1" t="n">
        <v>5068382</v>
      </c>
    </row>
    <row r="3208" customFormat="false" ht="45.75" hidden="false" customHeight="true" outlineLevel="0" collapsed="false">
      <c r="A3208" s="11" t="n">
        <v>3</v>
      </c>
      <c r="B3208" s="12" t="n">
        <v>46255</v>
      </c>
      <c r="C3208" s="12" t="n">
        <v>46269</v>
      </c>
      <c r="D3208" s="11" t="n">
        <v>1643</v>
      </c>
      <c r="E3208" s="13" t="s">
        <v>241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1582181</v>
      </c>
      <c r="L3208" s="11" t="n">
        <v>10923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228</v>
      </c>
      <c r="W3208" s="14" t="n">
        <v>228</v>
      </c>
      <c r="X3208" s="13" t="s">
        <v>2587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COCADA CASMORENINH</v>
      </c>
      <c r="AC3208" s="1" t="n">
        <v>10923</v>
      </c>
    </row>
    <row r="3209" customFormat="false" ht="36.75" hidden="false" customHeight="true" outlineLevel="0" collapsed="false">
      <c r="A3209" s="11" t="n">
        <v>3</v>
      </c>
      <c r="B3209" s="12" t="n">
        <v>46249</v>
      </c>
      <c r="C3209" s="12" t="n">
        <v>46269</v>
      </c>
      <c r="D3209" s="11" t="n">
        <v>1815</v>
      </c>
      <c r="E3209" s="13" t="s">
        <v>73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1551639</v>
      </c>
      <c r="L3209" s="11" t="n">
        <v>4625882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655.61</v>
      </c>
      <c r="W3209" s="14" t="n">
        <v>655.61</v>
      </c>
      <c r="X3209" s="13" t="s">
        <v>2588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FIGADO BOVINO KG</v>
      </c>
      <c r="AC3209" s="1" t="n">
        <v>398009</v>
      </c>
    </row>
    <row r="3210" customFormat="false" ht="36.75" hidden="false" customHeight="true" outlineLevel="0" collapsed="false">
      <c r="A3210" s="11" t="n">
        <v>3</v>
      </c>
      <c r="B3210" s="12" t="n">
        <v>46247</v>
      </c>
      <c r="C3210" s="12" t="n">
        <v>46269</v>
      </c>
      <c r="D3210" s="11" t="n">
        <v>1720</v>
      </c>
      <c r="E3210" s="13" t="s">
        <v>1304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1551686</v>
      </c>
      <c r="L3210" s="11" t="n">
        <v>613791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625.75</v>
      </c>
      <c r="W3210" s="14" t="n">
        <v>625.75</v>
      </c>
      <c r="X3210" s="13" t="s">
        <v>2589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VELAS D'LUZ 8UN</v>
      </c>
      <c r="AC3210" s="1" t="n">
        <v>48211</v>
      </c>
    </row>
    <row r="3211" customFormat="false" ht="36.75" hidden="false" customHeight="true" outlineLevel="0" collapsed="false">
      <c r="A3211" s="11" t="n">
        <v>3</v>
      </c>
      <c r="B3211" s="12" t="n">
        <v>46255</v>
      </c>
      <c r="C3211" s="12" t="n">
        <v>46269</v>
      </c>
      <c r="D3211" s="11" t="n">
        <v>1695</v>
      </c>
      <c r="E3211" s="13" t="s">
        <v>335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1582328</v>
      </c>
      <c r="L3211" s="11" t="n">
        <v>1998602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1924.08</v>
      </c>
      <c r="W3211" s="14" t="n">
        <v>1924.08</v>
      </c>
      <c r="X3211" s="13" t="s">
        <v>2590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SUCO JANDAI CAJU500M</v>
      </c>
      <c r="AC3211" s="1" t="n">
        <v>19986</v>
      </c>
    </row>
    <row r="3212" customFormat="false" ht="63.75" hidden="false" customHeight="true" outlineLevel="0" collapsed="false">
      <c r="A3212" s="11" t="n">
        <v>3</v>
      </c>
      <c r="B3212" s="12" t="n">
        <v>46254</v>
      </c>
      <c r="C3212" s="12" t="n">
        <v>46269</v>
      </c>
      <c r="D3212" s="11" t="n">
        <v>1666</v>
      </c>
      <c r="E3212" s="13" t="s">
        <v>273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1584828</v>
      </c>
      <c r="L3212" s="11" t="n">
        <v>5708732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2253.66</v>
      </c>
      <c r="W3212" s="14" t="n">
        <v>2253.66</v>
      </c>
      <c r="X3212" s="13" t="s">
        <v>2591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DUNHILL CARLTON BLEN</v>
      </c>
      <c r="AC3212" s="1" t="n">
        <v>570873</v>
      </c>
    </row>
    <row r="3213" customFormat="false" ht="72.75" hidden="false" customHeight="true" outlineLevel="0" collapsed="false">
      <c r="A3213" s="11" t="n">
        <v>3</v>
      </c>
      <c r="B3213" s="12" t="n">
        <v>46254</v>
      </c>
      <c r="C3213" s="12" t="n">
        <v>46269</v>
      </c>
      <c r="D3213" s="11" t="n">
        <v>1122</v>
      </c>
      <c r="E3213" s="13" t="s">
        <v>1657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1585055</v>
      </c>
      <c r="L3213" s="11" t="n">
        <v>694811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226.8</v>
      </c>
      <c r="W3213" s="14" t="n">
        <v>226.8</v>
      </c>
      <c r="X3213" s="13" t="s">
        <v>2592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VELA VULCAO DOURADO</v>
      </c>
      <c r="AC3213" s="1" t="n">
        <v>12955</v>
      </c>
    </row>
    <row r="3214" customFormat="false" ht="72.75" hidden="false" customHeight="true" outlineLevel="0" collapsed="false">
      <c r="A3214" s="11" t="n">
        <v>3</v>
      </c>
      <c r="B3214" s="12" t="n">
        <v>46254</v>
      </c>
      <c r="C3214" s="12" t="n">
        <v>46269</v>
      </c>
      <c r="D3214" s="11" t="n">
        <v>1398</v>
      </c>
      <c r="E3214" s="13" t="s">
        <v>1655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1585250</v>
      </c>
      <c r="L3214" s="11" t="n">
        <v>35501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153.33</v>
      </c>
      <c r="W3214" s="14" t="n">
        <v>153.33</v>
      </c>
      <c r="X3214" s="13" t="s">
        <v>2593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TORNEIRA PLASTICA P/</v>
      </c>
      <c r="AC3214" s="1" t="n">
        <v>1358</v>
      </c>
    </row>
    <row r="3215" customFormat="false" ht="72.75" hidden="false" customHeight="true" outlineLevel="0" collapsed="false">
      <c r="A3215" s="11" t="n">
        <v>3</v>
      </c>
      <c r="B3215" s="12" t="n">
        <v>46255</v>
      </c>
      <c r="C3215" s="12" t="n">
        <v>46269</v>
      </c>
      <c r="D3215" s="11" t="n">
        <v>10027</v>
      </c>
      <c r="E3215" s="13" t="s">
        <v>2272</v>
      </c>
      <c r="F3215" s="11" t="n">
        <v>34</v>
      </c>
      <c r="G3215" s="13" t="s">
        <v>56</v>
      </c>
      <c r="H3215" s="11" t="n">
        <v>2110405</v>
      </c>
      <c r="I3215" s="13" t="s">
        <v>57</v>
      </c>
      <c r="J3215" s="11" t="n">
        <v>1600365</v>
      </c>
      <c r="L3215" s="11" t="n">
        <v>246885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2273</v>
      </c>
      <c r="S3215" s="11" t="n">
        <v>1240103</v>
      </c>
      <c r="T3215" s="13" t="s">
        <v>2274</v>
      </c>
      <c r="U3215" s="14" t="n">
        <v>1000</v>
      </c>
      <c r="W3215" s="14" t="n">
        <v>1000</v>
      </c>
      <c r="X3215" s="13" t="s">
        <v>2594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46261</v>
      </c>
      <c r="C3216" s="12" t="n">
        <v>46269</v>
      </c>
      <c r="D3216" s="11" t="n">
        <v>10063</v>
      </c>
      <c r="E3216" s="13" t="s">
        <v>279</v>
      </c>
      <c r="F3216" s="11" t="n">
        <v>24</v>
      </c>
      <c r="G3216" s="13" t="s">
        <v>64</v>
      </c>
      <c r="H3216" s="11" t="n">
        <v>2110405</v>
      </c>
      <c r="I3216" s="13" t="s">
        <v>57</v>
      </c>
      <c r="J3216" s="11" t="n">
        <v>1613272</v>
      </c>
      <c r="L3216" s="11" t="n">
        <v>2781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1455</v>
      </c>
      <c r="W3216" s="14" t="n">
        <v>1455</v>
      </c>
      <c r="X3216" s="13" t="s">
        <v>2595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OVOS MARROM UNID</v>
      </c>
      <c r="AC3216" s="1" t="n">
        <v>2781</v>
      </c>
    </row>
    <row r="3217" customFormat="false" ht="36.75" hidden="false" customHeight="true" outlineLevel="0" collapsed="false">
      <c r="A3217" s="11" t="n">
        <v>3</v>
      </c>
      <c r="B3217" s="12" t="n">
        <v>46262</v>
      </c>
      <c r="C3217" s="12" t="n">
        <v>46269</v>
      </c>
      <c r="D3217" s="11" t="n">
        <v>1613</v>
      </c>
      <c r="E3217" s="13" t="s">
        <v>214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1613491</v>
      </c>
      <c r="L3217" s="11" t="n">
        <v>16248381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1100.04</v>
      </c>
      <c r="W3217" s="14" t="n">
        <v>1100.04</v>
      </c>
      <c r="X3217" s="13" t="s">
        <v>2596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FILE PEITOA GRANEL</v>
      </c>
      <c r="AC3217" s="1" t="n">
        <v>1624838</v>
      </c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528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1629265</v>
      </c>
      <c r="L3218" s="11" t="n">
        <v>250833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310</v>
      </c>
      <c r="W3218" s="14" t="n">
        <v>310</v>
      </c>
      <c r="X3218" s="13" t="s">
        <v>2597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46266</v>
      </c>
      <c r="C3219" s="12" t="n">
        <v>46269</v>
      </c>
      <c r="D3219" s="11" t="n">
        <v>42</v>
      </c>
      <c r="E3219" s="13" t="s">
        <v>99</v>
      </c>
      <c r="F3219" s="11" t="n">
        <v>34</v>
      </c>
      <c r="G3219" s="13" t="s">
        <v>56</v>
      </c>
      <c r="H3219" s="11" t="n">
        <v>2110101</v>
      </c>
      <c r="I3219" s="13" t="s">
        <v>53</v>
      </c>
      <c r="J3219" s="11" t="n">
        <v>1635042</v>
      </c>
      <c r="L3219" s="11" t="n">
        <v>4568</v>
      </c>
      <c r="M3219" s="13" t="s">
        <v>35</v>
      </c>
      <c r="N3219" s="13" t="s">
        <v>89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2541.5</v>
      </c>
      <c r="W3219" s="14" t="n">
        <v>2541.5</v>
      </c>
      <c r="X3219" s="13" t="s">
        <v>1354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46266</v>
      </c>
      <c r="C3220" s="12" t="n">
        <v>46269</v>
      </c>
      <c r="D3220" s="11" t="n">
        <v>1615</v>
      </c>
      <c r="E3220" s="13" t="s">
        <v>157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1635065</v>
      </c>
      <c r="L3220" s="11" t="n">
        <v>251661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378</v>
      </c>
      <c r="W3220" s="14" t="n">
        <v>378</v>
      </c>
      <c r="X3220" s="13" t="s">
        <v>2598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46266</v>
      </c>
      <c r="C3221" s="12" t="n">
        <v>46269</v>
      </c>
      <c r="D3221" s="11" t="n">
        <v>1615</v>
      </c>
      <c r="E3221" s="13" t="s">
        <v>157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1635068</v>
      </c>
      <c r="L3221" s="11" t="n">
        <v>251663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550</v>
      </c>
      <c r="W3221" s="14" t="n">
        <v>550</v>
      </c>
      <c r="X3221" s="13" t="s">
        <v>2599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ALHO KG</v>
      </c>
      <c r="AC3221" s="1" t="n">
        <v>15225</v>
      </c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42</v>
      </c>
      <c r="E3222" s="13" t="s">
        <v>99</v>
      </c>
      <c r="F3222" s="11" t="n">
        <v>13</v>
      </c>
      <c r="G3222" s="13" t="s">
        <v>100</v>
      </c>
      <c r="H3222" s="11" t="n">
        <v>2110101</v>
      </c>
      <c r="I3222" s="13" t="s">
        <v>53</v>
      </c>
      <c r="J3222" s="11" t="n">
        <v>1650772</v>
      </c>
      <c r="L3222" s="11" t="n">
        <v>4578</v>
      </c>
      <c r="M3222" s="13" t="s">
        <v>35</v>
      </c>
      <c r="N3222" s="13" t="s">
        <v>89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157</v>
      </c>
      <c r="W3222" s="14" t="n">
        <v>157</v>
      </c>
      <c r="X3222" s="13" t="s">
        <v>2600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10043</v>
      </c>
      <c r="E3223" s="13" t="s">
        <v>139</v>
      </c>
      <c r="F3223" s="11" t="n">
        <v>13</v>
      </c>
      <c r="G3223" s="13" t="s">
        <v>100</v>
      </c>
      <c r="H3223" s="11" t="n">
        <v>2110101</v>
      </c>
      <c r="I3223" s="13" t="s">
        <v>53</v>
      </c>
      <c r="J3223" s="11" t="n">
        <v>1651226</v>
      </c>
      <c r="L3223" s="11" t="n">
        <v>927</v>
      </c>
      <c r="M3223" s="13" t="s">
        <v>35</v>
      </c>
      <c r="N3223" s="13" t="s">
        <v>89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270</v>
      </c>
      <c r="W3223" s="14" t="n">
        <v>270</v>
      </c>
      <c r="X3223" s="13" t="s">
        <v>2601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BRIGADEIRO</v>
      </c>
      <c r="AC3223" s="1" t="n">
        <v>927</v>
      </c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42</v>
      </c>
      <c r="E3224" s="13" t="s">
        <v>99</v>
      </c>
      <c r="F3224" s="11" t="n">
        <v>13</v>
      </c>
      <c r="G3224" s="13" t="s">
        <v>100</v>
      </c>
      <c r="H3224" s="11" t="n">
        <v>2110101</v>
      </c>
      <c r="I3224" s="13" t="s">
        <v>53</v>
      </c>
      <c r="J3224" s="11" t="n">
        <v>1651373</v>
      </c>
      <c r="L3224" s="11" t="n">
        <v>4579</v>
      </c>
      <c r="M3224" s="13" t="s">
        <v>35</v>
      </c>
      <c r="N3224" s="13" t="s">
        <v>89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125</v>
      </c>
      <c r="W3224" s="14" t="n">
        <v>125</v>
      </c>
      <c r="X3224" s="13" t="s">
        <v>1583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10070</v>
      </c>
      <c r="E3225" s="13" t="s">
        <v>111</v>
      </c>
      <c r="F3225" s="11" t="n">
        <v>7</v>
      </c>
      <c r="G3225" s="13" t="s">
        <v>290</v>
      </c>
      <c r="H3225" s="11" t="n">
        <v>2110405</v>
      </c>
      <c r="I3225" s="13" t="s">
        <v>57</v>
      </c>
      <c r="J3225" s="11" t="n">
        <v>1652460</v>
      </c>
      <c r="L3225" s="11" t="n">
        <v>253665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875.02</v>
      </c>
      <c r="W3225" s="14" t="n">
        <v>0</v>
      </c>
      <c r="X3225" s="13" t="s">
        <v>2602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10053</v>
      </c>
      <c r="E3226" s="13" t="s">
        <v>119</v>
      </c>
      <c r="F3226" s="11" t="n">
        <v>7</v>
      </c>
      <c r="G3226" s="13" t="s">
        <v>290</v>
      </c>
      <c r="H3226" s="11" t="n">
        <v>2110405</v>
      </c>
      <c r="I3226" s="13" t="s">
        <v>57</v>
      </c>
      <c r="J3226" s="11" t="n">
        <v>1652473</v>
      </c>
      <c r="L3226" s="11" t="n">
        <v>253667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607.03</v>
      </c>
      <c r="W3226" s="14" t="n">
        <v>0</v>
      </c>
      <c r="X3226" s="13" t="s">
        <v>2602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389</v>
      </c>
      <c r="E3227" s="13" t="s">
        <v>117</v>
      </c>
      <c r="F3227" s="11" t="n">
        <v>7</v>
      </c>
      <c r="G3227" s="13" t="s">
        <v>290</v>
      </c>
      <c r="H3227" s="11" t="n">
        <v>2110405</v>
      </c>
      <c r="I3227" s="13" t="s">
        <v>57</v>
      </c>
      <c r="J3227" s="11" t="n">
        <v>1652478</v>
      </c>
      <c r="L3227" s="11" t="n">
        <v>253670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498.75</v>
      </c>
      <c r="W3227" s="14" t="n">
        <v>0</v>
      </c>
      <c r="X3227" s="13" t="s">
        <v>2602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41</v>
      </c>
      <c r="E3228" s="13" t="s">
        <v>108</v>
      </c>
      <c r="F3228" s="11" t="n">
        <v>7</v>
      </c>
      <c r="G3228" s="13" t="s">
        <v>290</v>
      </c>
      <c r="H3228" s="11" t="n">
        <v>2110405</v>
      </c>
      <c r="I3228" s="13" t="s">
        <v>57</v>
      </c>
      <c r="J3228" s="11" t="n">
        <v>1652483</v>
      </c>
      <c r="L3228" s="11" t="n">
        <v>253672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597.91</v>
      </c>
      <c r="W3228" s="14" t="n">
        <v>0</v>
      </c>
      <c r="X3228" s="13" t="s">
        <v>2602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313</v>
      </c>
      <c r="E3229" s="13" t="s">
        <v>110</v>
      </c>
      <c r="F3229" s="11" t="n">
        <v>7</v>
      </c>
      <c r="G3229" s="13" t="s">
        <v>290</v>
      </c>
      <c r="H3229" s="11" t="n">
        <v>2110405</v>
      </c>
      <c r="I3229" s="13" t="s">
        <v>57</v>
      </c>
      <c r="J3229" s="11" t="n">
        <v>1652499</v>
      </c>
      <c r="L3229" s="11" t="n">
        <v>253673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502.9</v>
      </c>
      <c r="W3229" s="14" t="n">
        <v>0</v>
      </c>
      <c r="X3229" s="13" t="s">
        <v>2602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83</v>
      </c>
      <c r="E3230" s="13" t="s">
        <v>37</v>
      </c>
      <c r="F3230" s="11" t="n">
        <v>7</v>
      </c>
      <c r="G3230" s="13" t="s">
        <v>290</v>
      </c>
      <c r="H3230" s="11" t="n">
        <v>2110405</v>
      </c>
      <c r="I3230" s="13" t="s">
        <v>57</v>
      </c>
      <c r="J3230" s="11" t="n">
        <v>1652508</v>
      </c>
      <c r="L3230" s="11" t="n">
        <v>253676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501.69</v>
      </c>
      <c r="W3230" s="14" t="n">
        <v>0</v>
      </c>
      <c r="X3230" s="13" t="s">
        <v>2602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320</v>
      </c>
      <c r="E3231" s="13" t="s">
        <v>118</v>
      </c>
      <c r="F3231" s="11" t="n">
        <v>7</v>
      </c>
      <c r="G3231" s="13" t="s">
        <v>290</v>
      </c>
      <c r="H3231" s="11" t="n">
        <v>2110405</v>
      </c>
      <c r="I3231" s="13" t="s">
        <v>57</v>
      </c>
      <c r="J3231" s="11" t="n">
        <v>1652514</v>
      </c>
      <c r="L3231" s="11" t="n">
        <v>253678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531.37</v>
      </c>
      <c r="W3231" s="14" t="n">
        <v>0</v>
      </c>
      <c r="X3231" s="13" t="s">
        <v>2602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332</v>
      </c>
      <c r="E3232" s="13" t="s">
        <v>109</v>
      </c>
      <c r="F3232" s="11" t="n">
        <v>7</v>
      </c>
      <c r="G3232" s="13" t="s">
        <v>290</v>
      </c>
      <c r="H3232" s="11" t="n">
        <v>2110405</v>
      </c>
      <c r="I3232" s="13" t="s">
        <v>57</v>
      </c>
      <c r="J3232" s="11" t="n">
        <v>1652523</v>
      </c>
      <c r="L3232" s="11" t="n">
        <v>253679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60.91</v>
      </c>
      <c r="W3232" s="14" t="n">
        <v>0</v>
      </c>
      <c r="X3232" s="13" t="s">
        <v>2602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358</v>
      </c>
      <c r="E3233" s="13" t="s">
        <v>113</v>
      </c>
      <c r="F3233" s="11" t="n">
        <v>7</v>
      </c>
      <c r="G3233" s="13" t="s">
        <v>290</v>
      </c>
      <c r="H3233" s="11" t="n">
        <v>2110405</v>
      </c>
      <c r="I3233" s="13" t="s">
        <v>57</v>
      </c>
      <c r="J3233" s="11" t="n">
        <v>1652531</v>
      </c>
      <c r="L3233" s="11" t="n">
        <v>253680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499.87</v>
      </c>
      <c r="W3233" s="14" t="n">
        <v>0</v>
      </c>
      <c r="X3233" s="13" t="s">
        <v>2602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32</v>
      </c>
      <c r="E3234" s="13" t="s">
        <v>263</v>
      </c>
      <c r="F3234" s="11" t="n">
        <v>7</v>
      </c>
      <c r="G3234" s="13" t="s">
        <v>290</v>
      </c>
      <c r="H3234" s="11" t="n">
        <v>2110405</v>
      </c>
      <c r="I3234" s="13" t="s">
        <v>57</v>
      </c>
      <c r="J3234" s="11" t="n">
        <v>1652537</v>
      </c>
      <c r="L3234" s="11" t="n">
        <v>253682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691.56</v>
      </c>
      <c r="W3234" s="14" t="n">
        <v>0</v>
      </c>
      <c r="X3234" s="13" t="s">
        <v>2602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429</v>
      </c>
      <c r="E3235" s="13" t="s">
        <v>1129</v>
      </c>
      <c r="F3235" s="11" t="n">
        <v>7</v>
      </c>
      <c r="G3235" s="13" t="s">
        <v>290</v>
      </c>
      <c r="H3235" s="11" t="n">
        <v>2110405</v>
      </c>
      <c r="I3235" s="13" t="s">
        <v>57</v>
      </c>
      <c r="J3235" s="11" t="n">
        <v>1652550</v>
      </c>
      <c r="L3235" s="11" t="n">
        <v>253685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465.37</v>
      </c>
      <c r="W3235" s="14" t="n">
        <v>0</v>
      </c>
      <c r="X3235" s="13" t="s">
        <v>2602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10070</v>
      </c>
      <c r="E3236" s="13" t="s">
        <v>111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1652553</v>
      </c>
      <c r="L3236" s="11" t="n">
        <v>253686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756.77</v>
      </c>
      <c r="W3236" s="14" t="n">
        <v>756.77</v>
      </c>
      <c r="X3236" s="13" t="s">
        <v>2603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10053</v>
      </c>
      <c r="E3237" s="13" t="s">
        <v>119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1652558</v>
      </c>
      <c r="L3237" s="11" t="n">
        <v>253687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1011.83</v>
      </c>
      <c r="W3237" s="14" t="n">
        <v>1011.83</v>
      </c>
      <c r="X3237" s="13" t="s">
        <v>2603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389</v>
      </c>
      <c r="E3238" s="13" t="s">
        <v>117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1652560</v>
      </c>
      <c r="L3238" s="11" t="n">
        <v>253689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38</v>
      </c>
      <c r="S3238" s="11" t="n">
        <v>4210301</v>
      </c>
      <c r="T3238" s="13" t="s">
        <v>291</v>
      </c>
      <c r="U3238" s="14" t="n">
        <v>619.75</v>
      </c>
      <c r="W3238" s="14" t="n">
        <v>619.75</v>
      </c>
      <c r="X3238" s="13" t="s">
        <v>2603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46269</v>
      </c>
      <c r="C3239" s="12" t="n">
        <v>46269</v>
      </c>
      <c r="D3239" s="11" t="n">
        <v>10108</v>
      </c>
      <c r="E3239" s="13" t="s">
        <v>2399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1652561</v>
      </c>
      <c r="L3239" s="11" t="n">
        <v>253690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38</v>
      </c>
      <c r="S3239" s="11" t="n">
        <v>4210301</v>
      </c>
      <c r="T3239" s="13" t="s">
        <v>291</v>
      </c>
      <c r="U3239" s="14" t="n">
        <v>783.48</v>
      </c>
      <c r="W3239" s="14" t="n">
        <v>783.48</v>
      </c>
      <c r="X3239" s="13" t="s">
        <v>2603</v>
      </c>
      <c r="Z3239" s="1" t="str">
        <f aca="false">IF($T3239="","",IFERROR(INDEX('Resumo Grupos'!$AC$3:$AC$200,MATCH($T3239,'Resumo Grupos'!$AB$3:$AB$200,0)),"n/d"))</f>
        <v>Salários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35</v>
      </c>
      <c r="E3240" s="13" t="s">
        <v>65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1652567</v>
      </c>
      <c r="L3240" s="11" t="n">
        <v>253692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38</v>
      </c>
      <c r="S3240" s="11" t="n">
        <v>4210301</v>
      </c>
      <c r="T3240" s="13" t="s">
        <v>291</v>
      </c>
      <c r="U3240" s="14" t="n">
        <v>1576.97</v>
      </c>
      <c r="W3240" s="14" t="n">
        <v>1576.97</v>
      </c>
      <c r="X3240" s="13" t="s">
        <v>2603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41</v>
      </c>
      <c r="E3241" s="13" t="s">
        <v>108</v>
      </c>
      <c r="F3241" s="11" t="n">
        <v>34</v>
      </c>
      <c r="G3241" s="13" t="s">
        <v>56</v>
      </c>
      <c r="H3241" s="11" t="n">
        <v>2110405</v>
      </c>
      <c r="I3241" s="13" t="s">
        <v>57</v>
      </c>
      <c r="J3241" s="11" t="n">
        <v>1652576</v>
      </c>
      <c r="L3241" s="11" t="n">
        <v>253694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38</v>
      </c>
      <c r="S3241" s="11" t="n">
        <v>4210301</v>
      </c>
      <c r="T3241" s="13" t="s">
        <v>291</v>
      </c>
      <c r="U3241" s="14" t="n">
        <v>875.12</v>
      </c>
      <c r="W3241" s="14" t="n">
        <v>875.12</v>
      </c>
      <c r="X3241" s="13" t="s">
        <v>2603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10109</v>
      </c>
      <c r="E3242" s="13" t="s">
        <v>2518</v>
      </c>
      <c r="F3242" s="11" t="n">
        <v>34</v>
      </c>
      <c r="G3242" s="13" t="s">
        <v>56</v>
      </c>
      <c r="H3242" s="11" t="n">
        <v>2110405</v>
      </c>
      <c r="I3242" s="13" t="s">
        <v>57</v>
      </c>
      <c r="J3242" s="11" t="n">
        <v>1652577</v>
      </c>
      <c r="L3242" s="11" t="n">
        <v>253695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38</v>
      </c>
      <c r="S3242" s="11" t="n">
        <v>4210301</v>
      </c>
      <c r="T3242" s="13" t="s">
        <v>291</v>
      </c>
      <c r="U3242" s="14" t="n">
        <v>407.94</v>
      </c>
      <c r="W3242" s="14" t="n">
        <v>407.94</v>
      </c>
      <c r="X3242" s="13" t="s">
        <v>2603</v>
      </c>
      <c r="Z3242" s="1" t="str">
        <f aca="false">IF($T3242="","",IFERROR(INDEX('Resumo Grupos'!$AC$3:$AC$200,MATCH($T3242,'Resumo Grupos'!$AB$3:$AB$200,0)),"n/d"))</f>
        <v>Salários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313</v>
      </c>
      <c r="E3243" s="13" t="s">
        <v>110</v>
      </c>
      <c r="F3243" s="11" t="n">
        <v>34</v>
      </c>
      <c r="G3243" s="13" t="s">
        <v>56</v>
      </c>
      <c r="H3243" s="11" t="n">
        <v>2110405</v>
      </c>
      <c r="I3243" s="13" t="s">
        <v>57</v>
      </c>
      <c r="J3243" s="11" t="n">
        <v>1652579</v>
      </c>
      <c r="L3243" s="11" t="n">
        <v>253696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38</v>
      </c>
      <c r="S3243" s="11" t="n">
        <v>4210301</v>
      </c>
      <c r="T3243" s="13" t="s">
        <v>291</v>
      </c>
      <c r="U3243" s="14" t="n">
        <v>1090.46</v>
      </c>
      <c r="W3243" s="14" t="n">
        <v>1090.46</v>
      </c>
      <c r="X3243" s="13" t="s">
        <v>2603</v>
      </c>
      <c r="Z3243" s="1" t="str">
        <f aca="false">IF($T3243="","",IFERROR(INDEX('Resumo Grupos'!$AC$3:$AC$200,MATCH($T3243,'Resumo Grupos'!$AB$3:$AB$200,0)),"n/d"))</f>
        <v>Salários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83</v>
      </c>
      <c r="E3244" s="13" t="s">
        <v>37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1652582</v>
      </c>
      <c r="L3244" s="11" t="n">
        <v>253698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38</v>
      </c>
      <c r="S3244" s="11" t="n">
        <v>4210301</v>
      </c>
      <c r="T3244" s="13" t="s">
        <v>291</v>
      </c>
      <c r="U3244" s="14" t="n">
        <v>1246.43</v>
      </c>
      <c r="W3244" s="14" t="n">
        <v>1246.43</v>
      </c>
      <c r="X3244" s="13" t="s">
        <v>2603</v>
      </c>
      <c r="Z3244" s="1" t="str">
        <f aca="false">IF($T3244="","",IFERROR(INDEX('Resumo Grupos'!$AC$3:$AC$200,MATCH($T3244,'Resumo Grupos'!$AB$3:$AB$200,0)),"n/d"))</f>
        <v>Salários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10107</v>
      </c>
      <c r="E3245" s="13" t="s">
        <v>2397</v>
      </c>
      <c r="F3245" s="11" t="n">
        <v>34</v>
      </c>
      <c r="G3245" s="13" t="s">
        <v>56</v>
      </c>
      <c r="H3245" s="11" t="n">
        <v>2110405</v>
      </c>
      <c r="I3245" s="13" t="s">
        <v>57</v>
      </c>
      <c r="J3245" s="11" t="n">
        <v>1652585</v>
      </c>
      <c r="L3245" s="11" t="n">
        <v>253699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38</v>
      </c>
      <c r="S3245" s="11" t="n">
        <v>4210301</v>
      </c>
      <c r="T3245" s="13" t="s">
        <v>291</v>
      </c>
      <c r="U3245" s="14" t="n">
        <v>712.25</v>
      </c>
      <c r="W3245" s="14" t="n">
        <v>712.25</v>
      </c>
      <c r="X3245" s="13" t="s">
        <v>2603</v>
      </c>
      <c r="Z3245" s="1" t="str">
        <f aca="false">IF($T3245="","",IFERROR(INDEX('Resumo Grupos'!$AC$3:$AC$200,MATCH($T3245,'Resumo Grupos'!$AB$3:$AB$200,0)),"n/d"))</f>
        <v>Salários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320</v>
      </c>
      <c r="E3246" s="13" t="s">
        <v>118</v>
      </c>
      <c r="F3246" s="11" t="n">
        <v>34</v>
      </c>
      <c r="G3246" s="13" t="s">
        <v>56</v>
      </c>
      <c r="H3246" s="11" t="n">
        <v>2110405</v>
      </c>
      <c r="I3246" s="13" t="s">
        <v>57</v>
      </c>
      <c r="J3246" s="11" t="n">
        <v>1652589</v>
      </c>
      <c r="L3246" s="11" t="n">
        <v>253700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38</v>
      </c>
      <c r="S3246" s="11" t="n">
        <v>4210301</v>
      </c>
      <c r="T3246" s="13" t="s">
        <v>291</v>
      </c>
      <c r="U3246" s="14" t="n">
        <v>793.76</v>
      </c>
      <c r="W3246" s="14" t="n">
        <v>793.76</v>
      </c>
      <c r="X3246" s="13" t="s">
        <v>2603</v>
      </c>
      <c r="Z3246" s="1" t="str">
        <f aca="false">IF($T3246="","",IFERROR(INDEX('Resumo Grupos'!$AC$3:$AC$200,MATCH($T3246,'Resumo Grupos'!$AB$3:$AB$200,0)),"n/d"))</f>
        <v>Salários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332</v>
      </c>
      <c r="E3247" s="13" t="s">
        <v>109</v>
      </c>
      <c r="F3247" s="11" t="n">
        <v>34</v>
      </c>
      <c r="G3247" s="13" t="s">
        <v>56</v>
      </c>
      <c r="H3247" s="11" t="n">
        <v>2110405</v>
      </c>
      <c r="I3247" s="13" t="s">
        <v>57</v>
      </c>
      <c r="J3247" s="11" t="n">
        <v>1652599</v>
      </c>
      <c r="L3247" s="11" t="n">
        <v>253704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38</v>
      </c>
      <c r="S3247" s="11" t="n">
        <v>4210301</v>
      </c>
      <c r="T3247" s="13" t="s">
        <v>291</v>
      </c>
      <c r="U3247" s="14" t="n">
        <v>980.09</v>
      </c>
      <c r="W3247" s="14" t="n">
        <v>980.09</v>
      </c>
      <c r="X3247" s="13" t="s">
        <v>2603</v>
      </c>
      <c r="Z3247" s="1" t="str">
        <f aca="false">IF($T3247="","",IFERROR(INDEX('Resumo Grupos'!$AC$3:$AC$200,MATCH($T3247,'Resumo Grupos'!$AB$3:$AB$200,0)),"n/d"))</f>
        <v>Salários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358</v>
      </c>
      <c r="E3248" s="13" t="s">
        <v>113</v>
      </c>
      <c r="F3248" s="11" t="n">
        <v>34</v>
      </c>
      <c r="G3248" s="13" t="s">
        <v>56</v>
      </c>
      <c r="H3248" s="11" t="n">
        <v>2110405</v>
      </c>
      <c r="I3248" s="13" t="s">
        <v>57</v>
      </c>
      <c r="J3248" s="11" t="n">
        <v>1652611</v>
      </c>
      <c r="L3248" s="11" t="n">
        <v>253706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38</v>
      </c>
      <c r="S3248" s="11" t="n">
        <v>4210301</v>
      </c>
      <c r="T3248" s="13" t="s">
        <v>291</v>
      </c>
      <c r="U3248" s="14" t="n">
        <v>1132.62</v>
      </c>
      <c r="W3248" s="14" t="n">
        <v>1132.62</v>
      </c>
      <c r="X3248" s="13" t="s">
        <v>2603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200</v>
      </c>
      <c r="E3249" s="13" t="s">
        <v>112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1652615</v>
      </c>
      <c r="L3249" s="11" t="n">
        <v>253707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38</v>
      </c>
      <c r="S3249" s="11" t="n">
        <v>4210301</v>
      </c>
      <c r="T3249" s="13" t="s">
        <v>291</v>
      </c>
      <c r="U3249" s="14" t="n">
        <v>169.98</v>
      </c>
      <c r="W3249" s="14" t="n">
        <v>169.98</v>
      </c>
      <c r="X3249" s="13" t="s">
        <v>2603</v>
      </c>
      <c r="Z3249" s="1" t="str">
        <f aca="false">IF($T3249="","",IFERROR(INDEX('Resumo Grupos'!$AC$3:$AC$200,MATCH($T3249,'Resumo Grupos'!$AB$3:$AB$200,0)),"n/d"))</f>
        <v>Salários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10070</v>
      </c>
      <c r="E3250" s="13" t="s">
        <v>111</v>
      </c>
      <c r="F3250" s="11" t="n">
        <v>34</v>
      </c>
      <c r="G3250" s="13" t="s">
        <v>56</v>
      </c>
      <c r="H3250" s="11" t="n">
        <v>2110405</v>
      </c>
      <c r="I3250" s="13" t="s">
        <v>57</v>
      </c>
      <c r="J3250" s="11" t="n">
        <v>1652623</v>
      </c>
      <c r="L3250" s="11" t="n">
        <v>253708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38</v>
      </c>
      <c r="S3250" s="11" t="n">
        <v>4210301</v>
      </c>
      <c r="T3250" s="13" t="s">
        <v>291</v>
      </c>
      <c r="U3250" s="14" t="n">
        <v>100</v>
      </c>
      <c r="W3250" s="14" t="n">
        <v>100</v>
      </c>
      <c r="X3250" s="13" t="s">
        <v>2604</v>
      </c>
      <c r="Z3250" s="1" t="str">
        <f aca="false">IF($T3250="","",IFERROR(INDEX('Resumo Grupos'!$AC$3:$AC$200,MATCH($T3250,'Resumo Grupos'!$AB$3:$AB$200,0)),"n/d"))</f>
        <v>Salários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10053</v>
      </c>
      <c r="E3251" s="13" t="s">
        <v>119</v>
      </c>
      <c r="F3251" s="11" t="n">
        <v>34</v>
      </c>
      <c r="G3251" s="13" t="s">
        <v>56</v>
      </c>
      <c r="H3251" s="11" t="n">
        <v>2110405</v>
      </c>
      <c r="I3251" s="13" t="s">
        <v>57</v>
      </c>
      <c r="J3251" s="11" t="n">
        <v>1652626</v>
      </c>
      <c r="L3251" s="11" t="n">
        <v>253710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38</v>
      </c>
      <c r="S3251" s="11" t="n">
        <v>4210301</v>
      </c>
      <c r="T3251" s="13" t="s">
        <v>291</v>
      </c>
      <c r="U3251" s="14" t="n">
        <v>20</v>
      </c>
      <c r="W3251" s="14" t="n">
        <v>20</v>
      </c>
      <c r="X3251" s="13" t="s">
        <v>2604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389</v>
      </c>
      <c r="E3252" s="13" t="s">
        <v>117</v>
      </c>
      <c r="F3252" s="11" t="n">
        <v>34</v>
      </c>
      <c r="G3252" s="13" t="s">
        <v>56</v>
      </c>
      <c r="H3252" s="11" t="n">
        <v>2110405</v>
      </c>
      <c r="I3252" s="13" t="s">
        <v>57</v>
      </c>
      <c r="J3252" s="11" t="n">
        <v>1652627</v>
      </c>
      <c r="L3252" s="11" t="n">
        <v>253711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38</v>
      </c>
      <c r="S3252" s="11" t="n">
        <v>4210301</v>
      </c>
      <c r="T3252" s="13" t="s">
        <v>291</v>
      </c>
      <c r="U3252" s="14" t="n">
        <v>179.9</v>
      </c>
      <c r="W3252" s="14" t="n">
        <v>179.9</v>
      </c>
      <c r="X3252" s="13" t="s">
        <v>2604</v>
      </c>
      <c r="Z3252" s="1" t="str">
        <f aca="false">IF($T3252="","",IFERROR(INDEX('Resumo Grupos'!$AC$3:$AC$200,MATCH($T3252,'Resumo Grupos'!$AB$3:$AB$200,0)),"n/d"))</f>
        <v>Salários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41</v>
      </c>
      <c r="E3253" s="13" t="s">
        <v>108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1652631</v>
      </c>
      <c r="L3253" s="11" t="n">
        <v>253712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38</v>
      </c>
      <c r="S3253" s="11" t="n">
        <v>4210301</v>
      </c>
      <c r="T3253" s="13" t="s">
        <v>291</v>
      </c>
      <c r="U3253" s="14" t="n">
        <v>20</v>
      </c>
      <c r="W3253" s="14" t="n">
        <v>20</v>
      </c>
      <c r="X3253" s="13" t="s">
        <v>2604</v>
      </c>
      <c r="Z3253" s="1" t="str">
        <f aca="false">IF($T3253="","",IFERROR(INDEX('Resumo Grupos'!$AC$3:$AC$200,MATCH($T3253,'Resumo Grupos'!$AB$3:$AB$200,0)),"n/d"))</f>
        <v>Salários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46269</v>
      </c>
      <c r="C3254" s="12" t="n">
        <v>46269</v>
      </c>
      <c r="D3254" s="11" t="n">
        <v>332</v>
      </c>
      <c r="E3254" s="13" t="s">
        <v>109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1652636</v>
      </c>
      <c r="L3254" s="11" t="n">
        <v>253713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38</v>
      </c>
      <c r="S3254" s="11" t="n">
        <v>4210301</v>
      </c>
      <c r="T3254" s="13" t="s">
        <v>291</v>
      </c>
      <c r="U3254" s="14" t="n">
        <v>150</v>
      </c>
      <c r="W3254" s="14" t="n">
        <v>150</v>
      </c>
      <c r="X3254" s="13" t="s">
        <v>2604</v>
      </c>
      <c r="Z3254" s="1" t="str">
        <f aca="false">IF($T3254="","",IFERROR(INDEX('Resumo Grupos'!$AC$3:$AC$200,MATCH($T3254,'Resumo Grupos'!$AB$3:$AB$200,0)),"n/d"))</f>
        <v>Salários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46269</v>
      </c>
      <c r="C3255" s="12" t="n">
        <v>46269</v>
      </c>
      <c r="D3255" s="11" t="n">
        <v>320</v>
      </c>
      <c r="E3255" s="13" t="s">
        <v>118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1652639</v>
      </c>
      <c r="L3255" s="11" t="n">
        <v>253715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38</v>
      </c>
      <c r="S3255" s="11" t="n">
        <v>4210301</v>
      </c>
      <c r="T3255" s="13" t="s">
        <v>291</v>
      </c>
      <c r="U3255" s="14" t="n">
        <v>81.04</v>
      </c>
      <c r="W3255" s="14" t="n">
        <v>81.04</v>
      </c>
      <c r="X3255" s="13" t="s">
        <v>2604</v>
      </c>
      <c r="Z3255" s="1" t="str">
        <f aca="false">IF($T3255="","",IFERROR(INDEX('Resumo Grupos'!$AC$3:$AC$200,MATCH($T3255,'Resumo Grupos'!$AB$3:$AB$200,0)),"n/d"))</f>
        <v>Salários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46269</v>
      </c>
      <c r="C3256" s="12" t="n">
        <v>46269</v>
      </c>
      <c r="D3256" s="11" t="n">
        <v>358</v>
      </c>
      <c r="E3256" s="13" t="s">
        <v>113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1652643</v>
      </c>
      <c r="L3256" s="11" t="n">
        <v>253716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38</v>
      </c>
      <c r="S3256" s="11" t="n">
        <v>4210301</v>
      </c>
      <c r="T3256" s="13" t="s">
        <v>291</v>
      </c>
      <c r="U3256" s="14" t="n">
        <v>17.8</v>
      </c>
      <c r="W3256" s="14" t="n">
        <v>17.8</v>
      </c>
      <c r="X3256" s="13" t="s">
        <v>2604</v>
      </c>
      <c r="Z3256" s="1" t="str">
        <f aca="false">IF($T3256="","",IFERROR(INDEX('Resumo Grupos'!$AC$3:$AC$200,MATCH($T3256,'Resumo Grupos'!$AB$3:$AB$200,0)),"n/d"))</f>
        <v>Salários</v>
      </c>
      <c r="AA3256" s="1" t="str">
        <f aca="false">IF($T3256="","",IF(COUNTIF('Resumo Grupos'!$AE$3:$AE$40,$T3256)&gt;0,"NAO","SIM"))</f>
        <v>SIM</v>
      </c>
      <c r="AB3256" s="1"/>
      <c r="AC3256" s="1"/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200</v>
      </c>
      <c r="E3257" s="13" t="s">
        <v>112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1652683</v>
      </c>
      <c r="L3257" s="11" t="n">
        <v>253720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38</v>
      </c>
      <c r="S3257" s="11" t="n">
        <v>4210309</v>
      </c>
      <c r="T3257" s="13" t="s">
        <v>120</v>
      </c>
      <c r="U3257" s="14" t="n">
        <v>240</v>
      </c>
      <c r="W3257" s="14" t="n">
        <v>240</v>
      </c>
      <c r="X3257" s="13" t="s">
        <v>2605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41</v>
      </c>
      <c r="E3258" s="13" t="s">
        <v>108</v>
      </c>
      <c r="F3258" s="11" t="n">
        <v>11</v>
      </c>
      <c r="G3258" s="13" t="s">
        <v>295</v>
      </c>
      <c r="H3258" s="11" t="n">
        <v>2110405</v>
      </c>
      <c r="I3258" s="13" t="s">
        <v>57</v>
      </c>
      <c r="J3258" s="11" t="n">
        <v>1687689</v>
      </c>
      <c r="L3258" s="11" t="n">
        <v>258738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38</v>
      </c>
      <c r="S3258" s="11" t="n">
        <v>4210301</v>
      </c>
      <c r="T3258" s="13" t="s">
        <v>291</v>
      </c>
      <c r="U3258" s="14" t="n">
        <v>500</v>
      </c>
      <c r="W3258" s="14" t="n">
        <v>500</v>
      </c>
      <c r="X3258" s="13" t="s">
        <v>2606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83</v>
      </c>
      <c r="E3259" s="13" t="s">
        <v>37</v>
      </c>
      <c r="F3259" s="11" t="n">
        <v>11</v>
      </c>
      <c r="G3259" s="13" t="s">
        <v>295</v>
      </c>
      <c r="H3259" s="11" t="n">
        <v>2110405</v>
      </c>
      <c r="I3259" s="13" t="s">
        <v>57</v>
      </c>
      <c r="J3259" s="11" t="n">
        <v>1687691</v>
      </c>
      <c r="L3259" s="11" t="n">
        <v>258739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38</v>
      </c>
      <c r="S3259" s="11" t="n">
        <v>4210301</v>
      </c>
      <c r="T3259" s="13" t="s">
        <v>291</v>
      </c>
      <c r="U3259" s="14" t="n">
        <v>200</v>
      </c>
      <c r="W3259" s="14" t="n">
        <v>200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46269</v>
      </c>
      <c r="C3260" s="12" t="n">
        <v>46269</v>
      </c>
      <c r="D3260" s="11" t="n">
        <v>16</v>
      </c>
      <c r="E3260" s="13" t="s">
        <v>303</v>
      </c>
      <c r="F3260" s="11" t="n">
        <v>11</v>
      </c>
      <c r="G3260" s="13" t="s">
        <v>295</v>
      </c>
      <c r="H3260" s="11" t="n">
        <v>2110405</v>
      </c>
      <c r="I3260" s="13" t="s">
        <v>57</v>
      </c>
      <c r="J3260" s="11" t="n">
        <v>1687693</v>
      </c>
      <c r="L3260" s="11" t="n">
        <v>258740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38</v>
      </c>
      <c r="S3260" s="11" t="n">
        <v>4210301</v>
      </c>
      <c r="T3260" s="13" t="s">
        <v>291</v>
      </c>
      <c r="U3260" s="14" t="n">
        <v>300</v>
      </c>
      <c r="W3260" s="14" t="n">
        <v>300</v>
      </c>
      <c r="X3260" s="13" t="s">
        <v>2606</v>
      </c>
      <c r="Z3260" s="1" t="str">
        <f aca="false">IF($T3260="","",IFERROR(INDEX('Resumo Grupos'!$AC$3:$AC$200,MATCH($T3260,'Resumo Grupos'!$AB$3:$AB$200,0)),"n/d"))</f>
        <v>Salários</v>
      </c>
      <c r="AA3260" s="1" t="str">
        <f aca="false">IF($T3260="","",IF(COUNTIF('Resumo Grupos'!$AE$3:$AE$40,$T3260)&gt;0,"NAO","SIM"))</f>
        <v>SIM</v>
      </c>
      <c r="AB3260" s="1"/>
      <c r="AC3260" s="1"/>
    </row>
    <row r="3261" customFormat="false" ht="45.75" hidden="false" customHeight="true" outlineLevel="0" collapsed="false">
      <c r="A3261" s="11" t="n">
        <v>3</v>
      </c>
      <c r="B3261" s="12" t="n">
        <v>46270</v>
      </c>
      <c r="C3261" s="12" t="n">
        <v>46270</v>
      </c>
      <c r="D3261" s="11" t="n">
        <v>0</v>
      </c>
      <c r="E3261" s="13" t="s">
        <v>32</v>
      </c>
      <c r="F3261" s="11" t="n">
        <v>17</v>
      </c>
      <c r="G3261" s="13" t="s">
        <v>33</v>
      </c>
      <c r="H3261" s="11" t="n">
        <v>1110101</v>
      </c>
      <c r="I3261" s="13" t="s">
        <v>34</v>
      </c>
      <c r="J3261" s="11" t="n">
        <v>1683602</v>
      </c>
      <c r="L3261" s="11" t="n">
        <v>1683602</v>
      </c>
      <c r="M3261" s="13" t="s">
        <v>35</v>
      </c>
      <c r="N3261" s="13" t="s">
        <v>36</v>
      </c>
      <c r="P3261" s="11" t="n">
        <v>167</v>
      </c>
      <c r="Q3261" s="13" t="s">
        <v>119</v>
      </c>
      <c r="R3261" s="13" t="s">
        <v>38</v>
      </c>
      <c r="S3261" s="11" t="n">
        <v>4210316</v>
      </c>
      <c r="T3261" s="13" t="s">
        <v>44</v>
      </c>
      <c r="U3261" s="14" t="n">
        <v>80</v>
      </c>
      <c r="W3261" s="14" t="n">
        <v>80</v>
      </c>
      <c r="X3261" s="13" t="s">
        <v>2573</v>
      </c>
      <c r="Z3261" s="1" t="str">
        <f aca="false">IF($T3261="","",IFERROR(INDEX('Resumo Grupos'!$AC$3:$AC$200,MATCH($T3261,'Resumo Grupos'!$AB$3:$AB$200,0)),"n/d"))</f>
        <v>Salários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46270</v>
      </c>
      <c r="C3262" s="12" t="n">
        <v>46270</v>
      </c>
      <c r="D3262" s="11" t="n">
        <v>0</v>
      </c>
      <c r="E3262" s="13" t="s">
        <v>32</v>
      </c>
      <c r="F3262" s="11" t="n">
        <v>17</v>
      </c>
      <c r="G3262" s="13" t="s">
        <v>33</v>
      </c>
      <c r="H3262" s="11" t="n">
        <v>1110101</v>
      </c>
      <c r="I3262" s="13" t="s">
        <v>34</v>
      </c>
      <c r="J3262" s="11" t="n">
        <v>1683606</v>
      </c>
      <c r="L3262" s="11" t="n">
        <v>1683606</v>
      </c>
      <c r="M3262" s="13" t="s">
        <v>35</v>
      </c>
      <c r="N3262" s="13" t="s">
        <v>36</v>
      </c>
      <c r="P3262" s="11" t="n">
        <v>167</v>
      </c>
      <c r="Q3262" s="13" t="s">
        <v>119</v>
      </c>
      <c r="R3262" s="13" t="s">
        <v>38</v>
      </c>
      <c r="S3262" s="11" t="n">
        <v>4210309</v>
      </c>
      <c r="T3262" s="13" t="s">
        <v>120</v>
      </c>
      <c r="U3262" s="14" t="n">
        <v>10</v>
      </c>
      <c r="W3262" s="14" t="n">
        <v>10</v>
      </c>
      <c r="X3262" s="13" t="s">
        <v>2607</v>
      </c>
      <c r="Z3262" s="1" t="str">
        <f aca="false">IF($T3262="","",IFERROR(INDEX('Resumo Grupos'!$AC$3:$AC$200,MATCH($T3262,'Resumo Grupos'!$AB$3:$AB$200,0)),"n/d"))</f>
        <v>Salários</v>
      </c>
      <c r="AA3262" s="1" t="str">
        <f aca="false">IF($T3262="","",IF(COUNTIF('Resumo Grupos'!$AE$3:$AE$40,$T3262)&gt;0,"NAO","SIM"))</f>
        <v>SIM</v>
      </c>
      <c r="AB3262" s="1"/>
      <c r="AC3262" s="1"/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0</v>
      </c>
      <c r="E3263" s="13" t="s">
        <v>32</v>
      </c>
      <c r="F3263" s="11" t="n">
        <v>17</v>
      </c>
      <c r="G3263" s="13" t="s">
        <v>33</v>
      </c>
      <c r="H3263" s="11" t="n">
        <v>1110101</v>
      </c>
      <c r="I3263" s="13" t="s">
        <v>34</v>
      </c>
      <c r="J3263" s="11" t="n">
        <v>1683608</v>
      </c>
      <c r="L3263" s="11" t="n">
        <v>1683608</v>
      </c>
      <c r="M3263" s="13" t="s">
        <v>35</v>
      </c>
      <c r="N3263" s="13" t="s">
        <v>36</v>
      </c>
      <c r="P3263" s="11" t="n">
        <v>167</v>
      </c>
      <c r="Q3263" s="13" t="s">
        <v>119</v>
      </c>
      <c r="R3263" s="13" t="s">
        <v>38</v>
      </c>
      <c r="S3263" s="11" t="n">
        <v>4210310</v>
      </c>
      <c r="T3263" s="13" t="s">
        <v>39</v>
      </c>
      <c r="U3263" s="14" t="n">
        <v>15</v>
      </c>
      <c r="W3263" s="14" t="n">
        <v>15</v>
      </c>
      <c r="X3263" s="13" t="s">
        <v>2575</v>
      </c>
      <c r="Z3263" s="1" t="str">
        <f aca="false">IF($T3263="","",IFERROR(INDEX('Resumo Grupos'!$AC$3:$AC$200,MATCH($T3263,'Resumo Grupos'!$AB$3:$AB$200,0)),"n/d"))</f>
        <v>Despesa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46270</v>
      </c>
      <c r="C3264" s="12" t="n">
        <v>46270</v>
      </c>
      <c r="D3264" s="11" t="n">
        <v>0</v>
      </c>
      <c r="E3264" s="13" t="s">
        <v>32</v>
      </c>
      <c r="F3264" s="11" t="n">
        <v>17</v>
      </c>
      <c r="G3264" s="13" t="s">
        <v>33</v>
      </c>
      <c r="H3264" s="11" t="n">
        <v>1110101</v>
      </c>
      <c r="I3264" s="13" t="s">
        <v>34</v>
      </c>
      <c r="J3264" s="11" t="n">
        <v>1683640</v>
      </c>
      <c r="L3264" s="11" t="n">
        <v>1683640</v>
      </c>
      <c r="M3264" s="13" t="s">
        <v>35</v>
      </c>
      <c r="N3264" s="13" t="s">
        <v>36</v>
      </c>
      <c r="P3264" s="11" t="n">
        <v>167</v>
      </c>
      <c r="Q3264" s="13" t="s">
        <v>119</v>
      </c>
      <c r="R3264" s="13" t="s">
        <v>38</v>
      </c>
      <c r="S3264" s="11" t="n">
        <v>4210316</v>
      </c>
      <c r="T3264" s="13" t="s">
        <v>44</v>
      </c>
      <c r="U3264" s="14" t="n">
        <v>50</v>
      </c>
      <c r="W3264" s="14" t="n">
        <v>50</v>
      </c>
      <c r="X3264" s="13" t="s">
        <v>2608</v>
      </c>
      <c r="Z3264" s="1" t="str">
        <f aca="false">IF($T3264="","",IFERROR(INDEX('Resumo Grupos'!$AC$3:$AC$200,MATCH($T3264,'Resumo Grupos'!$AB$3:$AB$200,0)),"n/d"))</f>
        <v>Salários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46270</v>
      </c>
      <c r="C3265" s="12" t="n">
        <v>46270</v>
      </c>
      <c r="D3265" s="11" t="n">
        <v>0</v>
      </c>
      <c r="E3265" s="13" t="s">
        <v>32</v>
      </c>
      <c r="F3265" s="11" t="n">
        <v>17</v>
      </c>
      <c r="G3265" s="13" t="s">
        <v>33</v>
      </c>
      <c r="H3265" s="11" t="n">
        <v>1110101</v>
      </c>
      <c r="I3265" s="13" t="s">
        <v>34</v>
      </c>
      <c r="J3265" s="11" t="n">
        <v>1683644</v>
      </c>
      <c r="L3265" s="11" t="n">
        <v>1683644</v>
      </c>
      <c r="M3265" s="13" t="s">
        <v>35</v>
      </c>
      <c r="N3265" s="13" t="s">
        <v>36</v>
      </c>
      <c r="P3265" s="11" t="n">
        <v>167</v>
      </c>
      <c r="Q3265" s="13" t="s">
        <v>119</v>
      </c>
      <c r="R3265" s="13" t="s">
        <v>38</v>
      </c>
      <c r="S3265" s="11" t="n">
        <v>4210310</v>
      </c>
      <c r="T3265" s="13" t="s">
        <v>39</v>
      </c>
      <c r="U3265" s="14" t="n">
        <v>15</v>
      </c>
      <c r="W3265" s="14" t="n">
        <v>15</v>
      </c>
      <c r="X3265" s="13" t="s">
        <v>2609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46270</v>
      </c>
      <c r="C3266" s="12" t="n">
        <v>46270</v>
      </c>
      <c r="D3266" s="11" t="n">
        <v>0</v>
      </c>
      <c r="E3266" s="13" t="s">
        <v>32</v>
      </c>
      <c r="F3266" s="11" t="n">
        <v>17</v>
      </c>
      <c r="G3266" s="13" t="s">
        <v>33</v>
      </c>
      <c r="H3266" s="11" t="n">
        <v>1110101</v>
      </c>
      <c r="I3266" s="13" t="s">
        <v>34</v>
      </c>
      <c r="J3266" s="11" t="n">
        <v>1683645</v>
      </c>
      <c r="L3266" s="11" t="n">
        <v>1683645</v>
      </c>
      <c r="M3266" s="13" t="s">
        <v>35</v>
      </c>
      <c r="N3266" s="13" t="s">
        <v>36</v>
      </c>
      <c r="P3266" s="11" t="n">
        <v>167</v>
      </c>
      <c r="Q3266" s="13" t="s">
        <v>119</v>
      </c>
      <c r="R3266" s="13" t="s">
        <v>38</v>
      </c>
      <c r="S3266" s="11" t="n">
        <v>4210310</v>
      </c>
      <c r="T3266" s="13" t="s">
        <v>39</v>
      </c>
      <c r="U3266" s="14" t="n">
        <v>6</v>
      </c>
      <c r="W3266" s="14" t="n">
        <v>6</v>
      </c>
      <c r="X3266" s="13" t="s">
        <v>546</v>
      </c>
      <c r="Z3266" s="1" t="str">
        <f aca="false">IF($T3266="","",IFERROR(INDEX('Resumo Grupos'!$AC$3:$AC$200,MATCH($T3266,'Resumo Grupos'!$AB$3:$AB$200,0)),"n/d"))</f>
        <v>Despesa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0</v>
      </c>
      <c r="E3267" s="13" t="s">
        <v>32</v>
      </c>
      <c r="F3267" s="11" t="n">
        <v>17</v>
      </c>
      <c r="G3267" s="13" t="s">
        <v>33</v>
      </c>
      <c r="H3267" s="11" t="n">
        <v>1110101</v>
      </c>
      <c r="I3267" s="13" t="s">
        <v>34</v>
      </c>
      <c r="J3267" s="11" t="n">
        <v>1683648</v>
      </c>
      <c r="L3267" s="11" t="n">
        <v>1683648</v>
      </c>
      <c r="M3267" s="13" t="s">
        <v>35</v>
      </c>
      <c r="N3267" s="13" t="s">
        <v>36</v>
      </c>
      <c r="P3267" s="11" t="n">
        <v>167</v>
      </c>
      <c r="Q3267" s="13" t="s">
        <v>119</v>
      </c>
      <c r="R3267" s="13" t="s">
        <v>252</v>
      </c>
      <c r="S3267" s="11" t="n">
        <v>3110301</v>
      </c>
      <c r="T3267" s="13" t="s">
        <v>253</v>
      </c>
      <c r="U3267" s="14" t="n">
        <v>35</v>
      </c>
      <c r="W3267" s="14" t="n">
        <v>35</v>
      </c>
      <c r="X3267" s="13" t="s">
        <v>2610</v>
      </c>
      <c r="Z3267" s="1" t="str">
        <f aca="false">IF($T3267="","",IFERROR(INDEX('Resumo Grupos'!$AC$3:$AC$200,MATCH($T3267,'Resumo Grupos'!$AB$3:$AB$200,0)),"n/d"))</f>
        <v>Despesa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46270</v>
      </c>
      <c r="C3268" s="12" t="n">
        <v>46270</v>
      </c>
      <c r="D3268" s="11" t="n">
        <v>0</v>
      </c>
      <c r="E3268" s="13" t="s">
        <v>32</v>
      </c>
      <c r="F3268" s="11" t="n">
        <v>17</v>
      </c>
      <c r="G3268" s="13" t="s">
        <v>33</v>
      </c>
      <c r="H3268" s="11" t="n">
        <v>1110101</v>
      </c>
      <c r="I3268" s="13" t="s">
        <v>34</v>
      </c>
      <c r="J3268" s="11" t="n">
        <v>1683656</v>
      </c>
      <c r="L3268" s="11" t="n">
        <v>1683656</v>
      </c>
      <c r="M3268" s="13" t="s">
        <v>35</v>
      </c>
      <c r="N3268" s="13" t="s">
        <v>36</v>
      </c>
      <c r="P3268" s="11" t="n">
        <v>167</v>
      </c>
      <c r="Q3268" s="13" t="s">
        <v>119</v>
      </c>
      <c r="R3268" s="13" t="s">
        <v>52</v>
      </c>
      <c r="S3268" s="11" t="n">
        <v>2110101</v>
      </c>
      <c r="T3268" s="13" t="s">
        <v>53</v>
      </c>
      <c r="U3268" s="14" t="n">
        <v>125</v>
      </c>
      <c r="W3268" s="14" t="n">
        <v>125</v>
      </c>
      <c r="X3268" s="13" t="s">
        <v>2611</v>
      </c>
      <c r="Z3268" s="1" t="str">
        <f aca="false">IF($T3268="","",IFERROR(INDEX('Resumo Grupos'!$AC$3:$AC$200,MATCH($T3268,'Resumo Grupos'!$AB$3:$AB$200,0)),"n/d"))</f>
        <v>Despesa</v>
      </c>
      <c r="AA3268" s="1" t="str">
        <f aca="false">IF($T3268="","",IF(COUNTIF('Resumo Grupos'!$AE$3:$AE$40,$T3268)&gt;0,"NAO","SIM"))</f>
        <v>SIM</v>
      </c>
      <c r="AB3268" s="1"/>
      <c r="AC3268" s="1"/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0</v>
      </c>
      <c r="E3269" s="13" t="s">
        <v>32</v>
      </c>
      <c r="F3269" s="11" t="n">
        <v>17</v>
      </c>
      <c r="G3269" s="13" t="s">
        <v>33</v>
      </c>
      <c r="H3269" s="11" t="n">
        <v>1110101</v>
      </c>
      <c r="I3269" s="13" t="s">
        <v>34</v>
      </c>
      <c r="J3269" s="11" t="n">
        <v>1683655</v>
      </c>
      <c r="L3269" s="11" t="n">
        <v>1683655</v>
      </c>
      <c r="M3269" s="13" t="s">
        <v>35</v>
      </c>
      <c r="N3269" s="13" t="s">
        <v>36</v>
      </c>
      <c r="P3269" s="11" t="n">
        <v>167</v>
      </c>
      <c r="Q3269" s="13" t="s">
        <v>119</v>
      </c>
      <c r="R3269" s="13" t="s">
        <v>52</v>
      </c>
      <c r="S3269" s="11" t="n">
        <v>2110101</v>
      </c>
      <c r="T3269" s="13" t="s">
        <v>53</v>
      </c>
      <c r="U3269" s="14" t="n">
        <v>380</v>
      </c>
      <c r="W3269" s="14" t="n">
        <v>380</v>
      </c>
      <c r="X3269" s="13" t="s">
        <v>2612</v>
      </c>
      <c r="Z3269" s="1" t="str">
        <f aca="false">IF($T3269="","",IFERROR(INDEX('Resumo Grupos'!$AC$3:$AC$200,MATCH($T3269,'Resumo Grupos'!$AB$3:$AB$200,0)),"n/d"))</f>
        <v>Despesa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0</v>
      </c>
      <c r="E3270" s="13" t="s">
        <v>32</v>
      </c>
      <c r="F3270" s="11" t="n">
        <v>17</v>
      </c>
      <c r="G3270" s="13" t="s">
        <v>33</v>
      </c>
      <c r="H3270" s="11" t="n">
        <v>1110101</v>
      </c>
      <c r="I3270" s="13" t="s">
        <v>34</v>
      </c>
      <c r="J3270" s="11" t="n">
        <v>1683654</v>
      </c>
      <c r="L3270" s="11" t="n">
        <v>1683654</v>
      </c>
      <c r="M3270" s="13" t="s">
        <v>35</v>
      </c>
      <c r="N3270" s="13" t="s">
        <v>36</v>
      </c>
      <c r="P3270" s="11" t="n">
        <v>167</v>
      </c>
      <c r="Q3270" s="13" t="s">
        <v>119</v>
      </c>
      <c r="R3270" s="13" t="s">
        <v>52</v>
      </c>
      <c r="S3270" s="11" t="n">
        <v>2110101</v>
      </c>
      <c r="T3270" s="13" t="s">
        <v>53</v>
      </c>
      <c r="U3270" s="14" t="n">
        <v>511</v>
      </c>
      <c r="W3270" s="14" t="n">
        <v>511</v>
      </c>
      <c r="X3270" s="13" t="s">
        <v>2613</v>
      </c>
      <c r="Z3270" s="1" t="str">
        <f aca="false">IF($T3270="","",IFERROR(INDEX('Resumo Grupos'!$AC$3:$AC$200,MATCH($T3270,'Resumo Grupos'!$AB$3:$AB$200,0)),"n/d"))</f>
        <v>Despesa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46270</v>
      </c>
      <c r="C3271" s="12" t="n">
        <v>46270</v>
      </c>
      <c r="D3271" s="11" t="n">
        <v>0</v>
      </c>
      <c r="E3271" s="13" t="s">
        <v>32</v>
      </c>
      <c r="F3271" s="11" t="n">
        <v>17</v>
      </c>
      <c r="G3271" s="13" t="s">
        <v>33</v>
      </c>
      <c r="H3271" s="11" t="n">
        <v>1110101</v>
      </c>
      <c r="I3271" s="13" t="s">
        <v>34</v>
      </c>
      <c r="J3271" s="11" t="n">
        <v>1683653</v>
      </c>
      <c r="L3271" s="11" t="n">
        <v>1683653</v>
      </c>
      <c r="M3271" s="13" t="s">
        <v>35</v>
      </c>
      <c r="N3271" s="13" t="s">
        <v>36</v>
      </c>
      <c r="P3271" s="11" t="n">
        <v>167</v>
      </c>
      <c r="Q3271" s="13" t="s">
        <v>119</v>
      </c>
      <c r="R3271" s="13" t="s">
        <v>52</v>
      </c>
      <c r="S3271" s="11" t="n">
        <v>2110101</v>
      </c>
      <c r="T3271" s="13" t="s">
        <v>53</v>
      </c>
      <c r="U3271" s="14" t="n">
        <v>575</v>
      </c>
      <c r="W3271" s="14" t="n">
        <v>575</v>
      </c>
      <c r="X3271" s="13" t="s">
        <v>2614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276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1464735</v>
      </c>
      <c r="L3272" s="11" t="n">
        <v>227881</v>
      </c>
      <c r="M3272" s="13" t="s">
        <v>35</v>
      </c>
      <c r="N3272" s="13" t="s">
        <v>59</v>
      </c>
      <c r="P3272" s="11" t="n">
        <v>101</v>
      </c>
      <c r="Q3272" s="13" t="s">
        <v>60</v>
      </c>
      <c r="R3272" s="13" t="s">
        <v>41</v>
      </c>
      <c r="S3272" s="11" t="n">
        <v>4210201</v>
      </c>
      <c r="T3272" s="13" t="s">
        <v>277</v>
      </c>
      <c r="U3272" s="14" t="n">
        <v>286</v>
      </c>
      <c r="W3272" s="14" t="n">
        <v>286</v>
      </c>
      <c r="X3272" s="13" t="s">
        <v>1906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46256</v>
      </c>
      <c r="C3273" s="12" t="n">
        <v>46270</v>
      </c>
      <c r="D3273" s="11" t="n">
        <v>1815</v>
      </c>
      <c r="E3273" s="13" t="s">
        <v>73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1585139</v>
      </c>
      <c r="L3273" s="11" t="n">
        <v>4638561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1010.95</v>
      </c>
      <c r="W3273" s="14" t="n">
        <v>1010.95</v>
      </c>
      <c r="X3273" s="13" t="s">
        <v>2615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FIGADO BOVINO KG</v>
      </c>
      <c r="AC3273" s="1" t="n">
        <v>399135</v>
      </c>
    </row>
    <row r="3274" customFormat="false" ht="36.75" hidden="false" customHeight="true" outlineLevel="0" collapsed="false">
      <c r="A3274" s="11" t="n">
        <v>3</v>
      </c>
      <c r="B3274" s="12" t="n">
        <v>46256</v>
      </c>
      <c r="C3274" s="12" t="n">
        <v>46270</v>
      </c>
      <c r="D3274" s="11" t="n">
        <v>1266</v>
      </c>
      <c r="E3274" s="13" t="s">
        <v>239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1585196</v>
      </c>
      <c r="L3274" s="11" t="n">
        <v>32871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41</v>
      </c>
      <c r="S3274" s="11" t="n">
        <v>4210299</v>
      </c>
      <c r="T3274" s="13" t="s">
        <v>1423</v>
      </c>
      <c r="U3274" s="14" t="n">
        <v>538.03</v>
      </c>
      <c r="W3274" s="14" t="n">
        <v>538.03</v>
      </c>
      <c r="X3274" s="13" t="s">
        <v>2616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BOBINA ESTRELA UNISO</v>
      </c>
      <c r="AC3274" s="1" t="n">
        <v>2670</v>
      </c>
    </row>
    <row r="3275" customFormat="false" ht="72.75" hidden="false" customHeight="true" outlineLevel="0" collapsed="false">
      <c r="A3275" s="11" t="n">
        <v>3</v>
      </c>
      <c r="B3275" s="12" t="n">
        <v>46254</v>
      </c>
      <c r="C3275" s="12" t="n">
        <v>46270</v>
      </c>
      <c r="D3275" s="11" t="n">
        <v>1122</v>
      </c>
      <c r="E3275" s="13" t="s">
        <v>1657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1585275</v>
      </c>
      <c r="L3275" s="11" t="n">
        <v>694711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203.79</v>
      </c>
      <c r="W3275" s="14" t="n">
        <v>203.79</v>
      </c>
      <c r="X3275" s="13" t="s">
        <v>2617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GARRAFA PARAMONT 2L</v>
      </c>
      <c r="AC3275" s="1" t="n">
        <v>12956</v>
      </c>
    </row>
    <row r="3276" customFormat="false" ht="72.75" hidden="false" customHeight="true" outlineLevel="0" collapsed="false">
      <c r="A3276" s="11" t="n">
        <v>3</v>
      </c>
      <c r="B3276" s="12" t="n">
        <v>46263</v>
      </c>
      <c r="C3276" s="12" t="n">
        <v>46270</v>
      </c>
      <c r="D3276" s="11" t="n">
        <v>1828</v>
      </c>
      <c r="E3276" s="13" t="s">
        <v>344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1628681</v>
      </c>
      <c r="L3276" s="11" t="n">
        <v>29507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734.25</v>
      </c>
      <c r="W3276" s="14" t="n">
        <v>734.25</v>
      </c>
      <c r="X3276" s="13" t="s">
        <v>2618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MORTADELA DEFUMADA DF DISTRIBUIDORA DE F</v>
      </c>
      <c r="AC3276" s="1" t="n">
        <v>1452</v>
      </c>
    </row>
    <row r="3277" customFormat="false" ht="63.75" hidden="false" customHeight="true" outlineLevel="0" collapsed="false">
      <c r="A3277" s="11" t="n">
        <v>3</v>
      </c>
      <c r="B3277" s="12" t="n">
        <v>46263</v>
      </c>
      <c r="C3277" s="12" t="n">
        <v>46270</v>
      </c>
      <c r="D3277" s="11" t="n">
        <v>1625</v>
      </c>
      <c r="E3277" s="13" t="s">
        <v>412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1629553</v>
      </c>
      <c r="L3277" s="11" t="n">
        <v>152101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3682.8</v>
      </c>
      <c r="W3277" s="14" t="n">
        <v>3682.8</v>
      </c>
      <c r="X3277" s="13" t="s">
        <v>2619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TRASEIRO DE BOI L1</v>
      </c>
      <c r="AC3277" s="1" t="n">
        <v>15210</v>
      </c>
    </row>
    <row r="3278" customFormat="false" ht="91.5" hidden="false" customHeight="true" outlineLevel="0" collapsed="false">
      <c r="A3278" s="11" t="n">
        <v>3</v>
      </c>
      <c r="B3278" s="12" t="n">
        <v>46269</v>
      </c>
      <c r="C3278" s="12" t="n">
        <v>46270</v>
      </c>
      <c r="D3278" s="11" t="n">
        <v>1768</v>
      </c>
      <c r="E3278" s="13" t="s">
        <v>487</v>
      </c>
      <c r="F3278" s="11" t="n">
        <v>34</v>
      </c>
      <c r="G3278" s="13" t="s">
        <v>56</v>
      </c>
      <c r="H3278" s="11" t="n">
        <v>2110405</v>
      </c>
      <c r="I3278" s="13" t="s">
        <v>57</v>
      </c>
      <c r="J3278" s="11" t="n">
        <v>628297</v>
      </c>
      <c r="L3278" s="11" t="n">
        <v>100146</v>
      </c>
      <c r="M3278" s="13" t="s">
        <v>1522</v>
      </c>
      <c r="N3278" s="13" t="s">
        <v>59</v>
      </c>
      <c r="P3278" s="11" t="n">
        <v>102</v>
      </c>
      <c r="Q3278" s="13" t="s">
        <v>225</v>
      </c>
      <c r="R3278" s="13" t="s">
        <v>41</v>
      </c>
      <c r="S3278" s="11" t="n">
        <v>4210202</v>
      </c>
      <c r="T3278" s="13" t="s">
        <v>489</v>
      </c>
      <c r="U3278" s="14" t="n">
        <v>2431.5</v>
      </c>
      <c r="W3278" s="14" t="n">
        <v>2431.5</v>
      </c>
      <c r="X3278" s="13" t="s">
        <v>490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46269</v>
      </c>
      <c r="C3279" s="12" t="n">
        <v>46270</v>
      </c>
      <c r="D3279" s="11" t="n">
        <v>10096</v>
      </c>
      <c r="E3279" s="13" t="s">
        <v>1638</v>
      </c>
      <c r="F3279" s="11" t="n">
        <v>34</v>
      </c>
      <c r="G3279" s="13" t="s">
        <v>56</v>
      </c>
      <c r="H3279" s="11" t="n">
        <v>1210101</v>
      </c>
      <c r="I3279" s="13" t="s">
        <v>2620</v>
      </c>
      <c r="J3279" s="11" t="n">
        <v>1653409</v>
      </c>
      <c r="L3279" s="11" t="n">
        <v>251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240</v>
      </c>
      <c r="W3279" s="14" t="n">
        <v>240</v>
      </c>
      <c r="X3279" s="13" t="s">
        <v>2621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BOLO MIYAZAKI GRANDE</v>
      </c>
      <c r="AC3279" s="1" t="n">
        <v>251</v>
      </c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42</v>
      </c>
      <c r="E3280" s="13" t="s">
        <v>99</v>
      </c>
      <c r="F3280" s="11" t="n">
        <v>13</v>
      </c>
      <c r="G3280" s="13" t="s">
        <v>100</v>
      </c>
      <c r="H3280" s="11" t="n">
        <v>2110101</v>
      </c>
      <c r="I3280" s="13" t="s">
        <v>53</v>
      </c>
      <c r="J3280" s="11" t="n">
        <v>1656553</v>
      </c>
      <c r="L3280" s="11" t="n">
        <v>4584</v>
      </c>
      <c r="M3280" s="13" t="s">
        <v>35</v>
      </c>
      <c r="N3280" s="13" t="s">
        <v>89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125</v>
      </c>
      <c r="W3280" s="14" t="n">
        <v>125</v>
      </c>
      <c r="X3280" s="13" t="s">
        <v>1856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42</v>
      </c>
      <c r="E3281" s="13" t="s">
        <v>99</v>
      </c>
      <c r="F3281" s="11" t="n">
        <v>13</v>
      </c>
      <c r="G3281" s="13" t="s">
        <v>100</v>
      </c>
      <c r="H3281" s="11" t="n">
        <v>2110101</v>
      </c>
      <c r="I3281" s="13" t="s">
        <v>53</v>
      </c>
      <c r="J3281" s="11" t="n">
        <v>1656563</v>
      </c>
      <c r="L3281" s="11" t="n">
        <v>4585</v>
      </c>
      <c r="M3281" s="13" t="s">
        <v>35</v>
      </c>
      <c r="N3281" s="13" t="s">
        <v>89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380</v>
      </c>
      <c r="W3281" s="14" t="n">
        <v>380</v>
      </c>
      <c r="X3281" s="13" t="s">
        <v>2622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10035</v>
      </c>
      <c r="E3282" s="13" t="s">
        <v>288</v>
      </c>
      <c r="F3282" s="11" t="n">
        <v>13</v>
      </c>
      <c r="G3282" s="13" t="s">
        <v>100</v>
      </c>
      <c r="H3282" s="11" t="n">
        <v>2110101</v>
      </c>
      <c r="I3282" s="13" t="s">
        <v>53</v>
      </c>
      <c r="J3282" s="11" t="n">
        <v>1676692</v>
      </c>
      <c r="L3282" s="11" t="n">
        <v>426</v>
      </c>
      <c r="M3282" s="13" t="s">
        <v>35</v>
      </c>
      <c r="N3282" s="13" t="s">
        <v>89</v>
      </c>
      <c r="P3282" s="11" t="n">
        <v>129</v>
      </c>
      <c r="Q3282" s="13" t="s">
        <v>37</v>
      </c>
      <c r="R3282" s="13" t="s">
        <v>66</v>
      </c>
      <c r="S3282" s="11" t="n">
        <v>1130101</v>
      </c>
      <c r="T3282" s="13" t="s">
        <v>67</v>
      </c>
      <c r="U3282" s="14" t="n">
        <v>575</v>
      </c>
      <c r="W3282" s="14" t="n">
        <v>575</v>
      </c>
      <c r="X3282" s="13" t="s">
        <v>2623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978</v>
      </c>
      <c r="E3283" s="13" t="s">
        <v>222</v>
      </c>
      <c r="F3283" s="11" t="n">
        <v>13</v>
      </c>
      <c r="G3283" s="13" t="s">
        <v>100</v>
      </c>
      <c r="H3283" s="11" t="n">
        <v>2110101</v>
      </c>
      <c r="I3283" s="13" t="s">
        <v>53</v>
      </c>
      <c r="J3283" s="11" t="n">
        <v>1676702</v>
      </c>
      <c r="L3283" s="11" t="n">
        <v>572</v>
      </c>
      <c r="M3283" s="13" t="s">
        <v>35</v>
      </c>
      <c r="N3283" s="13" t="s">
        <v>89</v>
      </c>
      <c r="P3283" s="11" t="n">
        <v>129</v>
      </c>
      <c r="Q3283" s="13" t="s">
        <v>37</v>
      </c>
      <c r="R3283" s="13" t="s">
        <v>66</v>
      </c>
      <c r="S3283" s="11" t="n">
        <v>1130101</v>
      </c>
      <c r="T3283" s="13" t="s">
        <v>67</v>
      </c>
      <c r="U3283" s="14" t="n">
        <v>511</v>
      </c>
      <c r="W3283" s="14" t="n">
        <v>511</v>
      </c>
      <c r="X3283" s="13" t="s">
        <v>2624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46271</v>
      </c>
      <c r="C3284" s="12" t="n">
        <v>46271</v>
      </c>
      <c r="D3284" s="11" t="n">
        <v>0</v>
      </c>
      <c r="E3284" s="13" t="s">
        <v>32</v>
      </c>
      <c r="F3284" s="11" t="n">
        <v>17</v>
      </c>
      <c r="G3284" s="13" t="s">
        <v>33</v>
      </c>
      <c r="H3284" s="11" t="n">
        <v>1110101</v>
      </c>
      <c r="I3284" s="13" t="s">
        <v>34</v>
      </c>
      <c r="J3284" s="11" t="n">
        <v>1683663</v>
      </c>
      <c r="L3284" s="11" t="n">
        <v>1683663</v>
      </c>
      <c r="M3284" s="13" t="s">
        <v>35</v>
      </c>
      <c r="N3284" s="13" t="s">
        <v>36</v>
      </c>
      <c r="P3284" s="11" t="n">
        <v>167</v>
      </c>
      <c r="Q3284" s="13" t="s">
        <v>119</v>
      </c>
      <c r="R3284" s="13" t="s">
        <v>38</v>
      </c>
      <c r="S3284" s="11" t="n">
        <v>4210310</v>
      </c>
      <c r="T3284" s="13" t="s">
        <v>39</v>
      </c>
      <c r="U3284" s="14" t="n">
        <v>7</v>
      </c>
      <c r="W3284" s="14" t="n">
        <v>7</v>
      </c>
      <c r="X3284" s="13" t="s">
        <v>546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36.75" hidden="false" customHeight="true" outlineLevel="0" collapsed="false">
      <c r="A3285" s="11" t="n">
        <v>3</v>
      </c>
      <c r="B3285" s="12" t="n">
        <v>46271</v>
      </c>
      <c r="C3285" s="12" t="n">
        <v>46271</v>
      </c>
      <c r="D3285" s="11" t="n">
        <v>0</v>
      </c>
      <c r="E3285" s="13" t="s">
        <v>32</v>
      </c>
      <c r="F3285" s="11" t="n">
        <v>17</v>
      </c>
      <c r="G3285" s="13" t="s">
        <v>33</v>
      </c>
      <c r="H3285" s="11" t="n">
        <v>1110101</v>
      </c>
      <c r="I3285" s="13" t="s">
        <v>34</v>
      </c>
      <c r="J3285" s="11" t="n">
        <v>1683665</v>
      </c>
      <c r="L3285" s="11" t="n">
        <v>1683665</v>
      </c>
      <c r="M3285" s="13" t="s">
        <v>35</v>
      </c>
      <c r="N3285" s="13" t="s">
        <v>36</v>
      </c>
      <c r="P3285" s="11" t="n">
        <v>167</v>
      </c>
      <c r="Q3285" s="13" t="s">
        <v>119</v>
      </c>
      <c r="R3285" s="13" t="s">
        <v>38</v>
      </c>
      <c r="S3285" s="11" t="n">
        <v>4210316</v>
      </c>
      <c r="T3285" s="13" t="s">
        <v>44</v>
      </c>
      <c r="U3285" s="14" t="n">
        <v>80</v>
      </c>
      <c r="W3285" s="14" t="n">
        <v>80</v>
      </c>
      <c r="X3285" s="13" t="s">
        <v>2573</v>
      </c>
      <c r="Z3285" s="1" t="str">
        <f aca="false">IF($T3285="","",IFERROR(INDEX('Resumo Grupos'!$AC$3:$AC$200,MATCH($T3285,'Resumo Grupos'!$AB$3:$AB$200,0)),"n/d"))</f>
        <v>Salários</v>
      </c>
      <c r="AA3285" s="1" t="str">
        <f aca="false">IF($T3285="","",IF(COUNTIF('Resumo Grupos'!$AE$3:$AE$40,$T3285)&gt;0,"NAO","SIM"))</f>
        <v>SIM</v>
      </c>
      <c r="AB3285" s="1"/>
      <c r="AC3285" s="1"/>
    </row>
    <row r="3286" customFormat="false" ht="36.75" hidden="false" customHeight="true" outlineLevel="0" collapsed="false">
      <c r="A3286" s="11" t="n">
        <v>3</v>
      </c>
      <c r="B3286" s="12" t="n">
        <v>46271</v>
      </c>
      <c r="C3286" s="12" t="n">
        <v>46271</v>
      </c>
      <c r="D3286" s="11" t="n">
        <v>0</v>
      </c>
      <c r="E3286" s="13" t="s">
        <v>32</v>
      </c>
      <c r="F3286" s="11" t="n">
        <v>17</v>
      </c>
      <c r="G3286" s="13" t="s">
        <v>33</v>
      </c>
      <c r="H3286" s="11" t="n">
        <v>1110101</v>
      </c>
      <c r="I3286" s="13" t="s">
        <v>34</v>
      </c>
      <c r="J3286" s="11" t="n">
        <v>1683668</v>
      </c>
      <c r="L3286" s="11" t="n">
        <v>1683668</v>
      </c>
      <c r="M3286" s="13" t="s">
        <v>35</v>
      </c>
      <c r="N3286" s="13" t="s">
        <v>36</v>
      </c>
      <c r="P3286" s="11" t="n">
        <v>167</v>
      </c>
      <c r="Q3286" s="13" t="s">
        <v>119</v>
      </c>
      <c r="R3286" s="13" t="s">
        <v>38</v>
      </c>
      <c r="S3286" s="11" t="n">
        <v>4210310</v>
      </c>
      <c r="T3286" s="13" t="s">
        <v>39</v>
      </c>
      <c r="U3286" s="14" t="n">
        <v>15</v>
      </c>
      <c r="W3286" s="14" t="n">
        <v>15</v>
      </c>
      <c r="X3286" s="13" t="s">
        <v>2575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46271</v>
      </c>
      <c r="C3287" s="12" t="n">
        <v>46271</v>
      </c>
      <c r="D3287" s="11" t="n">
        <v>0</v>
      </c>
      <c r="E3287" s="13" t="s">
        <v>32</v>
      </c>
      <c r="F3287" s="11" t="n">
        <v>17</v>
      </c>
      <c r="G3287" s="13" t="s">
        <v>33</v>
      </c>
      <c r="H3287" s="11" t="n">
        <v>1110101</v>
      </c>
      <c r="I3287" s="13" t="s">
        <v>34</v>
      </c>
      <c r="J3287" s="11" t="n">
        <v>1683669</v>
      </c>
      <c r="L3287" s="11" t="n">
        <v>1683669</v>
      </c>
      <c r="M3287" s="13" t="s">
        <v>35</v>
      </c>
      <c r="N3287" s="13" t="s">
        <v>36</v>
      </c>
      <c r="P3287" s="11" t="n">
        <v>167</v>
      </c>
      <c r="Q3287" s="13" t="s">
        <v>119</v>
      </c>
      <c r="R3287" s="13" t="s">
        <v>38</v>
      </c>
      <c r="S3287" s="11" t="n">
        <v>4210309</v>
      </c>
      <c r="T3287" s="13" t="s">
        <v>120</v>
      </c>
      <c r="U3287" s="14" t="n">
        <v>10</v>
      </c>
      <c r="W3287" s="14" t="n">
        <v>10</v>
      </c>
      <c r="X3287" s="13" t="s">
        <v>2607</v>
      </c>
      <c r="Z3287" s="1" t="str">
        <f aca="false">IF($T3287="","",IFERROR(INDEX('Resumo Grupos'!$AC$3:$AC$200,MATCH($T3287,'Resumo Grupos'!$AB$3:$AB$200,0)),"n/d"))</f>
        <v>Salários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32</v>
      </c>
      <c r="F3288" s="11" t="n">
        <v>17</v>
      </c>
      <c r="G3288" s="13" t="s">
        <v>33</v>
      </c>
      <c r="H3288" s="11" t="n">
        <v>1110101</v>
      </c>
      <c r="I3288" s="13" t="s">
        <v>34</v>
      </c>
      <c r="J3288" s="11" t="n">
        <v>1683673</v>
      </c>
      <c r="L3288" s="11" t="n">
        <v>1683673</v>
      </c>
      <c r="M3288" s="13" t="s">
        <v>35</v>
      </c>
      <c r="N3288" s="13" t="s">
        <v>36</v>
      </c>
      <c r="P3288" s="11" t="n">
        <v>167</v>
      </c>
      <c r="Q3288" s="13" t="s">
        <v>119</v>
      </c>
      <c r="R3288" s="13" t="s">
        <v>38</v>
      </c>
      <c r="S3288" s="11" t="n">
        <v>4210314</v>
      </c>
      <c r="T3288" s="13" t="s">
        <v>47</v>
      </c>
      <c r="U3288" s="14" t="n">
        <v>60</v>
      </c>
      <c r="W3288" s="14" t="n">
        <v>60</v>
      </c>
      <c r="X3288" s="13" t="s">
        <v>2625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32</v>
      </c>
      <c r="F3289" s="11" t="n">
        <v>17</v>
      </c>
      <c r="G3289" s="13" t="s">
        <v>33</v>
      </c>
      <c r="H3289" s="11" t="n">
        <v>1110101</v>
      </c>
      <c r="I3289" s="13" t="s">
        <v>34</v>
      </c>
      <c r="J3289" s="11" t="n">
        <v>1683677</v>
      </c>
      <c r="L3289" s="11" t="n">
        <v>1683677</v>
      </c>
      <c r="M3289" s="13" t="s">
        <v>35</v>
      </c>
      <c r="N3289" s="13" t="s">
        <v>36</v>
      </c>
      <c r="P3289" s="11" t="n">
        <v>167</v>
      </c>
      <c r="Q3289" s="13" t="s">
        <v>119</v>
      </c>
      <c r="R3289" s="13" t="s">
        <v>38</v>
      </c>
      <c r="S3289" s="11" t="n">
        <v>4210310</v>
      </c>
      <c r="T3289" s="13" t="s">
        <v>39</v>
      </c>
      <c r="U3289" s="14" t="n">
        <v>15</v>
      </c>
      <c r="W3289" s="14" t="n">
        <v>15</v>
      </c>
      <c r="X3289" s="13" t="s">
        <v>2626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32</v>
      </c>
      <c r="F3290" s="11" t="n">
        <v>17</v>
      </c>
      <c r="G3290" s="13" t="s">
        <v>33</v>
      </c>
      <c r="H3290" s="11" t="n">
        <v>1110101</v>
      </c>
      <c r="I3290" s="13" t="s">
        <v>34</v>
      </c>
      <c r="J3290" s="11" t="n">
        <v>1683684</v>
      </c>
      <c r="L3290" s="11" t="n">
        <v>1683684</v>
      </c>
      <c r="M3290" s="13" t="s">
        <v>35</v>
      </c>
      <c r="N3290" s="13" t="s">
        <v>36</v>
      </c>
      <c r="P3290" s="11" t="n">
        <v>167</v>
      </c>
      <c r="Q3290" s="13" t="s">
        <v>119</v>
      </c>
      <c r="R3290" s="13" t="s">
        <v>38</v>
      </c>
      <c r="S3290" s="11" t="n">
        <v>4210314</v>
      </c>
      <c r="T3290" s="13" t="s">
        <v>47</v>
      </c>
      <c r="U3290" s="14" t="n">
        <v>60</v>
      </c>
      <c r="W3290" s="14" t="n">
        <v>60</v>
      </c>
      <c r="X3290" s="13" t="s">
        <v>2627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32</v>
      </c>
      <c r="F3291" s="11" t="n">
        <v>17</v>
      </c>
      <c r="G3291" s="13" t="s">
        <v>33</v>
      </c>
      <c r="H3291" s="11" t="n">
        <v>1110101</v>
      </c>
      <c r="I3291" s="13" t="s">
        <v>34</v>
      </c>
      <c r="J3291" s="11" t="n">
        <v>1683686</v>
      </c>
      <c r="L3291" s="11" t="n">
        <v>1683686</v>
      </c>
      <c r="M3291" s="13" t="s">
        <v>35</v>
      </c>
      <c r="N3291" s="13" t="s">
        <v>36</v>
      </c>
      <c r="P3291" s="11" t="n">
        <v>167</v>
      </c>
      <c r="Q3291" s="13" t="s">
        <v>119</v>
      </c>
      <c r="R3291" s="13" t="s">
        <v>38</v>
      </c>
      <c r="S3291" s="11" t="n">
        <v>4210310</v>
      </c>
      <c r="T3291" s="13" t="s">
        <v>39</v>
      </c>
      <c r="U3291" s="14" t="n">
        <v>15</v>
      </c>
      <c r="W3291" s="14" t="n">
        <v>15</v>
      </c>
      <c r="X3291" s="13" t="s">
        <v>2628</v>
      </c>
      <c r="Z3291" s="1" t="str">
        <f aca="false">IF($T3291="","",IFERROR(INDEX('Resumo Grupos'!$AC$3:$AC$200,MATCH($T3291,'Resumo Grupos'!$AB$3:$AB$200,0)),"n/d"))</f>
        <v>Despesa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32</v>
      </c>
      <c r="F3292" s="11" t="n">
        <v>17</v>
      </c>
      <c r="G3292" s="13" t="s">
        <v>33</v>
      </c>
      <c r="H3292" s="11" t="n">
        <v>1110101</v>
      </c>
      <c r="I3292" s="13" t="s">
        <v>34</v>
      </c>
      <c r="J3292" s="11" t="n">
        <v>1683687</v>
      </c>
      <c r="L3292" s="11" t="n">
        <v>1683687</v>
      </c>
      <c r="M3292" s="13" t="s">
        <v>35</v>
      </c>
      <c r="N3292" s="13" t="s">
        <v>36</v>
      </c>
      <c r="P3292" s="11" t="n">
        <v>167</v>
      </c>
      <c r="Q3292" s="13" t="s">
        <v>119</v>
      </c>
      <c r="R3292" s="13" t="s">
        <v>38</v>
      </c>
      <c r="S3292" s="11" t="n">
        <v>4210314</v>
      </c>
      <c r="T3292" s="13" t="s">
        <v>47</v>
      </c>
      <c r="U3292" s="14" t="n">
        <v>100</v>
      </c>
      <c r="W3292" s="14" t="n">
        <v>100</v>
      </c>
      <c r="X3292" s="13" t="s">
        <v>2577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32</v>
      </c>
      <c r="F3293" s="11" t="n">
        <v>17</v>
      </c>
      <c r="G3293" s="13" t="s">
        <v>33</v>
      </c>
      <c r="H3293" s="11" t="n">
        <v>1110101</v>
      </c>
      <c r="I3293" s="13" t="s">
        <v>34</v>
      </c>
      <c r="J3293" s="11" t="n">
        <v>1683688</v>
      </c>
      <c r="L3293" s="11" t="n">
        <v>1683688</v>
      </c>
      <c r="M3293" s="13" t="s">
        <v>35</v>
      </c>
      <c r="N3293" s="13" t="s">
        <v>36</v>
      </c>
      <c r="P3293" s="11" t="n">
        <v>167</v>
      </c>
      <c r="Q3293" s="13" t="s">
        <v>119</v>
      </c>
      <c r="R3293" s="13" t="s">
        <v>38</v>
      </c>
      <c r="S3293" s="11" t="n">
        <v>4210310</v>
      </c>
      <c r="T3293" s="13" t="s">
        <v>39</v>
      </c>
      <c r="U3293" s="14" t="n">
        <v>15</v>
      </c>
      <c r="W3293" s="14" t="n">
        <v>15</v>
      </c>
      <c r="X3293" s="13" t="s">
        <v>2576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32</v>
      </c>
      <c r="F3294" s="11" t="n">
        <v>17</v>
      </c>
      <c r="G3294" s="13" t="s">
        <v>33</v>
      </c>
      <c r="H3294" s="11" t="n">
        <v>1110101</v>
      </c>
      <c r="I3294" s="13" t="s">
        <v>34</v>
      </c>
      <c r="J3294" s="11" t="n">
        <v>1683689</v>
      </c>
      <c r="L3294" s="11" t="n">
        <v>1683689</v>
      </c>
      <c r="M3294" s="13" t="s">
        <v>35</v>
      </c>
      <c r="N3294" s="13" t="s">
        <v>36</v>
      </c>
      <c r="P3294" s="11" t="n">
        <v>167</v>
      </c>
      <c r="Q3294" s="13" t="s">
        <v>119</v>
      </c>
      <c r="R3294" s="13" t="s">
        <v>38</v>
      </c>
      <c r="S3294" s="11" t="n">
        <v>4210314</v>
      </c>
      <c r="T3294" s="13" t="s">
        <v>47</v>
      </c>
      <c r="U3294" s="14" t="n">
        <v>60</v>
      </c>
      <c r="W3294" s="14" t="n">
        <v>60</v>
      </c>
      <c r="X3294" s="13" t="s">
        <v>2629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32</v>
      </c>
      <c r="F3295" s="11" t="n">
        <v>17</v>
      </c>
      <c r="G3295" s="13" t="s">
        <v>33</v>
      </c>
      <c r="H3295" s="11" t="n">
        <v>1110101</v>
      </c>
      <c r="I3295" s="13" t="s">
        <v>34</v>
      </c>
      <c r="J3295" s="11" t="n">
        <v>1683692</v>
      </c>
      <c r="L3295" s="11" t="n">
        <v>1683692</v>
      </c>
      <c r="M3295" s="13" t="s">
        <v>35</v>
      </c>
      <c r="N3295" s="13" t="s">
        <v>36</v>
      </c>
      <c r="P3295" s="11" t="n">
        <v>167</v>
      </c>
      <c r="Q3295" s="13" t="s">
        <v>119</v>
      </c>
      <c r="R3295" s="13" t="s">
        <v>38</v>
      </c>
      <c r="S3295" s="11" t="n">
        <v>4210310</v>
      </c>
      <c r="T3295" s="13" t="s">
        <v>39</v>
      </c>
      <c r="U3295" s="14" t="n">
        <v>15</v>
      </c>
      <c r="W3295" s="14" t="n">
        <v>15</v>
      </c>
      <c r="X3295" s="13" t="s">
        <v>2630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32</v>
      </c>
      <c r="F3296" s="11" t="n">
        <v>17</v>
      </c>
      <c r="G3296" s="13" t="s">
        <v>33</v>
      </c>
      <c r="H3296" s="11" t="n">
        <v>1110101</v>
      </c>
      <c r="I3296" s="13" t="s">
        <v>34</v>
      </c>
      <c r="J3296" s="11" t="n">
        <v>1683694</v>
      </c>
      <c r="L3296" s="11" t="n">
        <v>1683694</v>
      </c>
      <c r="M3296" s="13" t="s">
        <v>35</v>
      </c>
      <c r="N3296" s="13" t="s">
        <v>36</v>
      </c>
      <c r="P3296" s="11" t="n">
        <v>167</v>
      </c>
      <c r="Q3296" s="13" t="s">
        <v>119</v>
      </c>
      <c r="R3296" s="13" t="s">
        <v>38</v>
      </c>
      <c r="S3296" s="11" t="n">
        <v>4210316</v>
      </c>
      <c r="T3296" s="13" t="s">
        <v>44</v>
      </c>
      <c r="U3296" s="14" t="n">
        <v>50</v>
      </c>
      <c r="W3296" s="14" t="n">
        <v>50</v>
      </c>
      <c r="X3296" s="13" t="s">
        <v>2608</v>
      </c>
      <c r="Z3296" s="1" t="str">
        <f aca="false">IF($T3296="","",IFERROR(INDEX('Resumo Grupos'!$AC$3:$AC$200,MATCH($T3296,'Resumo Grupos'!$AB$3:$AB$200,0)),"n/d"))</f>
        <v>Salários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32</v>
      </c>
      <c r="F3297" s="11" t="n">
        <v>17</v>
      </c>
      <c r="G3297" s="13" t="s">
        <v>33</v>
      </c>
      <c r="H3297" s="11" t="n">
        <v>1110101</v>
      </c>
      <c r="I3297" s="13" t="s">
        <v>34</v>
      </c>
      <c r="J3297" s="11" t="n">
        <v>1683697</v>
      </c>
      <c r="L3297" s="11" t="n">
        <v>1683697</v>
      </c>
      <c r="M3297" s="13" t="s">
        <v>35</v>
      </c>
      <c r="N3297" s="13" t="s">
        <v>36</v>
      </c>
      <c r="P3297" s="11" t="n">
        <v>167</v>
      </c>
      <c r="Q3297" s="13" t="s">
        <v>119</v>
      </c>
      <c r="R3297" s="13" t="s">
        <v>38</v>
      </c>
      <c r="S3297" s="11" t="n">
        <v>4210310</v>
      </c>
      <c r="T3297" s="13" t="s">
        <v>39</v>
      </c>
      <c r="U3297" s="14" t="n">
        <v>15</v>
      </c>
      <c r="W3297" s="14" t="n">
        <v>15</v>
      </c>
      <c r="X3297" s="13" t="s">
        <v>2609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46256</v>
      </c>
      <c r="C3298" s="12" t="n">
        <v>46271</v>
      </c>
      <c r="D3298" s="11" t="n">
        <v>1665</v>
      </c>
      <c r="E3298" s="13" t="s">
        <v>1240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1585470</v>
      </c>
      <c r="L3298" s="11" t="n">
        <v>136969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320.4</v>
      </c>
      <c r="W3298" s="14" t="n">
        <v>320.4</v>
      </c>
      <c r="X3298" s="13" t="s">
        <v>2631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REQUEIJÃO CATUPIRY C</v>
      </c>
      <c r="AC3298" s="1" t="n">
        <v>136969</v>
      </c>
    </row>
    <row r="3299" customFormat="false" ht="36.75" hidden="false" customHeight="true" outlineLevel="0" collapsed="false">
      <c r="A3299" s="11" t="n">
        <v>3</v>
      </c>
      <c r="B3299" s="12" t="n">
        <v>46264</v>
      </c>
      <c r="C3299" s="12" t="n">
        <v>46271</v>
      </c>
      <c r="D3299" s="11" t="n">
        <v>1613</v>
      </c>
      <c r="E3299" s="13" t="s">
        <v>214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1628598</v>
      </c>
      <c r="L3299" s="11" t="n">
        <v>16250961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166.92</v>
      </c>
      <c r="W3299" s="14" t="n">
        <v>166.92</v>
      </c>
      <c r="X3299" s="13" t="s">
        <v>2632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BACON KG</v>
      </c>
      <c r="AC3299" s="1" t="n">
        <v>1625096</v>
      </c>
    </row>
    <row r="3300" customFormat="false" ht="54.75" hidden="false" customHeight="true" outlineLevel="0" collapsed="false">
      <c r="A3300" s="11" t="n">
        <v>3</v>
      </c>
      <c r="B3300" s="12" t="n">
        <v>46261</v>
      </c>
      <c r="C3300" s="12" t="n">
        <v>46271</v>
      </c>
      <c r="D3300" s="11" t="n">
        <v>10048</v>
      </c>
      <c r="E3300" s="13" t="s">
        <v>2224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1638305</v>
      </c>
      <c r="L3300" s="11" t="n">
        <v>33601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300</v>
      </c>
      <c r="W3300" s="14" t="n">
        <v>300</v>
      </c>
      <c r="X3300" s="13" t="s">
        <v>2633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IOGUTE CREMOSIN 90G</v>
      </c>
      <c r="AC3300" s="1" t="n">
        <v>3360</v>
      </c>
    </row>
    <row r="3301" customFormat="false" ht="63.75" hidden="false" customHeight="true" outlineLevel="0" collapsed="false">
      <c r="A3301" s="11" t="n">
        <v>3</v>
      </c>
      <c r="B3301" s="12" t="n">
        <v>46272</v>
      </c>
      <c r="C3301" s="12" t="n">
        <v>46272</v>
      </c>
      <c r="D3301" s="11" t="n">
        <v>0</v>
      </c>
      <c r="E3301" s="13" t="s">
        <v>32</v>
      </c>
      <c r="F3301" s="11" t="n">
        <v>17</v>
      </c>
      <c r="G3301" s="13" t="s">
        <v>33</v>
      </c>
      <c r="H3301" s="11" t="n">
        <v>1110101</v>
      </c>
      <c r="I3301" s="13" t="s">
        <v>34</v>
      </c>
      <c r="J3301" s="11" t="n">
        <v>1683701</v>
      </c>
      <c r="L3301" s="11" t="n">
        <v>1683701</v>
      </c>
      <c r="M3301" s="13" t="s">
        <v>35</v>
      </c>
      <c r="N3301" s="13" t="s">
        <v>36</v>
      </c>
      <c r="P3301" s="11" t="n">
        <v>167</v>
      </c>
      <c r="Q3301" s="13" t="s">
        <v>119</v>
      </c>
      <c r="R3301" s="13" t="s">
        <v>38</v>
      </c>
      <c r="S3301" s="11" t="n">
        <v>4210316</v>
      </c>
      <c r="T3301" s="13" t="s">
        <v>44</v>
      </c>
      <c r="U3301" s="14" t="n">
        <v>50</v>
      </c>
      <c r="W3301" s="14" t="n">
        <v>50</v>
      </c>
      <c r="X3301" s="13" t="s">
        <v>2608</v>
      </c>
      <c r="Z3301" s="1" t="str">
        <f aca="false">IF($T3301="","",IFERROR(INDEX('Resumo Grupos'!$AC$3:$AC$200,MATCH($T3301,'Resumo Grupos'!$AB$3:$AB$200,0)),"n/d"))</f>
        <v>Salários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46272</v>
      </c>
      <c r="C3302" s="12" t="n">
        <v>46272</v>
      </c>
      <c r="D3302" s="11" t="n">
        <v>0</v>
      </c>
      <c r="E3302" s="13" t="s">
        <v>32</v>
      </c>
      <c r="F3302" s="11" t="n">
        <v>17</v>
      </c>
      <c r="G3302" s="13" t="s">
        <v>33</v>
      </c>
      <c r="H3302" s="11" t="n">
        <v>1110101</v>
      </c>
      <c r="I3302" s="13" t="s">
        <v>34</v>
      </c>
      <c r="J3302" s="11" t="n">
        <v>1683704</v>
      </c>
      <c r="L3302" s="11" t="n">
        <v>1683704</v>
      </c>
      <c r="M3302" s="13" t="s">
        <v>35</v>
      </c>
      <c r="N3302" s="13" t="s">
        <v>36</v>
      </c>
      <c r="P3302" s="11" t="n">
        <v>167</v>
      </c>
      <c r="Q3302" s="13" t="s">
        <v>119</v>
      </c>
      <c r="R3302" s="13" t="s">
        <v>38</v>
      </c>
      <c r="S3302" s="11" t="n">
        <v>4210310</v>
      </c>
      <c r="T3302" s="13" t="s">
        <v>39</v>
      </c>
      <c r="U3302" s="14" t="n">
        <v>15</v>
      </c>
      <c r="W3302" s="14" t="n">
        <v>15</v>
      </c>
      <c r="X3302" s="13" t="s">
        <v>2634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46272</v>
      </c>
      <c r="C3303" s="12" t="n">
        <v>46272</v>
      </c>
      <c r="D3303" s="11" t="n">
        <v>0</v>
      </c>
      <c r="E3303" s="13" t="s">
        <v>32</v>
      </c>
      <c r="F3303" s="11" t="n">
        <v>17</v>
      </c>
      <c r="G3303" s="13" t="s">
        <v>33</v>
      </c>
      <c r="H3303" s="11" t="n">
        <v>1110101</v>
      </c>
      <c r="I3303" s="13" t="s">
        <v>34</v>
      </c>
      <c r="J3303" s="11" t="n">
        <v>1683706</v>
      </c>
      <c r="L3303" s="11" t="n">
        <v>1683706</v>
      </c>
      <c r="M3303" s="13" t="s">
        <v>35</v>
      </c>
      <c r="N3303" s="13" t="s">
        <v>36</v>
      </c>
      <c r="P3303" s="11" t="n">
        <v>167</v>
      </c>
      <c r="Q3303" s="13" t="s">
        <v>119</v>
      </c>
      <c r="R3303" s="13" t="s">
        <v>38</v>
      </c>
      <c r="S3303" s="11" t="n">
        <v>4210316</v>
      </c>
      <c r="T3303" s="13" t="s">
        <v>44</v>
      </c>
      <c r="U3303" s="14" t="n">
        <v>80</v>
      </c>
      <c r="W3303" s="14" t="n">
        <v>80</v>
      </c>
      <c r="X3303" s="13" t="s">
        <v>2573</v>
      </c>
      <c r="Z3303" s="1" t="str">
        <f aca="false">IF($T3303="","",IFERROR(INDEX('Resumo Grupos'!$AC$3:$AC$200,MATCH($T3303,'Resumo Grupos'!$AB$3:$AB$200,0)),"n/d"))</f>
        <v>Salários</v>
      </c>
      <c r="AA3303" s="1" t="str">
        <f aca="false">IF($T3303="","",IF(COUNTIF('Resumo Grupos'!$AE$3:$AE$40,$T3303)&gt;0,"NAO","SIM"))</f>
        <v>SIM</v>
      </c>
      <c r="AB3303" s="1"/>
      <c r="AC3303" s="1"/>
    </row>
    <row r="3304" customFormat="false" ht="36.75" hidden="false" customHeight="true" outlineLevel="0" collapsed="false">
      <c r="A3304" s="11" t="n">
        <v>3</v>
      </c>
      <c r="B3304" s="12" t="n">
        <v>46272</v>
      </c>
      <c r="C3304" s="12" t="n">
        <v>46272</v>
      </c>
      <c r="D3304" s="11" t="n">
        <v>0</v>
      </c>
      <c r="E3304" s="13" t="s">
        <v>32</v>
      </c>
      <c r="F3304" s="11" t="n">
        <v>17</v>
      </c>
      <c r="G3304" s="13" t="s">
        <v>33</v>
      </c>
      <c r="H3304" s="11" t="n">
        <v>1110101</v>
      </c>
      <c r="I3304" s="13" t="s">
        <v>34</v>
      </c>
      <c r="J3304" s="11" t="n">
        <v>1683707</v>
      </c>
      <c r="L3304" s="11" t="n">
        <v>1683707</v>
      </c>
      <c r="M3304" s="13" t="s">
        <v>35</v>
      </c>
      <c r="N3304" s="13" t="s">
        <v>36</v>
      </c>
      <c r="P3304" s="11" t="n">
        <v>167</v>
      </c>
      <c r="Q3304" s="13" t="s">
        <v>119</v>
      </c>
      <c r="R3304" s="13" t="s">
        <v>38</v>
      </c>
      <c r="S3304" s="11" t="n">
        <v>4210310</v>
      </c>
      <c r="T3304" s="13" t="s">
        <v>39</v>
      </c>
      <c r="U3304" s="14" t="n">
        <v>15</v>
      </c>
      <c r="W3304" s="14" t="n">
        <v>15</v>
      </c>
      <c r="X3304" s="13" t="s">
        <v>2635</v>
      </c>
      <c r="Z3304" s="1" t="str">
        <f aca="false">IF($T3304="","",IFERROR(INDEX('Resumo Grupos'!$AC$3:$AC$200,MATCH($T3304,'Resumo Grupos'!$AB$3:$AB$200,0)),"n/d"))</f>
        <v>Despesa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46272</v>
      </c>
      <c r="C3305" s="12" t="n">
        <v>46272</v>
      </c>
      <c r="D3305" s="11" t="n">
        <v>0</v>
      </c>
      <c r="E3305" s="13" t="s">
        <v>32</v>
      </c>
      <c r="F3305" s="11" t="n">
        <v>17</v>
      </c>
      <c r="G3305" s="13" t="s">
        <v>33</v>
      </c>
      <c r="H3305" s="11" t="n">
        <v>1110101</v>
      </c>
      <c r="I3305" s="13" t="s">
        <v>34</v>
      </c>
      <c r="J3305" s="11" t="n">
        <v>1683726</v>
      </c>
      <c r="L3305" s="11" t="n">
        <v>1683726</v>
      </c>
      <c r="M3305" s="13" t="s">
        <v>35</v>
      </c>
      <c r="N3305" s="13" t="s">
        <v>36</v>
      </c>
      <c r="P3305" s="11" t="n">
        <v>167</v>
      </c>
      <c r="Q3305" s="13" t="s">
        <v>119</v>
      </c>
      <c r="R3305" s="13" t="s">
        <v>38</v>
      </c>
      <c r="S3305" s="11" t="n">
        <v>4210309</v>
      </c>
      <c r="T3305" s="13" t="s">
        <v>120</v>
      </c>
      <c r="U3305" s="14" t="n">
        <v>10</v>
      </c>
      <c r="W3305" s="14" t="n">
        <v>10</v>
      </c>
      <c r="X3305" s="13" t="s">
        <v>2607</v>
      </c>
      <c r="Z3305" s="1" t="str">
        <f aca="false">IF($T3305="","",IFERROR(INDEX('Resumo Grupos'!$AC$3:$AC$200,MATCH($T3305,'Resumo Grupos'!$AB$3:$AB$200,0)),"n/d"))</f>
        <v>Salários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46272</v>
      </c>
      <c r="C3306" s="12" t="n">
        <v>46272</v>
      </c>
      <c r="D3306" s="11" t="n">
        <v>0</v>
      </c>
      <c r="E3306" s="13" t="s">
        <v>32</v>
      </c>
      <c r="F3306" s="11" t="n">
        <v>17</v>
      </c>
      <c r="G3306" s="13" t="s">
        <v>33</v>
      </c>
      <c r="H3306" s="11" t="n">
        <v>1110101</v>
      </c>
      <c r="I3306" s="13" t="s">
        <v>34</v>
      </c>
      <c r="J3306" s="11" t="n">
        <v>1683728</v>
      </c>
      <c r="L3306" s="11" t="n">
        <v>1683728</v>
      </c>
      <c r="M3306" s="13" t="s">
        <v>35</v>
      </c>
      <c r="N3306" s="13" t="s">
        <v>36</v>
      </c>
      <c r="P3306" s="11" t="n">
        <v>167</v>
      </c>
      <c r="Q3306" s="13" t="s">
        <v>119</v>
      </c>
      <c r="R3306" s="13" t="s">
        <v>38</v>
      </c>
      <c r="S3306" s="11" t="n">
        <v>4210310</v>
      </c>
      <c r="T3306" s="13" t="s">
        <v>39</v>
      </c>
      <c r="U3306" s="14" t="n">
        <v>7</v>
      </c>
      <c r="W3306" s="14" t="n">
        <v>7</v>
      </c>
      <c r="X3306" s="13" t="s">
        <v>546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46272</v>
      </c>
      <c r="C3307" s="12" t="n">
        <v>46272</v>
      </c>
      <c r="D3307" s="11" t="n">
        <v>0</v>
      </c>
      <c r="E3307" s="13" t="s">
        <v>32</v>
      </c>
      <c r="F3307" s="11" t="n">
        <v>17</v>
      </c>
      <c r="G3307" s="13" t="s">
        <v>33</v>
      </c>
      <c r="H3307" s="11" t="n">
        <v>1110101</v>
      </c>
      <c r="I3307" s="13" t="s">
        <v>34</v>
      </c>
      <c r="J3307" s="11" t="n">
        <v>1683730</v>
      </c>
      <c r="L3307" s="11" t="n">
        <v>1683730</v>
      </c>
      <c r="M3307" s="13" t="s">
        <v>35</v>
      </c>
      <c r="N3307" s="13" t="s">
        <v>36</v>
      </c>
      <c r="P3307" s="11" t="n">
        <v>167</v>
      </c>
      <c r="Q3307" s="13" t="s">
        <v>119</v>
      </c>
      <c r="R3307" s="13" t="s">
        <v>41</v>
      </c>
      <c r="S3307" s="11" t="n">
        <v>4210227</v>
      </c>
      <c r="T3307" s="13" t="s">
        <v>42</v>
      </c>
      <c r="U3307" s="14" t="n">
        <v>50</v>
      </c>
      <c r="W3307" s="14" t="n">
        <v>50</v>
      </c>
      <c r="X3307" s="13" t="s">
        <v>2636</v>
      </c>
      <c r="Z3307" s="1" t="str">
        <f aca="false">IF($T3307="","",IFERROR(INDEX('Resumo Grupos'!$AC$3:$AC$200,MATCH($T3307,'Resumo Grupos'!$AB$3:$AB$200,0)),"n/d"))</f>
        <v>Despesa</v>
      </c>
      <c r="AA3307" s="1" t="str">
        <f aca="false">IF($T3307="","",IF(COUNTIF('Resumo Grupos'!$AE$3:$AE$40,$T3307)&gt;0,"NAO","SIM"))</f>
        <v>SIM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46272</v>
      </c>
      <c r="C3308" s="12" t="n">
        <v>46272</v>
      </c>
      <c r="D3308" s="11" t="n">
        <v>0</v>
      </c>
      <c r="E3308" s="13" t="s">
        <v>32</v>
      </c>
      <c r="F3308" s="11" t="n">
        <v>17</v>
      </c>
      <c r="G3308" s="13" t="s">
        <v>33</v>
      </c>
      <c r="H3308" s="11" t="n">
        <v>1110101</v>
      </c>
      <c r="I3308" s="13" t="s">
        <v>34</v>
      </c>
      <c r="J3308" s="11" t="n">
        <v>1683731</v>
      </c>
      <c r="L3308" s="11" t="n">
        <v>1683731</v>
      </c>
      <c r="M3308" s="13" t="s">
        <v>35</v>
      </c>
      <c r="N3308" s="13" t="s">
        <v>36</v>
      </c>
      <c r="P3308" s="11" t="n">
        <v>167</v>
      </c>
      <c r="Q3308" s="13" t="s">
        <v>119</v>
      </c>
      <c r="R3308" s="13" t="s">
        <v>52</v>
      </c>
      <c r="S3308" s="11" t="n">
        <v>2110101</v>
      </c>
      <c r="T3308" s="13" t="s">
        <v>53</v>
      </c>
      <c r="U3308" s="14" t="n">
        <v>250</v>
      </c>
      <c r="W3308" s="14" t="n">
        <v>250</v>
      </c>
      <c r="X3308" s="13" t="s">
        <v>2637</v>
      </c>
      <c r="Z3308" s="1" t="str">
        <f aca="false">IF($T3308="","",IFERROR(INDEX('Resumo Grupos'!$AC$3:$AC$200,MATCH($T3308,'Resumo Grupos'!$AB$3:$AB$200,0)),"n/d"))</f>
        <v>Despesa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46233</v>
      </c>
      <c r="C3309" s="12" t="n">
        <v>46272</v>
      </c>
      <c r="D3309" s="11" t="n">
        <v>1636</v>
      </c>
      <c r="E3309" s="13" t="s">
        <v>69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1495417</v>
      </c>
      <c r="L3309" s="11" t="n">
        <v>232254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949.63</v>
      </c>
      <c r="W3309" s="14" t="n">
        <v>949.63</v>
      </c>
      <c r="X3309" s="13" t="s">
        <v>2638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ADOC ADOCYL SACARINA 100ML</v>
      </c>
      <c r="AC3309" s="1" t="n">
        <v>3229254</v>
      </c>
    </row>
    <row r="3310" customFormat="false" ht="45.75" hidden="false" customHeight="true" outlineLevel="0" collapsed="false">
      <c r="A3310" s="11" t="n">
        <v>3</v>
      </c>
      <c r="B3310" s="12" t="n">
        <v>46237</v>
      </c>
      <c r="C3310" s="12" t="n">
        <v>46272</v>
      </c>
      <c r="D3310" s="11" t="n">
        <v>846</v>
      </c>
      <c r="E3310" s="13" t="s">
        <v>328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1498628</v>
      </c>
      <c r="L3310" s="11" t="n">
        <v>8464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538.18</v>
      </c>
      <c r="W3310" s="14" t="n">
        <v>538.18</v>
      </c>
      <c r="X3310" s="13" t="s">
        <v>2639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PRENDEDOR DE ROUPA M</v>
      </c>
      <c r="AC3310" s="1" t="n">
        <v>846</v>
      </c>
    </row>
    <row r="3311" customFormat="false" ht="54.75" hidden="false" customHeight="true" outlineLevel="0" collapsed="false">
      <c r="A3311" s="11" t="n">
        <v>3</v>
      </c>
      <c r="B3311" s="12" t="n">
        <v>46239</v>
      </c>
      <c r="C3311" s="12" t="n">
        <v>46272</v>
      </c>
      <c r="D3311" s="11" t="n">
        <v>1659</v>
      </c>
      <c r="E3311" s="13" t="s">
        <v>317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1509248</v>
      </c>
      <c r="L3311" s="11" t="n">
        <v>8893821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710.92</v>
      </c>
      <c r="W3311" s="14" t="n">
        <v>710.92</v>
      </c>
      <c r="X3311" s="13" t="s">
        <v>2640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SAND IPAN CL AZUL MASC 21307</v>
      </c>
      <c r="AC3311" s="1" t="n">
        <v>889382</v>
      </c>
    </row>
    <row r="3312" customFormat="false" ht="36.75" hidden="false" customHeight="true" outlineLevel="0" collapsed="false">
      <c r="A3312" s="11" t="n">
        <v>3</v>
      </c>
      <c r="B3312" s="12" t="n">
        <v>46244</v>
      </c>
      <c r="C3312" s="12" t="n">
        <v>46272</v>
      </c>
      <c r="D3312" s="11" t="n">
        <v>1657</v>
      </c>
      <c r="E3312" s="13" t="s">
        <v>321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1543751</v>
      </c>
      <c r="L3312" s="11" t="n">
        <v>3783783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1028.18</v>
      </c>
      <c r="W3312" s="14" t="n">
        <v>1028.18</v>
      </c>
      <c r="X3312" s="13" t="s">
        <v>2641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TALCO BARLA 140G</v>
      </c>
      <c r="AC3312" s="1" t="n">
        <v>297049</v>
      </c>
    </row>
    <row r="3313" customFormat="false" ht="36.75" hidden="false" customHeight="true" outlineLevel="0" collapsed="false">
      <c r="A3313" s="11" t="n">
        <v>3</v>
      </c>
      <c r="B3313" s="12" t="n">
        <v>46247</v>
      </c>
      <c r="C3313" s="12" t="n">
        <v>46272</v>
      </c>
      <c r="D3313" s="11" t="n">
        <v>1659</v>
      </c>
      <c r="E3313" s="13" t="s">
        <v>317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1551747</v>
      </c>
      <c r="L3313" s="11" t="n">
        <v>8908272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1265.74</v>
      </c>
      <c r="W3313" s="14" t="n">
        <v>1265.74</v>
      </c>
      <c r="X3313" s="13" t="s">
        <v>2642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MOCOQUINHA 200ML</v>
      </c>
      <c r="AC3313" s="1" t="n">
        <v>890827</v>
      </c>
    </row>
    <row r="3314" customFormat="false" ht="36.75" hidden="false" customHeight="true" outlineLevel="0" collapsed="false">
      <c r="A3314" s="11" t="n">
        <v>3</v>
      </c>
      <c r="B3314" s="12" t="n">
        <v>46251</v>
      </c>
      <c r="C3314" s="12" t="n">
        <v>46272</v>
      </c>
      <c r="D3314" s="11" t="n">
        <v>1676</v>
      </c>
      <c r="E3314" s="13" t="s">
        <v>319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1566065</v>
      </c>
      <c r="L3314" s="11" t="n">
        <v>1097422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427.28</v>
      </c>
      <c r="W3314" s="14" t="n">
        <v>427.28</v>
      </c>
      <c r="X3314" s="13" t="s">
        <v>2643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ERVILHA EMILHO OLE V</v>
      </c>
      <c r="AC3314" s="1" t="n">
        <v>11361</v>
      </c>
    </row>
    <row r="3315" customFormat="false" ht="63.75" hidden="false" customHeight="true" outlineLevel="0" collapsed="false">
      <c r="A3315" s="11" t="n">
        <v>3</v>
      </c>
      <c r="B3315" s="12" t="n">
        <v>46248</v>
      </c>
      <c r="C3315" s="12" t="n">
        <v>46272</v>
      </c>
      <c r="D3315" s="11" t="n">
        <v>1107</v>
      </c>
      <c r="E3315" s="13" t="s">
        <v>202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1566509</v>
      </c>
      <c r="L3315" s="11" t="n">
        <v>4437342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273.52</v>
      </c>
      <c r="W3315" s="14" t="n">
        <v>273.52</v>
      </c>
      <c r="X3315" s="13" t="s">
        <v>2644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SCH DOG PEDIGR FIL</v>
      </c>
      <c r="AC3315" s="1" t="n">
        <v>443784</v>
      </c>
    </row>
    <row r="3316" customFormat="false" ht="45.75" hidden="false" customHeight="true" outlineLevel="0" collapsed="false">
      <c r="A3316" s="11" t="n">
        <v>3</v>
      </c>
      <c r="B3316" s="12" t="n">
        <v>46258</v>
      </c>
      <c r="C3316" s="12" t="n">
        <v>46272</v>
      </c>
      <c r="D3316" s="11" t="n">
        <v>42</v>
      </c>
      <c r="E3316" s="13" t="s">
        <v>99</v>
      </c>
      <c r="F3316" s="11" t="n">
        <v>34</v>
      </c>
      <c r="G3316" s="13" t="s">
        <v>56</v>
      </c>
      <c r="H3316" s="11" t="n">
        <v>2110101</v>
      </c>
      <c r="I3316" s="13" t="s">
        <v>53</v>
      </c>
      <c r="J3316" s="11" t="n">
        <v>1595694</v>
      </c>
      <c r="L3316" s="11" t="n">
        <v>4537</v>
      </c>
      <c r="M3316" s="13" t="s">
        <v>189</v>
      </c>
      <c r="N3316" s="13" t="s">
        <v>89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855</v>
      </c>
      <c r="W3316" s="14" t="n">
        <v>855</v>
      </c>
      <c r="X3316" s="13" t="s">
        <v>2419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46258</v>
      </c>
      <c r="C3317" s="12" t="n">
        <v>46272</v>
      </c>
      <c r="D3317" s="11" t="n">
        <v>1625</v>
      </c>
      <c r="E3317" s="13" t="s">
        <v>412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1595733</v>
      </c>
      <c r="L3317" s="11" t="n">
        <v>151252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3695.25</v>
      </c>
      <c r="W3317" s="14" t="n">
        <v>3695.25</v>
      </c>
      <c r="X3317" s="13" t="s">
        <v>2645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TRASEIRO DE BOI L1</v>
      </c>
      <c r="AC3317" s="1" t="n">
        <v>15125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46272</v>
      </c>
      <c r="D3318" s="11" t="n">
        <v>1723</v>
      </c>
      <c r="E3318" s="13" t="s">
        <v>95</v>
      </c>
      <c r="F3318" s="11" t="n">
        <v>24</v>
      </c>
      <c r="G3318" s="13" t="s">
        <v>64</v>
      </c>
      <c r="H3318" s="11" t="n">
        <v>2110405</v>
      </c>
      <c r="I3318" s="13" t="s">
        <v>57</v>
      </c>
      <c r="J3318" s="11" t="n">
        <v>1598840</v>
      </c>
      <c r="L3318" s="11" t="n">
        <v>606172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742.9</v>
      </c>
      <c r="W3318" s="14" t="n">
        <v>742.9</v>
      </c>
      <c r="X3318" s="13" t="s">
        <v>2646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DIANTEIRO DE BOI L</v>
      </c>
      <c r="AC3318" s="1" t="n">
        <v>175357</v>
      </c>
    </row>
    <row r="3319" customFormat="false" ht="54.75" hidden="false" customHeight="true" outlineLevel="0" collapsed="false">
      <c r="A3319" s="11" t="n">
        <v>3</v>
      </c>
      <c r="B3319" s="12" t="n">
        <v>46265</v>
      </c>
      <c r="C3319" s="12" t="n">
        <v>46272</v>
      </c>
      <c r="D3319" s="11" t="n">
        <v>42</v>
      </c>
      <c r="E3319" s="13" t="s">
        <v>99</v>
      </c>
      <c r="F3319" s="11" t="n">
        <v>34</v>
      </c>
      <c r="G3319" s="13" t="s">
        <v>56</v>
      </c>
      <c r="H3319" s="11" t="n">
        <v>2110101</v>
      </c>
      <c r="I3319" s="13" t="s">
        <v>53</v>
      </c>
      <c r="J3319" s="11" t="n">
        <v>1628933</v>
      </c>
      <c r="L3319" s="11" t="n">
        <v>4563</v>
      </c>
      <c r="M3319" s="13" t="s">
        <v>35</v>
      </c>
      <c r="N3319" s="13" t="s">
        <v>89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</v>
      </c>
      <c r="W3319" s="14" t="n">
        <v>300</v>
      </c>
      <c r="X3319" s="13" t="s">
        <v>2647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46265</v>
      </c>
      <c r="C3320" s="12" t="n">
        <v>46272</v>
      </c>
      <c r="D3320" s="11" t="n">
        <v>1723</v>
      </c>
      <c r="E3320" s="13" t="s">
        <v>95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1635118</v>
      </c>
      <c r="L3320" s="11" t="n">
        <v>613491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2164.69</v>
      </c>
      <c r="W3320" s="14" t="n">
        <v>2164.69</v>
      </c>
      <c r="X3320" s="13" t="s">
        <v>2648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TRASEIRO DE BOI L1</v>
      </c>
      <c r="AC3320" s="1" t="n">
        <v>175722</v>
      </c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42</v>
      </c>
      <c r="E3321" s="13" t="s">
        <v>99</v>
      </c>
      <c r="F3321" s="11" t="n">
        <v>13</v>
      </c>
      <c r="G3321" s="13" t="s">
        <v>100</v>
      </c>
      <c r="H3321" s="11" t="n">
        <v>2110101</v>
      </c>
      <c r="I3321" s="13" t="s">
        <v>53</v>
      </c>
      <c r="J3321" s="11" t="n">
        <v>1667743</v>
      </c>
      <c r="L3321" s="11" t="n">
        <v>4586</v>
      </c>
      <c r="M3321" s="13" t="s">
        <v>35</v>
      </c>
      <c r="N3321" s="13" t="s">
        <v>89</v>
      </c>
      <c r="P3321" s="11" t="n">
        <v>129</v>
      </c>
      <c r="Q3321" s="13" t="s">
        <v>37</v>
      </c>
      <c r="R3321" s="13" t="s">
        <v>66</v>
      </c>
      <c r="S3321" s="11" t="n">
        <v>1130101</v>
      </c>
      <c r="T3321" s="13" t="s">
        <v>67</v>
      </c>
      <c r="U3321" s="14" t="n">
        <v>250</v>
      </c>
      <c r="W3321" s="14" t="n">
        <v>250</v>
      </c>
      <c r="X3321" s="13" t="s">
        <v>2649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46273</v>
      </c>
      <c r="C3322" s="12" t="n">
        <v>46273</v>
      </c>
      <c r="D3322" s="11" t="n">
        <v>0</v>
      </c>
      <c r="E3322" s="13" t="s">
        <v>32</v>
      </c>
      <c r="F3322" s="11" t="n">
        <v>17</v>
      </c>
      <c r="G3322" s="13" t="s">
        <v>33</v>
      </c>
      <c r="H3322" s="11" t="n">
        <v>1110101</v>
      </c>
      <c r="I3322" s="13" t="s">
        <v>34</v>
      </c>
      <c r="J3322" s="11" t="n">
        <v>1683736</v>
      </c>
      <c r="L3322" s="11" t="n">
        <v>1683736</v>
      </c>
      <c r="M3322" s="13" t="s">
        <v>35</v>
      </c>
      <c r="N3322" s="13" t="s">
        <v>36</v>
      </c>
      <c r="P3322" s="11" t="n">
        <v>167</v>
      </c>
      <c r="Q3322" s="13" t="s">
        <v>119</v>
      </c>
      <c r="R3322" s="13" t="s">
        <v>38</v>
      </c>
      <c r="S3322" s="11" t="n">
        <v>4210310</v>
      </c>
      <c r="T3322" s="13" t="s">
        <v>39</v>
      </c>
      <c r="U3322" s="14" t="n">
        <v>6</v>
      </c>
      <c r="W3322" s="14" t="n">
        <v>6</v>
      </c>
      <c r="X3322" s="13" t="s">
        <v>546</v>
      </c>
      <c r="Z3322" s="1" t="str">
        <f aca="false">IF($T3322="","",IFERROR(INDEX('Resumo Grupos'!$AC$3:$AC$200,MATCH($T3322,'Resumo Grupos'!$AB$3:$AB$200,0)),"n/d"))</f>
        <v>Despesa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46273</v>
      </c>
      <c r="C3323" s="12" t="n">
        <v>46273</v>
      </c>
      <c r="D3323" s="11" t="n">
        <v>0</v>
      </c>
      <c r="E3323" s="13" t="s">
        <v>32</v>
      </c>
      <c r="F3323" s="11" t="n">
        <v>17</v>
      </c>
      <c r="G3323" s="13" t="s">
        <v>33</v>
      </c>
      <c r="H3323" s="11" t="n">
        <v>1110101</v>
      </c>
      <c r="I3323" s="13" t="s">
        <v>34</v>
      </c>
      <c r="J3323" s="11" t="n">
        <v>1683738</v>
      </c>
      <c r="L3323" s="11" t="n">
        <v>1683738</v>
      </c>
      <c r="M3323" s="13" t="s">
        <v>35</v>
      </c>
      <c r="N3323" s="13" t="s">
        <v>36</v>
      </c>
      <c r="P3323" s="11" t="n">
        <v>167</v>
      </c>
      <c r="Q3323" s="13" t="s">
        <v>119</v>
      </c>
      <c r="R3323" s="13" t="s">
        <v>38</v>
      </c>
      <c r="S3323" s="11" t="n">
        <v>4210316</v>
      </c>
      <c r="T3323" s="13" t="s">
        <v>44</v>
      </c>
      <c r="U3323" s="14" t="n">
        <v>80</v>
      </c>
      <c r="W3323" s="14" t="n">
        <v>80</v>
      </c>
      <c r="X3323" s="13" t="s">
        <v>2573</v>
      </c>
      <c r="Z3323" s="1" t="str">
        <f aca="false">IF($T3323="","",IFERROR(INDEX('Resumo Grupos'!$AC$3:$AC$200,MATCH($T3323,'Resumo Grupos'!$AB$3:$AB$200,0)),"n/d"))</f>
        <v>Salários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46273</v>
      </c>
      <c r="C3324" s="12" t="n">
        <v>46273</v>
      </c>
      <c r="D3324" s="11" t="n">
        <v>0</v>
      </c>
      <c r="E3324" s="13" t="s">
        <v>32</v>
      </c>
      <c r="F3324" s="11" t="n">
        <v>17</v>
      </c>
      <c r="G3324" s="13" t="s">
        <v>33</v>
      </c>
      <c r="H3324" s="11" t="n">
        <v>1110101</v>
      </c>
      <c r="I3324" s="13" t="s">
        <v>34</v>
      </c>
      <c r="J3324" s="11" t="n">
        <v>1683740</v>
      </c>
      <c r="L3324" s="11" t="n">
        <v>1683740</v>
      </c>
      <c r="M3324" s="13" t="s">
        <v>35</v>
      </c>
      <c r="N3324" s="13" t="s">
        <v>36</v>
      </c>
      <c r="P3324" s="11" t="n">
        <v>167</v>
      </c>
      <c r="Q3324" s="13" t="s">
        <v>119</v>
      </c>
      <c r="R3324" s="13" t="s">
        <v>38</v>
      </c>
      <c r="S3324" s="11" t="n">
        <v>4210310</v>
      </c>
      <c r="T3324" s="13" t="s">
        <v>39</v>
      </c>
      <c r="U3324" s="14" t="n">
        <v>15</v>
      </c>
      <c r="W3324" s="14" t="n">
        <v>15</v>
      </c>
      <c r="X3324" s="13" t="s">
        <v>2635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46273</v>
      </c>
      <c r="C3325" s="12" t="n">
        <v>46273</v>
      </c>
      <c r="D3325" s="11" t="n">
        <v>0</v>
      </c>
      <c r="E3325" s="13" t="s">
        <v>32</v>
      </c>
      <c r="F3325" s="11" t="n">
        <v>17</v>
      </c>
      <c r="G3325" s="13" t="s">
        <v>33</v>
      </c>
      <c r="H3325" s="11" t="n">
        <v>1110101</v>
      </c>
      <c r="I3325" s="13" t="s">
        <v>34</v>
      </c>
      <c r="J3325" s="11" t="n">
        <v>1683741</v>
      </c>
      <c r="L3325" s="11" t="n">
        <v>1683741</v>
      </c>
      <c r="M3325" s="13" t="s">
        <v>35</v>
      </c>
      <c r="N3325" s="13" t="s">
        <v>36</v>
      </c>
      <c r="P3325" s="11" t="n">
        <v>167</v>
      </c>
      <c r="Q3325" s="13" t="s">
        <v>119</v>
      </c>
      <c r="R3325" s="13" t="s">
        <v>38</v>
      </c>
      <c r="S3325" s="11" t="n">
        <v>4210309</v>
      </c>
      <c r="T3325" s="13" t="s">
        <v>120</v>
      </c>
      <c r="U3325" s="14" t="n">
        <v>10</v>
      </c>
      <c r="W3325" s="14" t="n">
        <v>10</v>
      </c>
      <c r="X3325" s="13" t="s">
        <v>2574</v>
      </c>
      <c r="Z3325" s="1" t="str">
        <f aca="false">IF($T3325="","",IFERROR(INDEX('Resumo Grupos'!$AC$3:$AC$200,MATCH($T3325,'Resumo Grupos'!$AB$3:$AB$200,0)),"n/d"))</f>
        <v>Salários</v>
      </c>
      <c r="AA3325" s="1" t="str">
        <f aca="false">IF($T3325="","",IF(COUNTIF('Resumo Grupos'!$AE$3:$AE$40,$T3325)&gt;0,"NAO","SIM"))</f>
        <v>SIM</v>
      </c>
      <c r="AB3325" s="1"/>
      <c r="AC3325" s="1"/>
    </row>
    <row r="3326" customFormat="false" ht="45.75" hidden="false" customHeight="true" outlineLevel="0" collapsed="false">
      <c r="A3326" s="11" t="n">
        <v>3</v>
      </c>
      <c r="B3326" s="12" t="n">
        <v>46273</v>
      </c>
      <c r="C3326" s="12" t="n">
        <v>46273</v>
      </c>
      <c r="D3326" s="11" t="n">
        <v>0</v>
      </c>
      <c r="E3326" s="13" t="s">
        <v>32</v>
      </c>
      <c r="F3326" s="11" t="n">
        <v>17</v>
      </c>
      <c r="G3326" s="13" t="s">
        <v>33</v>
      </c>
      <c r="H3326" s="11" t="n">
        <v>1110101</v>
      </c>
      <c r="I3326" s="13" t="s">
        <v>34</v>
      </c>
      <c r="J3326" s="11" t="n">
        <v>1683746</v>
      </c>
      <c r="L3326" s="11" t="n">
        <v>1683746</v>
      </c>
      <c r="M3326" s="13" t="s">
        <v>35</v>
      </c>
      <c r="N3326" s="13" t="s">
        <v>36</v>
      </c>
      <c r="P3326" s="11" t="n">
        <v>167</v>
      </c>
      <c r="Q3326" s="13" t="s">
        <v>119</v>
      </c>
      <c r="R3326" s="13" t="s">
        <v>38</v>
      </c>
      <c r="S3326" s="11" t="n">
        <v>4210314</v>
      </c>
      <c r="T3326" s="13" t="s">
        <v>47</v>
      </c>
      <c r="U3326" s="14" t="n">
        <v>80</v>
      </c>
      <c r="W3326" s="14" t="n">
        <v>80</v>
      </c>
      <c r="X3326" s="13" t="s">
        <v>2650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46273</v>
      </c>
      <c r="C3327" s="12" t="n">
        <v>46273</v>
      </c>
      <c r="D3327" s="11" t="n">
        <v>0</v>
      </c>
      <c r="E3327" s="13" t="s">
        <v>32</v>
      </c>
      <c r="F3327" s="11" t="n">
        <v>17</v>
      </c>
      <c r="G3327" s="13" t="s">
        <v>33</v>
      </c>
      <c r="H3327" s="11" t="n">
        <v>1110101</v>
      </c>
      <c r="I3327" s="13" t="s">
        <v>34</v>
      </c>
      <c r="J3327" s="11" t="n">
        <v>1683748</v>
      </c>
      <c r="L3327" s="11" t="n">
        <v>1683748</v>
      </c>
      <c r="M3327" s="13" t="s">
        <v>35</v>
      </c>
      <c r="N3327" s="13" t="s">
        <v>36</v>
      </c>
      <c r="P3327" s="11" t="n">
        <v>167</v>
      </c>
      <c r="Q3327" s="13" t="s">
        <v>119</v>
      </c>
      <c r="R3327" s="13" t="s">
        <v>38</v>
      </c>
      <c r="S3327" s="11" t="n">
        <v>4210310</v>
      </c>
      <c r="T3327" s="13" t="s">
        <v>39</v>
      </c>
      <c r="U3327" s="14" t="n">
        <v>15</v>
      </c>
      <c r="W3327" s="14" t="n">
        <v>15</v>
      </c>
      <c r="X3327" s="13" t="s">
        <v>2651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46273</v>
      </c>
      <c r="C3328" s="12" t="n">
        <v>46273</v>
      </c>
      <c r="D3328" s="11" t="n">
        <v>0</v>
      </c>
      <c r="E3328" s="13" t="s">
        <v>32</v>
      </c>
      <c r="F3328" s="11" t="n">
        <v>17</v>
      </c>
      <c r="G3328" s="13" t="s">
        <v>33</v>
      </c>
      <c r="H3328" s="11" t="n">
        <v>1110101</v>
      </c>
      <c r="I3328" s="13" t="s">
        <v>34</v>
      </c>
      <c r="J3328" s="11" t="n">
        <v>1683751</v>
      </c>
      <c r="L3328" s="11" t="n">
        <v>1683751</v>
      </c>
      <c r="M3328" s="13" t="s">
        <v>35</v>
      </c>
      <c r="N3328" s="13" t="s">
        <v>36</v>
      </c>
      <c r="P3328" s="11" t="n">
        <v>167</v>
      </c>
      <c r="Q3328" s="13" t="s">
        <v>119</v>
      </c>
      <c r="R3328" s="13" t="s">
        <v>38</v>
      </c>
      <c r="S3328" s="11" t="n">
        <v>4210309</v>
      </c>
      <c r="T3328" s="13" t="s">
        <v>120</v>
      </c>
      <c r="U3328" s="14" t="n">
        <v>10</v>
      </c>
      <c r="W3328" s="14" t="n">
        <v>10</v>
      </c>
      <c r="X3328" s="13" t="s">
        <v>2652</v>
      </c>
      <c r="Z3328" s="1" t="str">
        <f aca="false">IF($T3328="","",IFERROR(INDEX('Resumo Grupos'!$AC$3:$AC$200,MATCH($T3328,'Resumo Grupos'!$AB$3:$AB$200,0)),"n/d"))</f>
        <v>Salários</v>
      </c>
      <c r="AA3328" s="1" t="str">
        <f aca="false">IF($T3328="","",IF(COUNTIF('Resumo Grupos'!$AE$3:$AE$40,$T3328)&gt;0,"NAO","SIM"))</f>
        <v>SIM</v>
      </c>
      <c r="AB3328" s="1"/>
      <c r="AC3328" s="1"/>
    </row>
    <row r="3329" customFormat="false" ht="36.75" hidden="false" customHeight="true" outlineLevel="0" collapsed="false">
      <c r="A3329" s="11" t="n">
        <v>3</v>
      </c>
      <c r="B3329" s="12" t="n">
        <v>46273</v>
      </c>
      <c r="C3329" s="12" t="n">
        <v>46273</v>
      </c>
      <c r="D3329" s="11" t="n">
        <v>0</v>
      </c>
      <c r="E3329" s="13" t="s">
        <v>32</v>
      </c>
      <c r="F3329" s="11" t="n">
        <v>17</v>
      </c>
      <c r="G3329" s="13" t="s">
        <v>33</v>
      </c>
      <c r="H3329" s="11" t="n">
        <v>1110101</v>
      </c>
      <c r="I3329" s="13" t="s">
        <v>34</v>
      </c>
      <c r="J3329" s="11" t="n">
        <v>1683755</v>
      </c>
      <c r="L3329" s="11" t="n">
        <v>1683755</v>
      </c>
      <c r="M3329" s="13" t="s">
        <v>35</v>
      </c>
      <c r="N3329" s="13" t="s">
        <v>36</v>
      </c>
      <c r="P3329" s="11" t="n">
        <v>167</v>
      </c>
      <c r="Q3329" s="13" t="s">
        <v>119</v>
      </c>
      <c r="R3329" s="13" t="s">
        <v>52</v>
      </c>
      <c r="S3329" s="11" t="n">
        <v>2110101</v>
      </c>
      <c r="T3329" s="13" t="s">
        <v>53</v>
      </c>
      <c r="U3329" s="14" t="n">
        <v>274</v>
      </c>
      <c r="W3329" s="14" t="n">
        <v>274</v>
      </c>
      <c r="X3329" s="13" t="s">
        <v>2653</v>
      </c>
      <c r="Z3329" s="1" t="str">
        <f aca="false">IF($T3329="","",IFERROR(INDEX('Resumo Grupos'!$AC$3:$AC$200,MATCH($T3329,'Resumo Grupos'!$AB$3:$AB$200,0)),"n/d"))</f>
        <v>Despesa</v>
      </c>
      <c r="AA3329" s="1" t="str">
        <f aca="false">IF($T3329="","",IF(COUNTIF('Resumo Grupos'!$AE$3:$AE$40,$T3329)&gt;0,"NAO","SIM"))</f>
        <v>SIM</v>
      </c>
      <c r="AB3329" s="1"/>
      <c r="AC3329" s="1"/>
    </row>
    <row r="3330" customFormat="false" ht="45.75" hidden="false" customHeight="true" outlineLevel="0" collapsed="false">
      <c r="A3330" s="11" t="n">
        <v>3</v>
      </c>
      <c r="B3330" s="12" t="n">
        <v>46273</v>
      </c>
      <c r="C3330" s="12" t="n">
        <v>46273</v>
      </c>
      <c r="D3330" s="11" t="n">
        <v>0</v>
      </c>
      <c r="E3330" s="13" t="s">
        <v>32</v>
      </c>
      <c r="F3330" s="11" t="n">
        <v>17</v>
      </c>
      <c r="G3330" s="13" t="s">
        <v>33</v>
      </c>
      <c r="H3330" s="11" t="n">
        <v>1110101</v>
      </c>
      <c r="I3330" s="13" t="s">
        <v>34</v>
      </c>
      <c r="J3330" s="11" t="n">
        <v>1683753</v>
      </c>
      <c r="L3330" s="11" t="n">
        <v>1683753</v>
      </c>
      <c r="M3330" s="13" t="s">
        <v>35</v>
      </c>
      <c r="N3330" s="13" t="s">
        <v>36</v>
      </c>
      <c r="P3330" s="11" t="n">
        <v>167</v>
      </c>
      <c r="Q3330" s="13" t="s">
        <v>119</v>
      </c>
      <c r="R3330" s="13" t="s">
        <v>52</v>
      </c>
      <c r="S3330" s="11" t="n">
        <v>2110101</v>
      </c>
      <c r="T3330" s="13" t="s">
        <v>53</v>
      </c>
      <c r="U3330" s="14" t="n">
        <v>98.9</v>
      </c>
      <c r="W3330" s="14" t="n">
        <v>98.9</v>
      </c>
      <c r="X3330" s="13" t="s">
        <v>2654</v>
      </c>
      <c r="Z3330" s="1" t="str">
        <f aca="false">IF($T3330="","",IFERROR(INDEX('Resumo Grupos'!$AC$3:$AC$200,MATCH($T3330,'Resumo Grupos'!$AB$3:$AB$200,0)),"n/d"))</f>
        <v>Despesa</v>
      </c>
      <c r="AA3330" s="1" t="str">
        <f aca="false">IF($T3330="","",IF(COUNTIF('Resumo Grupos'!$AE$3:$AE$40,$T3330)&gt;0,"NAO","SIM"))</f>
        <v>SIM</v>
      </c>
      <c r="AB3330" s="1"/>
      <c r="AC3330" s="1"/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0</v>
      </c>
      <c r="E3331" s="13" t="s">
        <v>32</v>
      </c>
      <c r="F3331" s="11" t="n">
        <v>17</v>
      </c>
      <c r="G3331" s="13" t="s">
        <v>33</v>
      </c>
      <c r="H3331" s="11" t="n">
        <v>1110101</v>
      </c>
      <c r="I3331" s="13" t="s">
        <v>34</v>
      </c>
      <c r="J3331" s="11" t="n">
        <v>1683754</v>
      </c>
      <c r="L3331" s="11" t="n">
        <v>1683754</v>
      </c>
      <c r="M3331" s="13" t="s">
        <v>35</v>
      </c>
      <c r="N3331" s="13" t="s">
        <v>36</v>
      </c>
      <c r="P3331" s="11" t="n">
        <v>167</v>
      </c>
      <c r="Q3331" s="13" t="s">
        <v>119</v>
      </c>
      <c r="R3331" s="13" t="s">
        <v>52</v>
      </c>
      <c r="S3331" s="11" t="n">
        <v>2110101</v>
      </c>
      <c r="T3331" s="13" t="s">
        <v>53</v>
      </c>
      <c r="U3331" s="14" t="n">
        <v>250</v>
      </c>
      <c r="W3331" s="14" t="n">
        <v>250</v>
      </c>
      <c r="X3331" s="13" t="s">
        <v>2655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46211</v>
      </c>
      <c r="C3332" s="12" t="n">
        <v>46273</v>
      </c>
      <c r="D3332" s="11" t="n">
        <v>1398</v>
      </c>
      <c r="E3332" s="13" t="s">
        <v>1655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1397037</v>
      </c>
      <c r="L3332" s="11" t="n">
        <v>33334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592.05</v>
      </c>
      <c r="W3332" s="14" t="n">
        <v>592.05</v>
      </c>
      <c r="X3332" s="13" t="s">
        <v>2656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CADERNO STIFF AMARELO 96FLS</v>
      </c>
      <c r="AC3332" s="1" t="n">
        <v>1330</v>
      </c>
    </row>
    <row r="3333" customFormat="false" ht="45.75" hidden="false" customHeight="true" outlineLevel="0" collapsed="false">
      <c r="A3333" s="11" t="n">
        <v>3</v>
      </c>
      <c r="B3333" s="12" t="n">
        <v>46245</v>
      </c>
      <c r="C3333" s="12" t="n">
        <v>46273</v>
      </c>
      <c r="D3333" s="11" t="n">
        <v>1804</v>
      </c>
      <c r="E3333" s="13" t="s">
        <v>903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1531970</v>
      </c>
      <c r="L3333" s="11" t="n">
        <v>337573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879.72</v>
      </c>
      <c r="W3333" s="14" t="n">
        <v>879.72</v>
      </c>
      <c r="X3333" s="13" t="s">
        <v>2657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FRALDA PANDA G 07UN</v>
      </c>
      <c r="AC3333" s="1" t="n">
        <v>26350</v>
      </c>
    </row>
    <row r="3334" customFormat="false" ht="45.75" hidden="false" customHeight="true" outlineLevel="0" collapsed="false">
      <c r="A3334" s="11" t="n">
        <v>3</v>
      </c>
      <c r="B3334" s="12" t="n">
        <v>46244</v>
      </c>
      <c r="C3334" s="12" t="n">
        <v>46273</v>
      </c>
      <c r="D3334" s="11" t="n">
        <v>1636</v>
      </c>
      <c r="E3334" s="13" t="s">
        <v>69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1540562</v>
      </c>
      <c r="L3334" s="11" t="n">
        <v>32349333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421.85</v>
      </c>
      <c r="W3334" s="14" t="n">
        <v>421.85</v>
      </c>
      <c r="X3334" s="13" t="s">
        <v>2658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AZEITE MARIA TRAD. 5</v>
      </c>
      <c r="AC3334" s="1" t="n">
        <v>3234933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10009</v>
      </c>
      <c r="E3335" s="13" t="s">
        <v>481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1566458</v>
      </c>
      <c r="L3335" s="11" t="n">
        <v>1439013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1060.48</v>
      </c>
      <c r="W3335" s="14" t="n">
        <v>1060.48</v>
      </c>
      <c r="X3335" s="13" t="s">
        <v>2659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NESQUIK 380G</v>
      </c>
      <c r="AC3335" s="1" t="n">
        <v>1439013</v>
      </c>
    </row>
    <row r="3336" customFormat="false" ht="36.75" hidden="false" customHeight="true" outlineLevel="0" collapsed="false">
      <c r="A3336" s="11" t="n">
        <v>3</v>
      </c>
      <c r="B3336" s="12" t="n">
        <v>46248</v>
      </c>
      <c r="C3336" s="12" t="n">
        <v>46273</v>
      </c>
      <c r="D3336" s="11" t="n">
        <v>1739</v>
      </c>
      <c r="E3336" s="13" t="s">
        <v>2660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1566609</v>
      </c>
      <c r="L3336" s="11" t="n">
        <v>2551471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842.3</v>
      </c>
      <c r="W3336" s="14" t="n">
        <v>842.3</v>
      </c>
      <c r="X3336" s="13" t="s">
        <v>2661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PRESERVATIVO LV8 PG6</v>
      </c>
      <c r="AC3336" s="1" t="n">
        <v>255147</v>
      </c>
    </row>
    <row r="3337" customFormat="false" ht="63.75" hidden="false" customHeight="true" outlineLevel="0" collapsed="false">
      <c r="A3337" s="11" t="n">
        <v>3</v>
      </c>
      <c r="B3337" s="12" t="n">
        <v>46251</v>
      </c>
      <c r="C3337" s="12" t="n">
        <v>46273</v>
      </c>
      <c r="D3337" s="11" t="n">
        <v>10009</v>
      </c>
      <c r="E3337" s="13" t="s">
        <v>481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1566801</v>
      </c>
      <c r="L3337" s="11" t="n">
        <v>1439755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1052.36</v>
      </c>
      <c r="W3337" s="14" t="n">
        <v>1052.36</v>
      </c>
      <c r="X3337" s="13" t="s">
        <v>2662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AVEIA NESTL FLOC170G</v>
      </c>
      <c r="AC3337" s="1" t="n">
        <v>1439755</v>
      </c>
    </row>
    <row r="3338" customFormat="false" ht="36.75" hidden="false" customHeight="true" outlineLevel="0" collapsed="false">
      <c r="A3338" s="11" t="n">
        <v>3</v>
      </c>
      <c r="B3338" s="12" t="n">
        <v>46252</v>
      </c>
      <c r="C3338" s="12" t="n">
        <v>46273</v>
      </c>
      <c r="D3338" s="11" t="n">
        <v>1740</v>
      </c>
      <c r="E3338" s="13" t="s">
        <v>207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1567962</v>
      </c>
      <c r="L3338" s="11" t="n">
        <v>12600912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888.75</v>
      </c>
      <c r="W3338" s="14" t="n">
        <v>888.75</v>
      </c>
      <c r="X3338" s="13" t="s">
        <v>2663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LINGUI DE FRANGO KG</v>
      </c>
      <c r="AC3338" s="1" t="n">
        <v>1260091</v>
      </c>
    </row>
    <row r="3339" customFormat="false" ht="36.75" hidden="false" customHeight="true" outlineLevel="0" collapsed="false">
      <c r="A3339" s="11" t="n">
        <v>3</v>
      </c>
      <c r="B3339" s="12" t="n">
        <v>46252</v>
      </c>
      <c r="C3339" s="12" t="n">
        <v>46273</v>
      </c>
      <c r="D3339" s="11" t="n">
        <v>10009</v>
      </c>
      <c r="E3339" s="13" t="s">
        <v>481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1572814</v>
      </c>
      <c r="L3339" s="11" t="n">
        <v>1440073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437.25</v>
      </c>
      <c r="W3339" s="14" t="n">
        <v>437.25</v>
      </c>
      <c r="X3339" s="13" t="s">
        <v>2664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TALENTO CSTN 85G</v>
      </c>
      <c r="AC3339" s="1" t="n">
        <v>1440073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1636</v>
      </c>
      <c r="E3340" s="13" t="s">
        <v>69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1573124</v>
      </c>
      <c r="L3340" s="11" t="n">
        <v>32386862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924.11</v>
      </c>
      <c r="W3340" s="14" t="n">
        <v>924.11</v>
      </c>
      <c r="X3340" s="13" t="s">
        <v>2665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ABS SEMPERLIVRE SUAVE C/ABA -16UN</v>
      </c>
      <c r="AC3340" s="1" t="n">
        <v>3238686</v>
      </c>
    </row>
    <row r="3341" customFormat="false" ht="45.75" hidden="false" customHeight="true" outlineLevel="0" collapsed="false">
      <c r="A3341" s="11" t="n">
        <v>3</v>
      </c>
      <c r="B3341" s="12" t="n">
        <v>46258</v>
      </c>
      <c r="C3341" s="12" t="n">
        <v>46273</v>
      </c>
      <c r="D3341" s="11" t="n">
        <v>1672</v>
      </c>
      <c r="E3341" s="13" t="s">
        <v>87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1618339</v>
      </c>
      <c r="L3341" s="11" t="n">
        <v>14328081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643.4</v>
      </c>
      <c r="W3341" s="14" t="n">
        <v>643.4</v>
      </c>
      <c r="X3341" s="13" t="s">
        <v>2666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REFRIG MAGISTRAL 2L</v>
      </c>
      <c r="AC3341" s="1" t="n">
        <v>1432808</v>
      </c>
    </row>
    <row r="3342" customFormat="false" ht="45.75" hidden="false" customHeight="true" outlineLevel="0" collapsed="false">
      <c r="A3342" s="11" t="n">
        <v>3</v>
      </c>
      <c r="B3342" s="12" t="n">
        <v>46251</v>
      </c>
      <c r="C3342" s="12" t="n">
        <v>46273</v>
      </c>
      <c r="D3342" s="11" t="n">
        <v>1672</v>
      </c>
      <c r="E3342" s="13" t="s">
        <v>87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1582209</v>
      </c>
      <c r="L3342" s="11" t="n">
        <v>81711912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960</v>
      </c>
      <c r="W3342" s="14" t="n">
        <v>960</v>
      </c>
      <c r="X3342" s="13" t="s">
        <v>2667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nao encontrado</v>
      </c>
      <c r="AC3342" s="1" t="n">
        <v>8171191</v>
      </c>
    </row>
    <row r="3343" customFormat="false" ht="36.75" hidden="false" customHeight="true" outlineLevel="0" collapsed="false">
      <c r="A3343" s="11" t="n">
        <v>3</v>
      </c>
      <c r="B3343" s="12" t="n">
        <v>46251</v>
      </c>
      <c r="C3343" s="12" t="n">
        <v>46273</v>
      </c>
      <c r="D3343" s="11" t="n">
        <v>1672</v>
      </c>
      <c r="E3343" s="13" t="s">
        <v>87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1595555</v>
      </c>
      <c r="L3343" s="11" t="n">
        <v>81711922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638.75</v>
      </c>
      <c r="W3343" s="14" t="n">
        <v>638.75</v>
      </c>
      <c r="X3343" s="13" t="s">
        <v>2668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nao encontrado</v>
      </c>
      <c r="AC3343" s="1" t="n">
        <v>8171192</v>
      </c>
    </row>
    <row r="3344" customFormat="false" ht="36.75" hidden="false" customHeight="true" outlineLevel="0" collapsed="false">
      <c r="A3344" s="11" t="n">
        <v>3</v>
      </c>
      <c r="B3344" s="12" t="n">
        <v>46259</v>
      </c>
      <c r="C3344" s="12" t="n">
        <v>46273</v>
      </c>
      <c r="D3344" s="11" t="n">
        <v>911</v>
      </c>
      <c r="E3344" s="13" t="s">
        <v>761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1603709</v>
      </c>
      <c r="L3344" s="11" t="n">
        <v>573061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342.12</v>
      </c>
      <c r="W3344" s="14" t="n">
        <v>342.12</v>
      </c>
      <c r="X3344" s="13" t="s">
        <v>2669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SUCO TAMPICO 1L</v>
      </c>
      <c r="AC3344" s="1" t="n">
        <v>57306</v>
      </c>
    </row>
    <row r="3345" customFormat="false" ht="27.75" hidden="false" customHeight="true" outlineLevel="0" collapsed="false">
      <c r="A3345" s="11" t="n">
        <v>3</v>
      </c>
      <c r="B3345" s="12" t="n">
        <v>46259</v>
      </c>
      <c r="C3345" s="12" t="n">
        <v>46273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1603804</v>
      </c>
      <c r="L3345" s="11" t="n">
        <v>607162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2644.2</v>
      </c>
      <c r="W3345" s="14" t="n">
        <v>2644.2</v>
      </c>
      <c r="X3345" s="13" t="s">
        <v>2670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175417</v>
      </c>
    </row>
    <row r="3346" customFormat="false" ht="54.75" hidden="false" customHeight="true" outlineLevel="0" collapsed="false">
      <c r="A3346" s="11" t="n">
        <v>3</v>
      </c>
      <c r="B3346" s="12" t="n">
        <v>46259</v>
      </c>
      <c r="C3346" s="12" t="n">
        <v>46273</v>
      </c>
      <c r="D3346" s="11" t="n">
        <v>1734</v>
      </c>
      <c r="E3346" s="13" t="s">
        <v>152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1608661</v>
      </c>
      <c r="L3346" s="11" t="n">
        <v>2586312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309.88</v>
      </c>
      <c r="W3346" s="14" t="n">
        <v>309.88</v>
      </c>
      <c r="X3346" s="13" t="s">
        <v>2671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SORVETE 2 LTS FLOCOS</v>
      </c>
      <c r="AC3346" s="1" t="n">
        <v>258631</v>
      </c>
    </row>
    <row r="3347" customFormat="false" ht="36.75" hidden="false" customHeight="true" outlineLevel="0" collapsed="false">
      <c r="A3347" s="11" t="n">
        <v>3</v>
      </c>
      <c r="B3347" s="12" t="n">
        <v>46258</v>
      </c>
      <c r="C3347" s="12" t="n">
        <v>46273</v>
      </c>
      <c r="D3347" s="11" t="n">
        <v>1672</v>
      </c>
      <c r="E3347" s="13" t="s">
        <v>87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1618329</v>
      </c>
      <c r="L3347" s="11" t="n">
        <v>1432810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195</v>
      </c>
      <c r="W3347" s="14" t="n">
        <v>195</v>
      </c>
      <c r="X3347" s="13" t="s">
        <v>2672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AGUAYARA GALAO 20L</v>
      </c>
      <c r="AC3347" s="1" t="n">
        <v>1432810</v>
      </c>
    </row>
    <row r="3348" customFormat="false" ht="45.75" hidden="false" customHeight="true" outlineLevel="0" collapsed="false">
      <c r="A3348" s="11" t="n">
        <v>3</v>
      </c>
      <c r="B3348" s="12" t="n">
        <v>46269</v>
      </c>
      <c r="C3348" s="12" t="n">
        <v>46273</v>
      </c>
      <c r="D3348" s="11" t="n">
        <v>42</v>
      </c>
      <c r="E3348" s="13" t="s">
        <v>99</v>
      </c>
      <c r="F3348" s="11" t="n">
        <v>34</v>
      </c>
      <c r="G3348" s="13" t="s">
        <v>56</v>
      </c>
      <c r="H3348" s="11" t="n">
        <v>2110101</v>
      </c>
      <c r="I3348" s="13" t="s">
        <v>53</v>
      </c>
      <c r="J3348" s="11" t="n">
        <v>1652744</v>
      </c>
      <c r="L3348" s="11" t="n">
        <v>4581</v>
      </c>
      <c r="M3348" s="13" t="s">
        <v>35</v>
      </c>
      <c r="N3348" s="13" t="s">
        <v>89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1655</v>
      </c>
      <c r="W3348" s="14" t="n">
        <v>1655</v>
      </c>
      <c r="X3348" s="13" t="s">
        <v>1354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46263</v>
      </c>
      <c r="C3349" s="12" t="n">
        <v>46273</v>
      </c>
      <c r="D3349" s="11" t="n">
        <v>1805</v>
      </c>
      <c r="E3349" s="13" t="s">
        <v>2508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1619071</v>
      </c>
      <c r="L3349" s="11" t="n">
        <v>182909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209.94</v>
      </c>
      <c r="W3349" s="14" t="n">
        <v>209.94</v>
      </c>
      <c r="X3349" s="13" t="s">
        <v>2673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PRESUNTO DE PERU FATIADO VACO MAB FRIOS</v>
      </c>
      <c r="AC3349" s="1" t="n">
        <v>7845</v>
      </c>
    </row>
    <row r="3350" customFormat="false" ht="36.75" hidden="false" customHeight="true" outlineLevel="0" collapsed="false">
      <c r="A3350" s="11" t="n">
        <v>3</v>
      </c>
      <c r="B3350" s="12" t="n">
        <v>46266</v>
      </c>
      <c r="C3350" s="12" t="n">
        <v>46273</v>
      </c>
      <c r="D3350" s="11" t="n">
        <v>1453</v>
      </c>
      <c r="E3350" s="13" t="s">
        <v>2674</v>
      </c>
      <c r="F3350" s="11" t="n">
        <v>34</v>
      </c>
      <c r="G3350" s="13" t="s">
        <v>56</v>
      </c>
      <c r="H3350" s="11" t="n">
        <v>2110405</v>
      </c>
      <c r="I3350" s="13" t="s">
        <v>57</v>
      </c>
      <c r="J3350" s="11" t="n">
        <v>1638140</v>
      </c>
      <c r="L3350" s="11" t="n">
        <v>203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745</v>
      </c>
      <c r="W3350" s="14" t="n">
        <v>745</v>
      </c>
      <c r="X3350" s="13" t="s">
        <v>2675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VASSOURA GARI 20 FUROS</v>
      </c>
      <c r="AC3350" s="1" t="n">
        <v>203</v>
      </c>
    </row>
    <row r="3351" customFormat="false" ht="45.75" hidden="false" customHeight="true" outlineLevel="0" collapsed="false">
      <c r="A3351" s="11" t="n">
        <v>3</v>
      </c>
      <c r="B3351" s="12" t="n">
        <v>46267</v>
      </c>
      <c r="C3351" s="12" t="n">
        <v>46273</v>
      </c>
      <c r="D3351" s="11" t="n">
        <v>1722</v>
      </c>
      <c r="E3351" s="13" t="s">
        <v>528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1641213</v>
      </c>
      <c r="L3351" s="11" t="n">
        <v>7195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322</v>
      </c>
      <c r="W3351" s="14" t="n">
        <v>322</v>
      </c>
      <c r="X3351" s="13" t="s">
        <v>2676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PAO MINI DOG RO 300G</v>
      </c>
      <c r="AC3351" s="1" t="n">
        <v>7195</v>
      </c>
    </row>
    <row r="3352" customFormat="false" ht="36.75" hidden="false" customHeight="true" outlineLevel="0" collapsed="false">
      <c r="A3352" s="11" t="n">
        <v>3</v>
      </c>
      <c r="B3352" s="12" t="n">
        <v>46266</v>
      </c>
      <c r="C3352" s="12" t="n">
        <v>46273</v>
      </c>
      <c r="D3352" s="11" t="n">
        <v>1734</v>
      </c>
      <c r="E3352" s="13" t="s">
        <v>152</v>
      </c>
      <c r="F3352" s="11" t="n">
        <v>24</v>
      </c>
      <c r="G3352" s="13" t="s">
        <v>64</v>
      </c>
      <c r="H3352" s="11" t="n">
        <v>2110101</v>
      </c>
      <c r="I3352" s="13" t="s">
        <v>53</v>
      </c>
      <c r="J3352" s="11" t="n">
        <v>1650649</v>
      </c>
      <c r="L3352" s="11" t="n">
        <v>2591011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471</v>
      </c>
      <c r="W3352" s="14" t="n">
        <v>471</v>
      </c>
      <c r="X3352" s="13" t="s">
        <v>2677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PICOLE BRIGAD TOYA</v>
      </c>
      <c r="AC3352" s="1" t="n">
        <v>259101</v>
      </c>
    </row>
    <row r="3353" customFormat="false" ht="36.75" hidden="false" customHeight="true" outlineLevel="0" collapsed="false">
      <c r="A3353" s="11" t="n">
        <v>3</v>
      </c>
      <c r="B3353" s="12" t="n">
        <v>46269</v>
      </c>
      <c r="C3353" s="12" t="n">
        <v>46273</v>
      </c>
      <c r="D3353" s="11" t="n">
        <v>1615</v>
      </c>
      <c r="E3353" s="13" t="s">
        <v>157</v>
      </c>
      <c r="F3353" s="11" t="n">
        <v>34</v>
      </c>
      <c r="G3353" s="13" t="s">
        <v>56</v>
      </c>
      <c r="H3353" s="11" t="n">
        <v>2110405</v>
      </c>
      <c r="I3353" s="13" t="s">
        <v>57</v>
      </c>
      <c r="J3353" s="11" t="n">
        <v>1652748</v>
      </c>
      <c r="L3353" s="11" t="n">
        <v>253729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168</v>
      </c>
      <c r="W3353" s="14" t="n">
        <v>168</v>
      </c>
      <c r="X3353" s="13" t="s">
        <v>2120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46269</v>
      </c>
      <c r="C3354" s="12" t="n">
        <v>46273</v>
      </c>
      <c r="D3354" s="11" t="n">
        <v>1615</v>
      </c>
      <c r="E3354" s="13" t="s">
        <v>157</v>
      </c>
      <c r="F3354" s="11" t="n">
        <v>34</v>
      </c>
      <c r="G3354" s="13" t="s">
        <v>56</v>
      </c>
      <c r="H3354" s="11" t="n">
        <v>2110405</v>
      </c>
      <c r="I3354" s="13" t="s">
        <v>57</v>
      </c>
      <c r="J3354" s="11" t="n">
        <v>1652750</v>
      </c>
      <c r="L3354" s="11" t="n">
        <v>253730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550</v>
      </c>
      <c r="W3354" s="14" t="n">
        <v>550</v>
      </c>
      <c r="X3354" s="13" t="s">
        <v>2678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1807</v>
      </c>
      <c r="E3355" s="13" t="s">
        <v>735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1672385</v>
      </c>
      <c r="L3355" s="11" t="n">
        <v>256691</v>
      </c>
      <c r="M3355" s="13" t="s">
        <v>35</v>
      </c>
      <c r="N3355" s="13" t="s">
        <v>59</v>
      </c>
      <c r="P3355" s="11" t="n">
        <v>101</v>
      </c>
      <c r="Q3355" s="13" t="s">
        <v>60</v>
      </c>
      <c r="R3355" s="13" t="s">
        <v>732</v>
      </c>
      <c r="S3355" s="11" t="n">
        <v>2110704</v>
      </c>
      <c r="T3355" s="13" t="s">
        <v>968</v>
      </c>
      <c r="U3355" s="14" t="n">
        <v>1178.46</v>
      </c>
      <c r="W3355" s="14" t="n">
        <v>1178.46</v>
      </c>
      <c r="X3355" s="13" t="s">
        <v>2679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1807</v>
      </c>
      <c r="E3356" s="13" t="s">
        <v>735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1672387</v>
      </c>
      <c r="L3356" s="11" t="n">
        <v>256692</v>
      </c>
      <c r="M3356" s="13" t="s">
        <v>35</v>
      </c>
      <c r="N3356" s="13" t="s">
        <v>59</v>
      </c>
      <c r="P3356" s="11" t="n">
        <v>101</v>
      </c>
      <c r="Q3356" s="13" t="s">
        <v>60</v>
      </c>
      <c r="R3356" s="13" t="s">
        <v>732</v>
      </c>
      <c r="S3356" s="11" t="n">
        <v>2110712</v>
      </c>
      <c r="T3356" s="13" t="s">
        <v>1754</v>
      </c>
      <c r="U3356" s="14" t="n">
        <v>707.07</v>
      </c>
      <c r="W3356" s="14" t="n">
        <v>707.07</v>
      </c>
      <c r="X3356" s="13" t="s">
        <v>2680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33</v>
      </c>
      <c r="E3357" s="13" t="s">
        <v>91</v>
      </c>
      <c r="F3357" s="11" t="n">
        <v>34</v>
      </c>
      <c r="G3357" s="13" t="s">
        <v>56</v>
      </c>
      <c r="H3357" s="11" t="n">
        <v>2110405</v>
      </c>
      <c r="I3357" s="13" t="s">
        <v>57</v>
      </c>
      <c r="J3357" s="11" t="n">
        <v>1053887</v>
      </c>
      <c r="L3357" s="11" t="n">
        <v>166257</v>
      </c>
      <c r="M3357" s="13" t="s">
        <v>488</v>
      </c>
      <c r="N3357" s="13" t="s">
        <v>59</v>
      </c>
      <c r="P3357" s="11" t="n">
        <v>101</v>
      </c>
      <c r="Q3357" s="13" t="s">
        <v>60</v>
      </c>
      <c r="R3357" s="13" t="s">
        <v>38</v>
      </c>
      <c r="S3357" s="11" t="n">
        <v>4210301</v>
      </c>
      <c r="T3357" s="13" t="s">
        <v>291</v>
      </c>
      <c r="U3357" s="14" t="n">
        <v>322.81</v>
      </c>
      <c r="W3357" s="14" t="n">
        <v>322.81</v>
      </c>
      <c r="X3357" s="13" t="s">
        <v>410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42</v>
      </c>
      <c r="E3358" s="13" t="s">
        <v>99</v>
      </c>
      <c r="F3358" s="11" t="n">
        <v>13</v>
      </c>
      <c r="G3358" s="13" t="s">
        <v>100</v>
      </c>
      <c r="H3358" s="11" t="n">
        <v>2110101</v>
      </c>
      <c r="I3358" s="13" t="s">
        <v>53</v>
      </c>
      <c r="J3358" s="11" t="n">
        <v>1673520</v>
      </c>
      <c r="L3358" s="11" t="n">
        <v>4588</v>
      </c>
      <c r="M3358" s="13" t="s">
        <v>35</v>
      </c>
      <c r="N3358" s="13" t="s">
        <v>89</v>
      </c>
      <c r="P3358" s="11" t="n">
        <v>129</v>
      </c>
      <c r="Q3358" s="13" t="s">
        <v>37</v>
      </c>
      <c r="R3358" s="13" t="s">
        <v>66</v>
      </c>
      <c r="S3358" s="11" t="n">
        <v>1130101</v>
      </c>
      <c r="T3358" s="13" t="s">
        <v>67</v>
      </c>
      <c r="U3358" s="14" t="n">
        <v>274</v>
      </c>
      <c r="W3358" s="14" t="n">
        <v>274</v>
      </c>
      <c r="X3358" s="13" t="s">
        <v>2681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42</v>
      </c>
      <c r="E3359" s="13" t="s">
        <v>99</v>
      </c>
      <c r="F3359" s="11" t="n">
        <v>13</v>
      </c>
      <c r="G3359" s="13" t="s">
        <v>100</v>
      </c>
      <c r="H3359" s="11" t="n">
        <v>2110101</v>
      </c>
      <c r="I3359" s="13" t="s">
        <v>53</v>
      </c>
      <c r="J3359" s="11" t="n">
        <v>1673560</v>
      </c>
      <c r="L3359" s="11" t="n">
        <v>4590</v>
      </c>
      <c r="M3359" s="13" t="s">
        <v>35</v>
      </c>
      <c r="N3359" s="13" t="s">
        <v>89</v>
      </c>
      <c r="P3359" s="11" t="n">
        <v>129</v>
      </c>
      <c r="Q3359" s="13" t="s">
        <v>37</v>
      </c>
      <c r="R3359" s="13" t="s">
        <v>66</v>
      </c>
      <c r="S3359" s="11" t="n">
        <v>1130101</v>
      </c>
      <c r="T3359" s="13" t="s">
        <v>67</v>
      </c>
      <c r="U3359" s="14" t="n">
        <v>98.9</v>
      </c>
      <c r="W3359" s="14" t="n">
        <v>98.9</v>
      </c>
      <c r="X3359" s="13" t="s">
        <v>2682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42</v>
      </c>
      <c r="E3360" s="13" t="s">
        <v>99</v>
      </c>
      <c r="F3360" s="11" t="n">
        <v>13</v>
      </c>
      <c r="G3360" s="13" t="s">
        <v>100</v>
      </c>
      <c r="H3360" s="11" t="n">
        <v>2110101</v>
      </c>
      <c r="I3360" s="13" t="s">
        <v>53</v>
      </c>
      <c r="J3360" s="11" t="n">
        <v>1673891</v>
      </c>
      <c r="L3360" s="11" t="n">
        <v>4591</v>
      </c>
      <c r="M3360" s="13" t="s">
        <v>35</v>
      </c>
      <c r="N3360" s="13" t="s">
        <v>89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250</v>
      </c>
      <c r="W3360" s="14" t="n">
        <v>250</v>
      </c>
      <c r="X3360" s="13" t="s">
        <v>2683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1936</v>
      </c>
      <c r="E3361" s="13" t="s">
        <v>97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1678535</v>
      </c>
      <c r="L3361" s="11" t="n">
        <v>257501</v>
      </c>
      <c r="M3361" s="13" t="s">
        <v>35</v>
      </c>
      <c r="N3361" s="13" t="s">
        <v>59</v>
      </c>
      <c r="P3361" s="11" t="n">
        <v>102</v>
      </c>
      <c r="Q3361" s="13" t="s">
        <v>225</v>
      </c>
      <c r="R3361" s="13" t="s">
        <v>66</v>
      </c>
      <c r="S3361" s="11" t="n">
        <v>1130101</v>
      </c>
      <c r="T3361" s="13" t="s">
        <v>67</v>
      </c>
      <c r="U3361" s="14" t="n">
        <v>548.67</v>
      </c>
      <c r="W3361" s="14" t="n">
        <v>548.67</v>
      </c>
      <c r="X3361" s="13" t="s">
        <v>2684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514</v>
      </c>
      <c r="E3362" s="13" t="s">
        <v>55</v>
      </c>
      <c r="F3362" s="11" t="n">
        <v>34</v>
      </c>
      <c r="G3362" s="13" t="s">
        <v>56</v>
      </c>
      <c r="H3362" s="11" t="n">
        <v>2110405</v>
      </c>
      <c r="I3362" s="13" t="s">
        <v>57</v>
      </c>
      <c r="J3362" s="11" t="n">
        <v>1678815</v>
      </c>
      <c r="L3362" s="11" t="n">
        <v>257532</v>
      </c>
      <c r="M3362" s="13" t="s">
        <v>35</v>
      </c>
      <c r="N3362" s="13" t="s">
        <v>59</v>
      </c>
      <c r="P3362" s="11" t="n">
        <v>102</v>
      </c>
      <c r="Q3362" s="13" t="s">
        <v>225</v>
      </c>
      <c r="R3362" s="13" t="s">
        <v>104</v>
      </c>
      <c r="S3362" s="11" t="n">
        <v>4210504</v>
      </c>
      <c r="T3362" s="13" t="s">
        <v>169</v>
      </c>
      <c r="U3362" s="14" t="n">
        <v>358</v>
      </c>
      <c r="W3362" s="14" t="n">
        <v>358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46273</v>
      </c>
      <c r="C3363" s="12" t="n">
        <v>46273</v>
      </c>
      <c r="D3363" s="11" t="n">
        <v>515</v>
      </c>
      <c r="E3363" s="13" t="s">
        <v>122</v>
      </c>
      <c r="F3363" s="11" t="n">
        <v>34</v>
      </c>
      <c r="G3363" s="13" t="s">
        <v>56</v>
      </c>
      <c r="H3363" s="11" t="n">
        <v>2110405</v>
      </c>
      <c r="I3363" s="13" t="s">
        <v>57</v>
      </c>
      <c r="J3363" s="11" t="n">
        <v>1678820</v>
      </c>
      <c r="L3363" s="11" t="n">
        <v>257536</v>
      </c>
      <c r="M3363" s="13" t="s">
        <v>35</v>
      </c>
      <c r="N3363" s="13" t="s">
        <v>59</v>
      </c>
      <c r="P3363" s="11" t="n">
        <v>102</v>
      </c>
      <c r="Q3363" s="13" t="s">
        <v>225</v>
      </c>
      <c r="R3363" s="13" t="s">
        <v>104</v>
      </c>
      <c r="S3363" s="11" t="n">
        <v>4210508</v>
      </c>
      <c r="T3363" s="13" t="s">
        <v>123</v>
      </c>
      <c r="U3363" s="14" t="n">
        <v>151.61</v>
      </c>
      <c r="W3363" s="14" t="n">
        <v>151.61</v>
      </c>
      <c r="X3363" s="13" t="s">
        <v>2686</v>
      </c>
      <c r="Z3363" s="1" t="str">
        <f aca="false">IF($T3363="","",IFERROR(INDEX('Resumo Grupos'!$AC$3:$AC$200,MATCH($T3363,'Resumo Grupos'!$AB$3:$AB$200,0)),"n/d"))</f>
        <v>Despesa</v>
      </c>
      <c r="AA3363" s="1" t="str">
        <f aca="false">IF($T3363="","",IF(COUNTIF('Resumo Grupos'!$AE$3:$AE$40,$T3363)&gt;0,"NAO","SIM"))</f>
        <v>SIM</v>
      </c>
      <c r="AB3363" s="1"/>
      <c r="AC3363" s="1"/>
    </row>
    <row r="3364" customFormat="false" ht="45.75" hidden="false" customHeight="true" outlineLevel="0" collapsed="false">
      <c r="A3364" s="11" t="n">
        <v>3</v>
      </c>
      <c r="B3364" s="12" t="n">
        <v>46274</v>
      </c>
      <c r="C3364" s="12" t="n">
        <v>46274</v>
      </c>
      <c r="D3364" s="11" t="n">
        <v>0</v>
      </c>
      <c r="E3364" s="13" t="s">
        <v>32</v>
      </c>
      <c r="F3364" s="11" t="n">
        <v>17</v>
      </c>
      <c r="G3364" s="13" t="s">
        <v>33</v>
      </c>
      <c r="H3364" s="11" t="n">
        <v>1110101</v>
      </c>
      <c r="I3364" s="13" t="s">
        <v>34</v>
      </c>
      <c r="J3364" s="11" t="n">
        <v>1683424</v>
      </c>
      <c r="L3364" s="11" t="n">
        <v>1683424</v>
      </c>
      <c r="M3364" s="13" t="s">
        <v>35</v>
      </c>
      <c r="N3364" s="13" t="s">
        <v>36</v>
      </c>
      <c r="P3364" s="11" t="n">
        <v>167</v>
      </c>
      <c r="Q3364" s="13" t="s">
        <v>119</v>
      </c>
      <c r="R3364" s="13" t="s">
        <v>38</v>
      </c>
      <c r="S3364" s="11" t="n">
        <v>4210314</v>
      </c>
      <c r="T3364" s="13" t="s">
        <v>47</v>
      </c>
      <c r="U3364" s="14" t="n">
        <v>100</v>
      </c>
      <c r="W3364" s="14" t="n">
        <v>100</v>
      </c>
      <c r="X3364" s="13" t="s">
        <v>2687</v>
      </c>
      <c r="Z3364" s="1" t="str">
        <f aca="false">IF($T3364="","",IFERROR(INDEX('Resumo Grupos'!$AC$3:$AC$200,MATCH($T3364,'Resumo Grupos'!$AB$3:$AB$200,0)),"n/d"))</f>
        <v>Despesa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46274</v>
      </c>
      <c r="C3365" s="12" t="n">
        <v>46274</v>
      </c>
      <c r="D3365" s="11" t="n">
        <v>0</v>
      </c>
      <c r="E3365" s="13" t="s">
        <v>32</v>
      </c>
      <c r="F3365" s="11" t="n">
        <v>17</v>
      </c>
      <c r="G3365" s="13" t="s">
        <v>33</v>
      </c>
      <c r="H3365" s="11" t="n">
        <v>1110101</v>
      </c>
      <c r="I3365" s="13" t="s">
        <v>34</v>
      </c>
      <c r="J3365" s="11" t="n">
        <v>1683426</v>
      </c>
      <c r="L3365" s="11" t="n">
        <v>1683426</v>
      </c>
      <c r="M3365" s="13" t="s">
        <v>35</v>
      </c>
      <c r="N3365" s="13" t="s">
        <v>36</v>
      </c>
      <c r="P3365" s="11" t="n">
        <v>167</v>
      </c>
      <c r="Q3365" s="13" t="s">
        <v>119</v>
      </c>
      <c r="R3365" s="13" t="s">
        <v>38</v>
      </c>
      <c r="S3365" s="11" t="n">
        <v>4210310</v>
      </c>
      <c r="T3365" s="13" t="s">
        <v>39</v>
      </c>
      <c r="U3365" s="14" t="n">
        <v>5</v>
      </c>
      <c r="W3365" s="14" t="n">
        <v>5</v>
      </c>
      <c r="X3365" s="13" t="s">
        <v>575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/>
      <c r="AC3365" s="1"/>
    </row>
    <row r="3366" customFormat="false" ht="54.75" hidden="false" customHeight="true" outlineLevel="0" collapsed="false">
      <c r="A3366" s="11" t="n">
        <v>3</v>
      </c>
      <c r="B3366" s="12" t="n">
        <v>46274</v>
      </c>
      <c r="C3366" s="12" t="n">
        <v>46274</v>
      </c>
      <c r="D3366" s="11" t="n">
        <v>0</v>
      </c>
      <c r="E3366" s="13" t="s">
        <v>32</v>
      </c>
      <c r="F3366" s="11" t="n">
        <v>17</v>
      </c>
      <c r="G3366" s="13" t="s">
        <v>33</v>
      </c>
      <c r="H3366" s="11" t="n">
        <v>1110101</v>
      </c>
      <c r="I3366" s="13" t="s">
        <v>34</v>
      </c>
      <c r="J3366" s="11" t="n">
        <v>1683431</v>
      </c>
      <c r="L3366" s="11" t="n">
        <v>1683431</v>
      </c>
      <c r="M3366" s="13" t="s">
        <v>35</v>
      </c>
      <c r="N3366" s="13" t="s">
        <v>36</v>
      </c>
      <c r="P3366" s="11" t="n">
        <v>167</v>
      </c>
      <c r="Q3366" s="13" t="s">
        <v>119</v>
      </c>
      <c r="R3366" s="13" t="s">
        <v>38</v>
      </c>
      <c r="S3366" s="11" t="n">
        <v>4210310</v>
      </c>
      <c r="T3366" s="13" t="s">
        <v>39</v>
      </c>
      <c r="U3366" s="14" t="n">
        <v>15</v>
      </c>
      <c r="W3366" s="14" t="n">
        <v>15</v>
      </c>
      <c r="X3366" s="13" t="s">
        <v>2688</v>
      </c>
      <c r="Z3366" s="1" t="str">
        <f aca="false">IF($T3366="","",IFERROR(INDEX('Resumo Grupos'!$AC$3:$AC$200,MATCH($T3366,'Resumo Grupos'!$AB$3:$AB$200,0)),"n/d"))</f>
        <v>Despesa</v>
      </c>
      <c r="AA3366" s="1" t="str">
        <f aca="false">IF($T3366="","",IF(COUNTIF('Resumo Grupos'!$AE$3:$AE$40,$T3366)&gt;0,"NAO","SIM"))</f>
        <v>SIM</v>
      </c>
      <c r="AB3366" s="1"/>
      <c r="AC3366" s="1"/>
    </row>
    <row r="3367" customFormat="false" ht="63.75" hidden="false" customHeight="true" outlineLevel="0" collapsed="false">
      <c r="A3367" s="11" t="n">
        <v>3</v>
      </c>
      <c r="B3367" s="12" t="n">
        <v>46274</v>
      </c>
      <c r="C3367" s="12" t="n">
        <v>46274</v>
      </c>
      <c r="D3367" s="11" t="n">
        <v>0</v>
      </c>
      <c r="E3367" s="13" t="s">
        <v>32</v>
      </c>
      <c r="F3367" s="11" t="n">
        <v>17</v>
      </c>
      <c r="G3367" s="13" t="s">
        <v>33</v>
      </c>
      <c r="H3367" s="11" t="n">
        <v>1110101</v>
      </c>
      <c r="I3367" s="13" t="s">
        <v>34</v>
      </c>
      <c r="J3367" s="11" t="n">
        <v>1683433</v>
      </c>
      <c r="L3367" s="11" t="n">
        <v>1683433</v>
      </c>
      <c r="M3367" s="13" t="s">
        <v>35</v>
      </c>
      <c r="N3367" s="13" t="s">
        <v>36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20</v>
      </c>
      <c r="W3367" s="14" t="n">
        <v>20</v>
      </c>
      <c r="X3367" s="13" t="s">
        <v>2689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/>
      <c r="AC3367" s="1"/>
    </row>
    <row r="3368" customFormat="false" ht="54.75" hidden="false" customHeight="true" outlineLevel="0" collapsed="false">
      <c r="A3368" s="11" t="n">
        <v>3</v>
      </c>
      <c r="B3368" s="12" t="n">
        <v>46274</v>
      </c>
      <c r="C3368" s="12" t="n">
        <v>46274</v>
      </c>
      <c r="D3368" s="11" t="n">
        <v>0</v>
      </c>
      <c r="E3368" s="13" t="s">
        <v>32</v>
      </c>
      <c r="F3368" s="11" t="n">
        <v>17</v>
      </c>
      <c r="G3368" s="13" t="s">
        <v>33</v>
      </c>
      <c r="H3368" s="11" t="n">
        <v>1110101</v>
      </c>
      <c r="I3368" s="13" t="s">
        <v>34</v>
      </c>
      <c r="J3368" s="11" t="n">
        <v>1683434</v>
      </c>
      <c r="L3368" s="11" t="n">
        <v>1683434</v>
      </c>
      <c r="M3368" s="13" t="s">
        <v>35</v>
      </c>
      <c r="N3368" s="13" t="s">
        <v>36</v>
      </c>
      <c r="P3368" s="11" t="n">
        <v>167</v>
      </c>
      <c r="Q3368" s="13" t="s">
        <v>119</v>
      </c>
      <c r="R3368" s="13" t="s">
        <v>52</v>
      </c>
      <c r="S3368" s="11" t="n">
        <v>2110101</v>
      </c>
      <c r="T3368" s="13" t="s">
        <v>53</v>
      </c>
      <c r="U3368" s="14" t="n">
        <v>92</v>
      </c>
      <c r="W3368" s="14" t="n">
        <v>92</v>
      </c>
      <c r="X3368" s="13" t="s">
        <v>2690</v>
      </c>
      <c r="Z3368" s="1" t="str">
        <f aca="false">IF($T3368="","",IFERROR(INDEX('Resumo Grupos'!$AC$3:$AC$200,MATCH($T3368,'Resumo Grupos'!$AB$3:$AB$200,0)),"n/d"))</f>
        <v>Despesa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46274</v>
      </c>
      <c r="C3369" s="12" t="n">
        <v>46274</v>
      </c>
      <c r="D3369" s="11" t="n">
        <v>0</v>
      </c>
      <c r="E3369" s="13" t="s">
        <v>32</v>
      </c>
      <c r="F3369" s="11" t="n">
        <v>17</v>
      </c>
      <c r="G3369" s="13" t="s">
        <v>33</v>
      </c>
      <c r="H3369" s="11" t="n">
        <v>1110101</v>
      </c>
      <c r="I3369" s="13" t="s">
        <v>34</v>
      </c>
      <c r="J3369" s="11" t="n">
        <v>1683435</v>
      </c>
      <c r="L3369" s="11" t="n">
        <v>1683435</v>
      </c>
      <c r="M3369" s="13" t="s">
        <v>35</v>
      </c>
      <c r="N3369" s="13" t="s">
        <v>36</v>
      </c>
      <c r="P3369" s="11" t="n">
        <v>167</v>
      </c>
      <c r="Q3369" s="13" t="s">
        <v>119</v>
      </c>
      <c r="R3369" s="13" t="s">
        <v>52</v>
      </c>
      <c r="S3369" s="11" t="n">
        <v>2110101</v>
      </c>
      <c r="T3369" s="13" t="s">
        <v>53</v>
      </c>
      <c r="U3369" s="14" t="n">
        <v>125</v>
      </c>
      <c r="W3369" s="14" t="n">
        <v>125</v>
      </c>
      <c r="X3369" s="13" t="s">
        <v>2691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  <c r="AB3369" s="1"/>
      <c r="AC3369" s="1"/>
    </row>
    <row r="3370" customFormat="false" ht="63.75" hidden="false" customHeight="true" outlineLevel="0" collapsed="false">
      <c r="A3370" s="11" t="n">
        <v>3</v>
      </c>
      <c r="B3370" s="12" t="n">
        <v>46184</v>
      </c>
      <c r="C3370" s="12" t="n">
        <v>46274</v>
      </c>
      <c r="D3370" s="11" t="n">
        <v>1611</v>
      </c>
      <c r="E3370" s="13" t="s">
        <v>582</v>
      </c>
      <c r="F3370" s="11" t="n">
        <v>24</v>
      </c>
      <c r="G3370" s="13" t="s">
        <v>64</v>
      </c>
      <c r="H3370" s="11" t="n">
        <v>2110101</v>
      </c>
      <c r="I3370" s="13" t="s">
        <v>53</v>
      </c>
      <c r="J3370" s="11" t="n">
        <v>1239689</v>
      </c>
      <c r="L3370" s="11" t="n">
        <v>180736293</v>
      </c>
      <c r="M3370" s="13" t="s">
        <v>35</v>
      </c>
      <c r="N3370" s="13" t="s">
        <v>59</v>
      </c>
      <c r="P3370" s="11" t="n">
        <v>128</v>
      </c>
      <c r="Q3370" s="13" t="s">
        <v>65</v>
      </c>
      <c r="R3370" s="13" t="s">
        <v>66</v>
      </c>
      <c r="S3370" s="11" t="n">
        <v>1130101</v>
      </c>
      <c r="T3370" s="13" t="s">
        <v>67</v>
      </c>
      <c r="U3370" s="14" t="n">
        <v>1718.76</v>
      </c>
      <c r="W3370" s="14" t="n">
        <v>1718.76</v>
      </c>
      <c r="X3370" s="13" t="s">
        <v>2692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SAND H COL PRT 43/44</v>
      </c>
      <c r="AC3370" s="1" t="n">
        <v>1771475</v>
      </c>
    </row>
    <row r="3371" customFormat="false" ht="36.75" hidden="false" customHeight="true" outlineLevel="0" collapsed="false">
      <c r="A3371" s="11" t="n">
        <v>3</v>
      </c>
      <c r="B3371" s="12" t="n">
        <v>46246</v>
      </c>
      <c r="C3371" s="12" t="n">
        <v>46274</v>
      </c>
      <c r="D3371" s="11" t="n">
        <v>1678</v>
      </c>
      <c r="E3371" s="13" t="s">
        <v>234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1542864</v>
      </c>
      <c r="L3371" s="11" t="n">
        <v>2594223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545.13</v>
      </c>
      <c r="W3371" s="14" t="n">
        <v>545.13</v>
      </c>
      <c r="X3371" s="13" t="s">
        <v>2693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DES CREM EX-SET FLOR</v>
      </c>
      <c r="AC3371" s="1" t="n">
        <v>163841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46274</v>
      </c>
      <c r="D3372" s="11" t="n">
        <v>1740</v>
      </c>
      <c r="E3372" s="13" t="s">
        <v>207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1573186</v>
      </c>
      <c r="L3372" s="11" t="n">
        <v>12609002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871.13</v>
      </c>
      <c r="W3372" s="14" t="n">
        <v>871.13</v>
      </c>
      <c r="X3372" s="13" t="s">
        <v>2694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ASACOMP.FRAG1K</v>
      </c>
      <c r="AC3372" s="1" t="n">
        <v>1260900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46274</v>
      </c>
      <c r="D3373" s="11" t="n">
        <v>1456</v>
      </c>
      <c r="E3373" s="13" t="s">
        <v>2533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1585320</v>
      </c>
      <c r="L3373" s="11" t="n">
        <v>703512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226.44</v>
      </c>
      <c r="W3373" s="14" t="n">
        <v>226.44</v>
      </c>
      <c r="X3373" s="13" t="s">
        <v>2695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SODA CAUSTICA TOP CLEAN 300G</v>
      </c>
      <c r="AC3373" s="1" t="n">
        <v>70351</v>
      </c>
    </row>
    <row r="3374" customFormat="false" ht="54.75" hidden="false" customHeight="true" outlineLevel="0" collapsed="false">
      <c r="A3374" s="11" t="n">
        <v>3</v>
      </c>
      <c r="B3374" s="12" t="n">
        <v>46255</v>
      </c>
      <c r="C3374" s="12" t="n">
        <v>46274</v>
      </c>
      <c r="D3374" s="11" t="n">
        <v>1613</v>
      </c>
      <c r="E3374" s="13" t="s">
        <v>214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1585503</v>
      </c>
      <c r="L3374" s="11" t="n">
        <v>16220083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1333.03</v>
      </c>
      <c r="W3374" s="14" t="n">
        <v>1333.03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FILE PEITOA GRANEL</v>
      </c>
      <c r="AC3374" s="1" t="n">
        <v>1622008</v>
      </c>
    </row>
    <row r="3375" customFormat="false" ht="45.75" hidden="false" customHeight="true" outlineLevel="0" collapsed="false">
      <c r="A3375" s="11" t="n">
        <v>3</v>
      </c>
      <c r="B3375" s="12" t="n">
        <v>46259</v>
      </c>
      <c r="C3375" s="12" t="n">
        <v>46274</v>
      </c>
      <c r="D3375" s="11" t="n">
        <v>1024</v>
      </c>
      <c r="E3375" s="13" t="s">
        <v>220</v>
      </c>
      <c r="F3375" s="11" t="n">
        <v>24</v>
      </c>
      <c r="G3375" s="13" t="s">
        <v>64</v>
      </c>
      <c r="H3375" s="11" t="n">
        <v>2110405</v>
      </c>
      <c r="I3375" s="13" t="s">
        <v>57</v>
      </c>
      <c r="J3375" s="11" t="n">
        <v>1603758</v>
      </c>
      <c r="L3375" s="11" t="n">
        <v>6288892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327</v>
      </c>
      <c r="W3375" s="14" t="n">
        <v>327</v>
      </c>
      <c r="X3375" s="13" t="s">
        <v>2697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REAL GOLD 250ML PET</v>
      </c>
      <c r="AC3375" s="1" t="n">
        <v>628889</v>
      </c>
    </row>
    <row r="3376" customFormat="false" ht="36.75" hidden="false" customHeight="true" outlineLevel="0" collapsed="false">
      <c r="A3376" s="11" t="n">
        <v>3</v>
      </c>
      <c r="B3376" s="12" t="n">
        <v>46260</v>
      </c>
      <c r="C3376" s="12" t="n">
        <v>46274</v>
      </c>
      <c r="D3376" s="11" t="n">
        <v>794</v>
      </c>
      <c r="E3376" s="13" t="s">
        <v>191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1608535</v>
      </c>
      <c r="L3376" s="11" t="n">
        <v>59751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66</v>
      </c>
      <c r="S3376" s="11" t="n">
        <v>1130101</v>
      </c>
      <c r="T3376" s="13" t="s">
        <v>67</v>
      </c>
      <c r="U3376" s="14" t="n">
        <v>1460.03</v>
      </c>
      <c r="W3376" s="14" t="n">
        <v>1460.03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SACOLA DE 3KG</v>
      </c>
      <c r="AC3376" s="1" t="n">
        <v>8770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46274</v>
      </c>
      <c r="D3377" s="11" t="n">
        <v>794</v>
      </c>
      <c r="E3377" s="13" t="s">
        <v>191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1608612</v>
      </c>
      <c r="L3377" s="11" t="n">
        <v>59741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41</v>
      </c>
      <c r="S3377" s="11" t="n">
        <v>4210299</v>
      </c>
      <c r="T3377" s="13" t="s">
        <v>1423</v>
      </c>
      <c r="U3377" s="14" t="n">
        <v>1115.87</v>
      </c>
      <c r="W3377" s="14" t="n">
        <v>1115.87</v>
      </c>
      <c r="X3377" s="13" t="s">
        <v>2699</v>
      </c>
      <c r="Z3377" s="1" t="str">
        <f aca="false">IF($T3377="","",IFERROR(INDEX('Resumo Grupos'!$AC$3:$AC$200,MATCH($T3377,'Resumo Grupos'!$AB$3:$AB$200,0)),"n/d"))</f>
        <v>Despesa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SACOLA DE 3KG</v>
      </c>
      <c r="AC3377" s="1" t="n">
        <v>8769</v>
      </c>
    </row>
    <row r="3378" customFormat="false" ht="54.75" hidden="false" customHeight="true" outlineLevel="0" collapsed="false">
      <c r="A3378" s="11" t="n">
        <v>3</v>
      </c>
      <c r="B3378" s="12" t="n">
        <v>46262</v>
      </c>
      <c r="C3378" s="12" t="n">
        <v>46274</v>
      </c>
      <c r="D3378" s="11" t="n">
        <v>1613</v>
      </c>
      <c r="E3378" s="13" t="s">
        <v>214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1613501</v>
      </c>
      <c r="L3378" s="11" t="n">
        <v>16248382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1100.04</v>
      </c>
      <c r="W3378" s="14" t="n">
        <v>1100.04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FILE PEITOA GRANEL</v>
      </c>
      <c r="AC3378" s="1" t="n">
        <v>1624838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99</v>
      </c>
      <c r="F3379" s="11" t="n">
        <v>34</v>
      </c>
      <c r="G3379" s="13" t="s">
        <v>56</v>
      </c>
      <c r="H3379" s="11" t="n">
        <v>2110101</v>
      </c>
      <c r="I3379" s="13" t="s">
        <v>53</v>
      </c>
      <c r="J3379" s="11" t="n">
        <v>1638148</v>
      </c>
      <c r="L3379" s="11" t="n">
        <v>4572</v>
      </c>
      <c r="M3379" s="13" t="s">
        <v>35</v>
      </c>
      <c r="N3379" s="13" t="s">
        <v>89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46267</v>
      </c>
      <c r="C3380" s="12" t="n">
        <v>46274</v>
      </c>
      <c r="D3380" s="11" t="n">
        <v>489</v>
      </c>
      <c r="E3380" s="13" t="s">
        <v>218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1638293</v>
      </c>
      <c r="L3380" s="11" t="n">
        <v>252125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245</v>
      </c>
      <c r="W3380" s="14" t="n">
        <v>245</v>
      </c>
      <c r="X3380" s="13" t="s">
        <v>1881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46267</v>
      </c>
      <c r="C3381" s="12" t="n">
        <v>46274</v>
      </c>
      <c r="D3381" s="11" t="n">
        <v>1723</v>
      </c>
      <c r="E3381" s="13" t="s">
        <v>95</v>
      </c>
      <c r="F3381" s="11" t="n">
        <v>24</v>
      </c>
      <c r="G3381" s="13" t="s">
        <v>64</v>
      </c>
      <c r="H3381" s="11" t="n">
        <v>2110405</v>
      </c>
      <c r="I3381" s="13" t="s">
        <v>57</v>
      </c>
      <c r="J3381" s="11" t="n">
        <v>1638506</v>
      </c>
      <c r="L3381" s="11" t="n">
        <v>615271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1925.5</v>
      </c>
      <c r="W3381" s="14" t="n">
        <v>1925.5</v>
      </c>
      <c r="X3381" s="13" t="s">
        <v>2702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TRASEIRO DE BOI L1</v>
      </c>
      <c r="AC3381" s="1" t="n">
        <v>175823</v>
      </c>
    </row>
    <row r="3382" customFormat="false" ht="63.75" hidden="false" customHeight="true" outlineLevel="0" collapsed="false">
      <c r="A3382" s="11" t="n">
        <v>3</v>
      </c>
      <c r="B3382" s="12" t="n">
        <v>46267</v>
      </c>
      <c r="C3382" s="12" t="n">
        <v>46274</v>
      </c>
      <c r="D3382" s="11" t="n">
        <v>10102</v>
      </c>
      <c r="E3382" s="13" t="s">
        <v>2063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1640860</v>
      </c>
      <c r="L3382" s="11" t="n">
        <v>19981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2248.47</v>
      </c>
      <c r="W3382" s="14" t="n">
        <v>2248.47</v>
      </c>
      <c r="X3382" s="13" t="s">
        <v>2703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CAR MUSCULO S.OSSOKG</v>
      </c>
      <c r="AC3382" s="1" t="n">
        <v>1998</v>
      </c>
    </row>
    <row r="3383" customFormat="false" ht="12.75" hidden="false" customHeight="true" outlineLevel="0" collapsed="false">
      <c r="A3383" s="15" t="n">
        <v>3</v>
      </c>
      <c r="B3383" s="16" t="n">
        <v>46267</v>
      </c>
      <c r="C3383" s="16" t="n">
        <v>46274</v>
      </c>
      <c r="D3383" s="15" t="n">
        <v>1457</v>
      </c>
      <c r="E3383" s="1" t="s">
        <v>216</v>
      </c>
      <c r="F3383" s="15" t="n">
        <v>24</v>
      </c>
      <c r="G3383" s="1" t="s">
        <v>64</v>
      </c>
      <c r="H3383" s="15" t="n">
        <v>2110405</v>
      </c>
      <c r="I3383" s="1" t="s">
        <v>57</v>
      </c>
      <c r="J3383" s="15" t="n">
        <v>1646066</v>
      </c>
      <c r="L3383" s="15" t="n">
        <v>199838331</v>
      </c>
      <c r="M3383" s="1" t="s">
        <v>35</v>
      </c>
      <c r="N3383" s="1" t="s">
        <v>59</v>
      </c>
      <c r="P3383" s="15" t="n">
        <v>167</v>
      </c>
      <c r="Q3383" s="1" t="s">
        <v>119</v>
      </c>
      <c r="R3383" s="1" t="s">
        <v>66</v>
      </c>
      <c r="S3383" s="15" t="n">
        <v>1130101</v>
      </c>
      <c r="T3383" s="1" t="s">
        <v>67</v>
      </c>
      <c r="U3383" s="17" t="n">
        <v>468.27</v>
      </c>
      <c r="W3383" s="17" t="n">
        <v>468.27</v>
      </c>
      <c r="X3383" s="1" t="s">
        <v>2704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FRUTAP IOG MOR C/CER</v>
      </c>
      <c r="AC3383" s="1" t="n">
        <v>15098</v>
      </c>
    </row>
    <row r="3384" customFormat="false" ht="12.75" hidden="false" customHeight="true" outlineLevel="0" collapsed="false">
      <c r="A3384" s="15" t="n">
        <v>3</v>
      </c>
      <c r="B3384" s="16" t="n">
        <v>46269</v>
      </c>
      <c r="C3384" s="16" t="n">
        <v>46274</v>
      </c>
      <c r="D3384" s="15" t="n">
        <v>642</v>
      </c>
      <c r="E3384" s="1" t="s">
        <v>162</v>
      </c>
      <c r="F3384" s="15" t="n">
        <v>24</v>
      </c>
      <c r="G3384" s="1" t="s">
        <v>64</v>
      </c>
      <c r="H3384" s="15" t="n">
        <v>2110101</v>
      </c>
      <c r="I3384" s="1" t="s">
        <v>53</v>
      </c>
      <c r="J3384" s="15" t="n">
        <v>1676798</v>
      </c>
      <c r="L3384" s="15" t="n">
        <v>645</v>
      </c>
      <c r="M3384" s="1" t="s">
        <v>35</v>
      </c>
      <c r="N3384" s="1" t="s">
        <v>59</v>
      </c>
      <c r="P3384" s="15" t="n">
        <v>129</v>
      </c>
      <c r="Q3384" s="1" t="s">
        <v>37</v>
      </c>
      <c r="R3384" s="1" t="s">
        <v>66</v>
      </c>
      <c r="S3384" s="15" t="n">
        <v>1130101</v>
      </c>
      <c r="T3384" s="1" t="s">
        <v>67</v>
      </c>
      <c r="U3384" s="17" t="n">
        <v>228</v>
      </c>
      <c r="W3384" s="17" t="n">
        <v>228</v>
      </c>
      <c r="X3384" s="1" t="s">
        <v>2705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BOLO BLOOM 600G</v>
      </c>
      <c r="AC3384" s="1" t="n">
        <v>645</v>
      </c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42</v>
      </c>
      <c r="E3385" s="1" t="s">
        <v>99</v>
      </c>
      <c r="F3385" s="15" t="n">
        <v>13</v>
      </c>
      <c r="G3385" s="1" t="s">
        <v>100</v>
      </c>
      <c r="H3385" s="15" t="n">
        <v>2110101</v>
      </c>
      <c r="I3385" s="1" t="s">
        <v>53</v>
      </c>
      <c r="J3385" s="15" t="n">
        <v>1676866</v>
      </c>
      <c r="L3385" s="15" t="n">
        <v>4592</v>
      </c>
      <c r="M3385" s="1" t="s">
        <v>35</v>
      </c>
      <c r="N3385" s="1" t="s">
        <v>89</v>
      </c>
      <c r="P3385" s="15" t="n">
        <v>129</v>
      </c>
      <c r="Q3385" s="1" t="s">
        <v>37</v>
      </c>
      <c r="R3385" s="1" t="s">
        <v>66</v>
      </c>
      <c r="S3385" s="15" t="n">
        <v>1130101</v>
      </c>
      <c r="T3385" s="1" t="s">
        <v>67</v>
      </c>
      <c r="U3385" s="17" t="n">
        <v>92</v>
      </c>
      <c r="W3385" s="17" t="n">
        <v>92</v>
      </c>
      <c r="X3385" s="1" t="s">
        <v>2706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42</v>
      </c>
      <c r="E3386" s="1" t="s">
        <v>99</v>
      </c>
      <c r="F3386" s="15" t="n">
        <v>13</v>
      </c>
      <c r="G3386" s="1" t="s">
        <v>100</v>
      </c>
      <c r="H3386" s="15" t="n">
        <v>2110101</v>
      </c>
      <c r="I3386" s="1" t="s">
        <v>53</v>
      </c>
      <c r="J3386" s="15" t="n">
        <v>1676903</v>
      </c>
      <c r="L3386" s="15" t="n">
        <v>4593</v>
      </c>
      <c r="M3386" s="1" t="s">
        <v>35</v>
      </c>
      <c r="N3386" s="1" t="s">
        <v>89</v>
      </c>
      <c r="P3386" s="15" t="n">
        <v>129</v>
      </c>
      <c r="Q3386" s="1" t="s">
        <v>37</v>
      </c>
      <c r="R3386" s="1" t="s">
        <v>66</v>
      </c>
      <c r="S3386" s="15" t="n">
        <v>1130101</v>
      </c>
      <c r="T3386" s="1" t="s">
        <v>67</v>
      </c>
      <c r="U3386" s="17" t="n">
        <v>125</v>
      </c>
      <c r="W3386" s="17" t="n">
        <v>125</v>
      </c>
      <c r="X3386" s="1" t="s">
        <v>2707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46275</v>
      </c>
      <c r="C3387" s="16" t="n">
        <v>46275</v>
      </c>
      <c r="D3387" s="15" t="n">
        <v>0</v>
      </c>
      <c r="E3387" s="1" t="s">
        <v>32</v>
      </c>
      <c r="F3387" s="15" t="n">
        <v>17</v>
      </c>
      <c r="G3387" s="1" t="s">
        <v>33</v>
      </c>
      <c r="H3387" s="15" t="n">
        <v>1110101</v>
      </c>
      <c r="I3387" s="1" t="s">
        <v>34</v>
      </c>
      <c r="J3387" s="15" t="n">
        <v>1686835</v>
      </c>
      <c r="L3387" s="15" t="n">
        <v>1686835</v>
      </c>
      <c r="M3387" s="1" t="s">
        <v>35</v>
      </c>
      <c r="N3387" s="1" t="s">
        <v>36</v>
      </c>
      <c r="P3387" s="15" t="n">
        <v>129</v>
      </c>
      <c r="Q3387" s="1" t="s">
        <v>37</v>
      </c>
      <c r="R3387" s="1" t="s">
        <v>38</v>
      </c>
      <c r="S3387" s="15" t="n">
        <v>4210316</v>
      </c>
      <c r="T3387" s="1" t="s">
        <v>44</v>
      </c>
      <c r="U3387" s="17" t="n">
        <v>100</v>
      </c>
      <c r="W3387" s="17" t="n">
        <v>100</v>
      </c>
      <c r="X3387" s="1" t="s">
        <v>2400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46275</v>
      </c>
      <c r="C3388" s="16" t="n">
        <v>46275</v>
      </c>
      <c r="D3388" s="15" t="n">
        <v>0</v>
      </c>
      <c r="E3388" s="1" t="s">
        <v>32</v>
      </c>
      <c r="F3388" s="15" t="n">
        <v>17</v>
      </c>
      <c r="G3388" s="1" t="s">
        <v>33</v>
      </c>
      <c r="H3388" s="15" t="n">
        <v>1110101</v>
      </c>
      <c r="I3388" s="1" t="s">
        <v>34</v>
      </c>
      <c r="J3388" s="15" t="n">
        <v>1686836</v>
      </c>
      <c r="L3388" s="15" t="n">
        <v>1686836</v>
      </c>
      <c r="M3388" s="1" t="s">
        <v>35</v>
      </c>
      <c r="N3388" s="1" t="s">
        <v>36</v>
      </c>
      <c r="P3388" s="15" t="n">
        <v>129</v>
      </c>
      <c r="Q3388" s="1" t="s">
        <v>37</v>
      </c>
      <c r="R3388" s="1" t="s">
        <v>38</v>
      </c>
      <c r="S3388" s="15" t="n">
        <v>4210310</v>
      </c>
      <c r="T3388" s="1" t="s">
        <v>39</v>
      </c>
      <c r="U3388" s="17" t="n">
        <v>15</v>
      </c>
      <c r="W3388" s="17" t="n">
        <v>15</v>
      </c>
      <c r="X3388" s="1" t="s">
        <v>2401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46275</v>
      </c>
      <c r="C3389" s="16" t="n">
        <v>46275</v>
      </c>
      <c r="D3389" s="15" t="n">
        <v>0</v>
      </c>
      <c r="E3389" s="1" t="s">
        <v>32</v>
      </c>
      <c r="F3389" s="15" t="n">
        <v>17</v>
      </c>
      <c r="G3389" s="1" t="s">
        <v>33</v>
      </c>
      <c r="H3389" s="15" t="n">
        <v>1110101</v>
      </c>
      <c r="I3389" s="1" t="s">
        <v>34</v>
      </c>
      <c r="J3389" s="15" t="n">
        <v>1686839</v>
      </c>
      <c r="L3389" s="15" t="n">
        <v>1686839</v>
      </c>
      <c r="M3389" s="1" t="s">
        <v>35</v>
      </c>
      <c r="N3389" s="1" t="s">
        <v>36</v>
      </c>
      <c r="P3389" s="15" t="n">
        <v>129</v>
      </c>
      <c r="Q3389" s="1" t="s">
        <v>37</v>
      </c>
      <c r="R3389" s="1" t="s">
        <v>38</v>
      </c>
      <c r="S3389" s="15" t="n">
        <v>4210309</v>
      </c>
      <c r="T3389" s="1" t="s">
        <v>120</v>
      </c>
      <c r="U3389" s="17" t="n">
        <v>10</v>
      </c>
      <c r="W3389" s="17" t="n">
        <v>10</v>
      </c>
      <c r="X3389" s="1" t="s">
        <v>2454</v>
      </c>
      <c r="Z3389" s="1" t="str">
        <f aca="false">IF($T3389="","",IFERROR(INDEX('Resumo Grupos'!$AC$3:$AC$200,MATCH($T3389,'Resumo Grupos'!$AB$3:$AB$200,0)),"n/d"))</f>
        <v>Salários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46275</v>
      </c>
      <c r="C3390" s="16" t="n">
        <v>46275</v>
      </c>
      <c r="D3390" s="15" t="n">
        <v>0</v>
      </c>
      <c r="E3390" s="1" t="s">
        <v>32</v>
      </c>
      <c r="F3390" s="15" t="n">
        <v>17</v>
      </c>
      <c r="G3390" s="1" t="s">
        <v>33</v>
      </c>
      <c r="H3390" s="15" t="n">
        <v>1110101</v>
      </c>
      <c r="I3390" s="1" t="s">
        <v>34</v>
      </c>
      <c r="J3390" s="15" t="n">
        <v>1686842</v>
      </c>
      <c r="L3390" s="15" t="n">
        <v>1686842</v>
      </c>
      <c r="M3390" s="1" t="s">
        <v>35</v>
      </c>
      <c r="N3390" s="1" t="s">
        <v>36</v>
      </c>
      <c r="P3390" s="15" t="n">
        <v>129</v>
      </c>
      <c r="Q3390" s="1" t="s">
        <v>37</v>
      </c>
      <c r="R3390" s="1" t="s">
        <v>38</v>
      </c>
      <c r="S3390" s="15" t="n">
        <v>4210310</v>
      </c>
      <c r="T3390" s="1" t="s">
        <v>39</v>
      </c>
      <c r="U3390" s="17" t="n">
        <v>5</v>
      </c>
      <c r="W3390" s="17" t="n">
        <v>5</v>
      </c>
      <c r="X3390" s="1" t="s">
        <v>40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5" t="n">
        <v>3</v>
      </c>
      <c r="B3391" s="16" t="n">
        <v>46275</v>
      </c>
      <c r="C3391" s="16" t="n">
        <v>46275</v>
      </c>
      <c r="D3391" s="15" t="n">
        <v>0</v>
      </c>
      <c r="E3391" s="1" t="s">
        <v>32</v>
      </c>
      <c r="F3391" s="15" t="n">
        <v>17</v>
      </c>
      <c r="G3391" s="1" t="s">
        <v>33</v>
      </c>
      <c r="H3391" s="15" t="n">
        <v>1110101</v>
      </c>
      <c r="I3391" s="1" t="s">
        <v>34</v>
      </c>
      <c r="J3391" s="15" t="n">
        <v>1686845</v>
      </c>
      <c r="L3391" s="15" t="n">
        <v>1686845</v>
      </c>
      <c r="M3391" s="1" t="s">
        <v>35</v>
      </c>
      <c r="N3391" s="1" t="s">
        <v>36</v>
      </c>
      <c r="P3391" s="15" t="n">
        <v>129</v>
      </c>
      <c r="Q3391" s="1" t="s">
        <v>37</v>
      </c>
      <c r="R3391" s="1" t="s">
        <v>52</v>
      </c>
      <c r="S3391" s="15" t="n">
        <v>2110101</v>
      </c>
      <c r="T3391" s="1" t="s">
        <v>53</v>
      </c>
      <c r="U3391" s="17" t="n">
        <v>221</v>
      </c>
      <c r="W3391" s="17" t="n">
        <v>221</v>
      </c>
      <c r="X3391" s="1" t="s">
        <v>2708</v>
      </c>
      <c r="Z3391" s="1" t="str">
        <f aca="false">IF($T3391="","",IFERROR(INDEX('Resumo Grupos'!$AC$3:$AC$200,MATCH($T3391,'Resumo Grupos'!$AB$3:$AB$200,0)),"n/d"))</f>
        <v>Despesa</v>
      </c>
      <c r="AA3391" s="1" t="str">
        <f aca="false">IF($T3391="","",IF(COUNTIF('Resumo Grupos'!$AE$3:$AE$40,$T3391)&gt;0,"NAO","SIM"))</f>
        <v>SIM</v>
      </c>
      <c r="AB3391" s="1"/>
      <c r="AC3391" s="1"/>
    </row>
    <row r="3392" customFormat="false" ht="12.75" hidden="false" customHeight="true" outlineLevel="0" collapsed="false">
      <c r="A3392" s="15" t="n">
        <v>3</v>
      </c>
      <c r="B3392" s="16" t="n">
        <v>46275</v>
      </c>
      <c r="C3392" s="16" t="n">
        <v>46275</v>
      </c>
      <c r="D3392" s="15" t="n">
        <v>0</v>
      </c>
      <c r="E3392" s="1" t="s">
        <v>32</v>
      </c>
      <c r="F3392" s="15" t="n">
        <v>17</v>
      </c>
      <c r="G3392" s="1" t="s">
        <v>33</v>
      </c>
      <c r="H3392" s="15" t="n">
        <v>1110101</v>
      </c>
      <c r="I3392" s="1" t="s">
        <v>34</v>
      </c>
      <c r="J3392" s="15" t="n">
        <v>1686846</v>
      </c>
      <c r="L3392" s="15" t="n">
        <v>1686846</v>
      </c>
      <c r="M3392" s="1" t="s">
        <v>35</v>
      </c>
      <c r="N3392" s="1" t="s">
        <v>36</v>
      </c>
      <c r="P3392" s="15" t="n">
        <v>129</v>
      </c>
      <c r="Q3392" s="1" t="s">
        <v>37</v>
      </c>
      <c r="R3392" s="1" t="s">
        <v>52</v>
      </c>
      <c r="S3392" s="15" t="n">
        <v>2110101</v>
      </c>
      <c r="T3392" s="1" t="s">
        <v>53</v>
      </c>
      <c r="U3392" s="17" t="n">
        <v>125</v>
      </c>
      <c r="W3392" s="17" t="n">
        <v>125</v>
      </c>
      <c r="X3392" s="1" t="s">
        <v>2709</v>
      </c>
      <c r="Z3392" s="1" t="str">
        <f aca="false">IF($T3392="","",IFERROR(INDEX('Resumo Grupos'!$AC$3:$AC$200,MATCH($T3392,'Resumo Grupos'!$AB$3:$AB$200,0)),"n/d"))</f>
        <v>Despesa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5" t="n">
        <v>3</v>
      </c>
      <c r="B3393" s="16" t="n">
        <v>46122</v>
      </c>
      <c r="C3393" s="16" t="n">
        <v>46275</v>
      </c>
      <c r="D3393" s="15" t="n">
        <v>815</v>
      </c>
      <c r="E3393" s="1" t="s">
        <v>428</v>
      </c>
      <c r="F3393" s="15" t="n">
        <v>34</v>
      </c>
      <c r="G3393" s="1" t="s">
        <v>56</v>
      </c>
      <c r="H3393" s="15" t="n">
        <v>2110405</v>
      </c>
      <c r="I3393" s="1" t="s">
        <v>57</v>
      </c>
      <c r="J3393" s="15" t="n">
        <v>793794</v>
      </c>
      <c r="L3393" s="15" t="n">
        <v>100326</v>
      </c>
      <c r="M3393" s="1" t="s">
        <v>58</v>
      </c>
      <c r="N3393" s="1" t="s">
        <v>59</v>
      </c>
      <c r="P3393" s="15" t="n">
        <v>101</v>
      </c>
      <c r="Q3393" s="1" t="s">
        <v>60</v>
      </c>
      <c r="R3393" s="1" t="s">
        <v>166</v>
      </c>
      <c r="S3393" s="15" t="n">
        <v>2110901</v>
      </c>
      <c r="T3393" s="1" t="s">
        <v>167</v>
      </c>
      <c r="U3393" s="17" t="n">
        <v>1500</v>
      </c>
      <c r="W3393" s="17" t="n">
        <v>0</v>
      </c>
      <c r="X3393" s="1" t="s">
        <v>429</v>
      </c>
      <c r="Z3393" s="1" t="str">
        <f aca="false">IF($T3393="","",IFERROR(INDEX('Resumo Grupos'!$AC$3:$AC$200,MATCH($T3393,'Resumo Grupos'!$AB$3:$AB$200,0)),"n/d"))</f>
        <v>Empréstimo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5" t="n">
        <v>3</v>
      </c>
      <c r="B3394" s="16" t="n">
        <v>46211</v>
      </c>
      <c r="C3394" s="16" t="n">
        <v>46275</v>
      </c>
      <c r="D3394" s="15" t="n">
        <v>33</v>
      </c>
      <c r="E3394" s="1" t="s">
        <v>91</v>
      </c>
      <c r="F3394" s="15" t="n">
        <v>34</v>
      </c>
      <c r="G3394" s="1" t="s">
        <v>56</v>
      </c>
      <c r="H3394" s="15" t="n">
        <v>2110405</v>
      </c>
      <c r="I3394" s="1" t="s">
        <v>57</v>
      </c>
      <c r="J3394" s="15" t="n">
        <v>1370731</v>
      </c>
      <c r="L3394" s="15" t="n">
        <v>213889</v>
      </c>
      <c r="M3394" s="1" t="s">
        <v>310</v>
      </c>
      <c r="N3394" s="1" t="s">
        <v>59</v>
      </c>
      <c r="P3394" s="15" t="n">
        <v>101</v>
      </c>
      <c r="Q3394" s="1" t="s">
        <v>60</v>
      </c>
      <c r="R3394" s="1" t="s">
        <v>41</v>
      </c>
      <c r="S3394" s="15" t="n">
        <v>4210222</v>
      </c>
      <c r="T3394" s="1" t="s">
        <v>1439</v>
      </c>
      <c r="U3394" s="17" t="n">
        <v>666.67</v>
      </c>
      <c r="W3394" s="17" t="n">
        <v>0</v>
      </c>
      <c r="X3394" s="1" t="s">
        <v>1440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/>
      <c r="AC3394" s="1"/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430</v>
      </c>
      <c r="F3395" s="15" t="n">
        <v>34</v>
      </c>
      <c r="G3395" s="1" t="s">
        <v>56</v>
      </c>
      <c r="H3395" s="15" t="n">
        <v>2110405</v>
      </c>
      <c r="I3395" s="1" t="s">
        <v>57</v>
      </c>
      <c r="J3395" s="15" t="n">
        <v>1382524</v>
      </c>
      <c r="L3395" s="15" t="n">
        <v>215701</v>
      </c>
      <c r="M3395" s="1" t="s">
        <v>310</v>
      </c>
      <c r="N3395" s="1" t="s">
        <v>59</v>
      </c>
      <c r="P3395" s="15" t="n">
        <v>101</v>
      </c>
      <c r="Q3395" s="1" t="s">
        <v>60</v>
      </c>
      <c r="R3395" s="1" t="s">
        <v>83</v>
      </c>
      <c r="S3395" s="15" t="n">
        <v>4210111</v>
      </c>
      <c r="T3395" s="1" t="s">
        <v>431</v>
      </c>
      <c r="U3395" s="17" t="n">
        <v>5500</v>
      </c>
      <c r="W3395" s="17" t="n">
        <v>0</v>
      </c>
      <c r="X3395" s="1" t="s">
        <v>1266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46231</v>
      </c>
      <c r="C3396" s="16" t="n">
        <v>46275</v>
      </c>
      <c r="D3396" s="15" t="n">
        <v>49</v>
      </c>
      <c r="E3396" s="1" t="s">
        <v>165</v>
      </c>
      <c r="F3396" s="15" t="n">
        <v>34</v>
      </c>
      <c r="G3396" s="1" t="s">
        <v>56</v>
      </c>
      <c r="H3396" s="15" t="n">
        <v>2110405</v>
      </c>
      <c r="I3396" s="1" t="s">
        <v>57</v>
      </c>
      <c r="J3396" s="15" t="n">
        <v>1464754</v>
      </c>
      <c r="L3396" s="15" t="n">
        <v>227889</v>
      </c>
      <c r="M3396" s="1" t="s">
        <v>189</v>
      </c>
      <c r="N3396" s="1" t="s">
        <v>59</v>
      </c>
      <c r="P3396" s="15" t="n">
        <v>101</v>
      </c>
      <c r="Q3396" s="1" t="s">
        <v>60</v>
      </c>
      <c r="R3396" s="1" t="s">
        <v>166</v>
      </c>
      <c r="S3396" s="15" t="n">
        <v>2110901</v>
      </c>
      <c r="T3396" s="1" t="s">
        <v>167</v>
      </c>
      <c r="U3396" s="17" t="n">
        <v>1878</v>
      </c>
      <c r="W3396" s="17" t="n">
        <v>0</v>
      </c>
      <c r="X3396" s="1" t="s">
        <v>2710</v>
      </c>
      <c r="Z3396" s="1" t="str">
        <f aca="false">IF($T3396="","",IFERROR(INDEX('Resumo Grupos'!$AC$3:$AC$200,MATCH($T3396,'Resumo Grupos'!$AB$3:$AB$200,0)),"n/d"))</f>
        <v>Empréstimo</v>
      </c>
      <c r="AA3396" s="1" t="str">
        <f aca="false">IF($T3396="","",IF(COUNTIF('Resumo Grupos'!$AE$3:$AE$40,$T3396)&gt;0,"NAO","SIM"))</f>
        <v>SIM</v>
      </c>
      <c r="AB3396" s="1"/>
      <c r="AC3396" s="1"/>
    </row>
    <row r="3397" customFormat="false" ht="12.75" hidden="false" customHeight="true" outlineLevel="0" collapsed="false">
      <c r="A3397" s="15" t="n">
        <v>3</v>
      </c>
      <c r="B3397" s="16" t="n">
        <v>46245</v>
      </c>
      <c r="C3397" s="16" t="n">
        <v>46275</v>
      </c>
      <c r="D3397" s="15" t="n">
        <v>1699</v>
      </c>
      <c r="E3397" s="1" t="s">
        <v>80</v>
      </c>
      <c r="F3397" s="15" t="n">
        <v>24</v>
      </c>
      <c r="G3397" s="1" t="s">
        <v>64</v>
      </c>
      <c r="H3397" s="15" t="n">
        <v>2110405</v>
      </c>
      <c r="I3397" s="1" t="s">
        <v>57</v>
      </c>
      <c r="J3397" s="15" t="n">
        <v>1537079</v>
      </c>
      <c r="L3397" s="15" t="n">
        <v>3107413</v>
      </c>
      <c r="M3397" s="1" t="s">
        <v>35</v>
      </c>
      <c r="N3397" s="1" t="s">
        <v>59</v>
      </c>
      <c r="P3397" s="15" t="n">
        <v>167</v>
      </c>
      <c r="Q3397" s="1" t="s">
        <v>119</v>
      </c>
      <c r="R3397" s="1" t="s">
        <v>66</v>
      </c>
      <c r="S3397" s="15" t="n">
        <v>1130101</v>
      </c>
      <c r="T3397" s="1" t="s">
        <v>67</v>
      </c>
      <c r="U3397" s="17" t="n">
        <v>1384</v>
      </c>
      <c r="W3397" s="17" t="n">
        <v>0</v>
      </c>
      <c r="X3397" s="1" t="s">
        <v>2711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LING CALABRESA PERD</v>
      </c>
      <c r="AC3397" s="1" t="n">
        <v>310741</v>
      </c>
    </row>
    <row r="3398" customFormat="false" ht="12.75" hidden="false" customHeight="true" outlineLevel="0" collapsed="false">
      <c r="A3398" s="15" t="n">
        <v>3</v>
      </c>
      <c r="B3398" s="16" t="n">
        <v>46247</v>
      </c>
      <c r="C3398" s="16" t="n">
        <v>46275</v>
      </c>
      <c r="D3398" s="15" t="n">
        <v>1921</v>
      </c>
      <c r="E3398" s="1" t="s">
        <v>313</v>
      </c>
      <c r="F3398" s="15" t="n">
        <v>24</v>
      </c>
      <c r="G3398" s="1" t="s">
        <v>64</v>
      </c>
      <c r="H3398" s="15" t="n">
        <v>2110405</v>
      </c>
      <c r="I3398" s="1" t="s">
        <v>57</v>
      </c>
      <c r="J3398" s="15" t="n">
        <v>1543028</v>
      </c>
      <c r="L3398" s="15" t="n">
        <v>137023</v>
      </c>
      <c r="M3398" s="1" t="s">
        <v>35</v>
      </c>
      <c r="N3398" s="1" t="s">
        <v>59</v>
      </c>
      <c r="P3398" s="15" t="n">
        <v>167</v>
      </c>
      <c r="Q3398" s="1" t="s">
        <v>119</v>
      </c>
      <c r="R3398" s="1" t="s">
        <v>66</v>
      </c>
      <c r="S3398" s="15" t="n">
        <v>1130101</v>
      </c>
      <c r="T3398" s="1" t="s">
        <v>67</v>
      </c>
      <c r="U3398" s="17" t="n">
        <v>355.95</v>
      </c>
      <c r="W3398" s="17" t="n">
        <v>0</v>
      </c>
      <c r="X3398" s="1" t="s">
        <v>2712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CANJICA MILHO BRANCO 400G</v>
      </c>
      <c r="AC3398" s="1" t="n">
        <v>21254</v>
      </c>
    </row>
    <row r="3399" customFormat="false" ht="12.75" hidden="false" customHeight="true" outlineLevel="0" collapsed="false">
      <c r="A3399" s="15" t="n">
        <v>3</v>
      </c>
      <c r="B3399" s="16" t="n">
        <v>46249</v>
      </c>
      <c r="C3399" s="16" t="n">
        <v>46275</v>
      </c>
      <c r="D3399" s="15" t="n">
        <v>1815</v>
      </c>
      <c r="E3399" s="1" t="s">
        <v>73</v>
      </c>
      <c r="F3399" s="15" t="n">
        <v>24</v>
      </c>
      <c r="G3399" s="1" t="s">
        <v>64</v>
      </c>
      <c r="H3399" s="15" t="n">
        <v>2110405</v>
      </c>
      <c r="I3399" s="1" t="s">
        <v>57</v>
      </c>
      <c r="J3399" s="15" t="n">
        <v>1551647</v>
      </c>
      <c r="L3399" s="15" t="n">
        <v>4625883</v>
      </c>
      <c r="M3399" s="1" t="s">
        <v>35</v>
      </c>
      <c r="N3399" s="1" t="s">
        <v>59</v>
      </c>
      <c r="P3399" s="15" t="n">
        <v>167</v>
      </c>
      <c r="Q3399" s="1" t="s">
        <v>119</v>
      </c>
      <c r="R3399" s="1" t="s">
        <v>66</v>
      </c>
      <c r="S3399" s="15" t="n">
        <v>1130101</v>
      </c>
      <c r="T3399" s="1" t="s">
        <v>67</v>
      </c>
      <c r="U3399" s="17" t="n">
        <v>655.61</v>
      </c>
      <c r="W3399" s="17" t="n">
        <v>0</v>
      </c>
      <c r="X3399" s="1" t="s">
        <v>2713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FIGADO BOVINO KG</v>
      </c>
      <c r="AC3399" s="1" t="n">
        <v>398009</v>
      </c>
    </row>
    <row r="3400" customFormat="false" ht="12.75" hidden="false" customHeight="true" outlineLevel="0" collapsed="false">
      <c r="A3400" s="15" t="n">
        <v>3</v>
      </c>
      <c r="B3400" s="16" t="n">
        <v>46252</v>
      </c>
      <c r="C3400" s="16" t="n">
        <v>46275</v>
      </c>
      <c r="D3400" s="15" t="n">
        <v>1778</v>
      </c>
      <c r="E3400" s="1" t="s">
        <v>143</v>
      </c>
      <c r="F3400" s="15" t="n">
        <v>24</v>
      </c>
      <c r="G3400" s="1" t="s">
        <v>64</v>
      </c>
      <c r="H3400" s="15" t="n">
        <v>2110405</v>
      </c>
      <c r="I3400" s="1" t="s">
        <v>57</v>
      </c>
      <c r="J3400" s="15" t="n">
        <v>1566592</v>
      </c>
      <c r="L3400" s="15" t="n">
        <v>281096</v>
      </c>
      <c r="M3400" s="1" t="s">
        <v>35</v>
      </c>
      <c r="N3400" s="1" t="s">
        <v>59</v>
      </c>
      <c r="P3400" s="15" t="n">
        <v>167</v>
      </c>
      <c r="Q3400" s="1" t="s">
        <v>119</v>
      </c>
      <c r="R3400" s="1" t="s">
        <v>41</v>
      </c>
      <c r="S3400" s="15" t="n">
        <v>4210207</v>
      </c>
      <c r="T3400" s="1" t="s">
        <v>144</v>
      </c>
      <c r="U3400" s="17" t="n">
        <v>64.16</v>
      </c>
      <c r="W3400" s="17" t="n">
        <v>0</v>
      </c>
      <c r="X3400" s="1" t="s">
        <v>2714</v>
      </c>
      <c r="Z3400" s="1" t="str">
        <f aca="false">IF($T3400="","",IFERROR(INDEX('Resumo Grupos'!$AC$3:$AC$200,MATCH($T3400,'Resumo Grupos'!$AB$3:$AB$200,0)),"n/d"))</f>
        <v>Despesa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5" t="n">
        <v>3</v>
      </c>
      <c r="B3401" s="16" t="n">
        <v>46253</v>
      </c>
      <c r="C3401" s="16" t="n">
        <v>46275</v>
      </c>
      <c r="D3401" s="15" t="n">
        <v>1601</v>
      </c>
      <c r="E3401" s="1" t="s">
        <v>194</v>
      </c>
      <c r="F3401" s="15" t="n">
        <v>24</v>
      </c>
      <c r="G3401" s="1" t="s">
        <v>64</v>
      </c>
      <c r="H3401" s="15" t="n">
        <v>2110405</v>
      </c>
      <c r="I3401" s="1" t="s">
        <v>57</v>
      </c>
      <c r="J3401" s="15" t="n">
        <v>1576470</v>
      </c>
      <c r="L3401" s="15" t="n">
        <v>9663142</v>
      </c>
      <c r="M3401" s="1" t="s">
        <v>35</v>
      </c>
      <c r="N3401" s="1" t="s">
        <v>59</v>
      </c>
      <c r="P3401" s="15" t="n">
        <v>167</v>
      </c>
      <c r="Q3401" s="1" t="s">
        <v>119</v>
      </c>
      <c r="R3401" s="1" t="s">
        <v>66</v>
      </c>
      <c r="S3401" s="15" t="n">
        <v>1130101</v>
      </c>
      <c r="T3401" s="1" t="s">
        <v>67</v>
      </c>
      <c r="U3401" s="17" t="n">
        <v>603.25</v>
      </c>
      <c r="W3401" s="17" t="n">
        <v>0</v>
      </c>
      <c r="X3401" s="1" t="s">
        <v>2715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KETCH TOMAT HEIN397G</v>
      </c>
      <c r="AC3401" s="1" t="n">
        <v>865043</v>
      </c>
    </row>
    <row r="3402" customFormat="false" ht="12.75" hidden="false" customHeight="true" outlineLevel="0" collapsed="false">
      <c r="A3402" s="15" t="n">
        <v>3</v>
      </c>
      <c r="B3402" s="16" t="n">
        <v>46253</v>
      </c>
      <c r="C3402" s="16" t="n">
        <v>46275</v>
      </c>
      <c r="D3402" s="15" t="n">
        <v>1608</v>
      </c>
      <c r="E3402" s="1" t="s">
        <v>63</v>
      </c>
      <c r="F3402" s="15" t="n">
        <v>24</v>
      </c>
      <c r="G3402" s="1" t="s">
        <v>64</v>
      </c>
      <c r="H3402" s="15" t="n">
        <v>2110405</v>
      </c>
      <c r="I3402" s="1" t="s">
        <v>57</v>
      </c>
      <c r="J3402" s="15" t="n">
        <v>1576496</v>
      </c>
      <c r="L3402" s="15" t="n">
        <v>17150322</v>
      </c>
      <c r="M3402" s="1" t="s">
        <v>35</v>
      </c>
      <c r="N3402" s="1" t="s">
        <v>59</v>
      </c>
      <c r="P3402" s="15" t="n">
        <v>167</v>
      </c>
      <c r="Q3402" s="1" t="s">
        <v>119</v>
      </c>
      <c r="R3402" s="1" t="s">
        <v>66</v>
      </c>
      <c r="S3402" s="15" t="n">
        <v>1130101</v>
      </c>
      <c r="T3402" s="1" t="s">
        <v>67</v>
      </c>
      <c r="U3402" s="17" t="n">
        <v>789.29</v>
      </c>
      <c r="W3402" s="17" t="n">
        <v>0</v>
      </c>
      <c r="X3402" s="1" t="s">
        <v>2716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TODDYNHO CHOCOLATE</v>
      </c>
      <c r="AC3402" s="1" t="n">
        <v>1715032</v>
      </c>
    </row>
    <row r="3403" customFormat="false" ht="12.75" hidden="false" customHeight="true" outlineLevel="0" collapsed="false">
      <c r="A3403" s="15" t="n">
        <v>3</v>
      </c>
      <c r="B3403" s="16" t="n">
        <v>46260</v>
      </c>
      <c r="C3403" s="16" t="n">
        <v>46275</v>
      </c>
      <c r="D3403" s="15" t="n">
        <v>1672</v>
      </c>
      <c r="E3403" s="1" t="s">
        <v>87</v>
      </c>
      <c r="F3403" s="15" t="n">
        <v>24</v>
      </c>
      <c r="G3403" s="1" t="s">
        <v>64</v>
      </c>
      <c r="H3403" s="15" t="n">
        <v>2110405</v>
      </c>
      <c r="I3403" s="1" t="s">
        <v>57</v>
      </c>
      <c r="J3403" s="15" t="n">
        <v>1628639</v>
      </c>
      <c r="L3403" s="15" t="n">
        <v>14353161</v>
      </c>
      <c r="M3403" s="1" t="s">
        <v>35</v>
      </c>
      <c r="N3403" s="1" t="s">
        <v>59</v>
      </c>
      <c r="P3403" s="15" t="n">
        <v>167</v>
      </c>
      <c r="Q3403" s="1" t="s">
        <v>119</v>
      </c>
      <c r="R3403" s="1" t="s">
        <v>66</v>
      </c>
      <c r="S3403" s="15" t="n">
        <v>1130101</v>
      </c>
      <c r="T3403" s="1" t="s">
        <v>67</v>
      </c>
      <c r="U3403" s="17" t="n">
        <v>365</v>
      </c>
      <c r="W3403" s="17" t="n">
        <v>0</v>
      </c>
      <c r="X3403" s="1" t="s">
        <v>2717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AGUACRIM 20L</v>
      </c>
      <c r="AC3403" s="1" t="n">
        <v>1435316</v>
      </c>
    </row>
    <row r="3404" customFormat="false" ht="12.75" hidden="false" customHeight="true" outlineLevel="0" collapsed="false">
      <c r="A3404" s="15" t="n">
        <v>3</v>
      </c>
      <c r="B3404" s="16" t="n">
        <v>46267</v>
      </c>
      <c r="C3404" s="16" t="n">
        <v>46275</v>
      </c>
      <c r="D3404" s="15" t="n">
        <v>1642</v>
      </c>
      <c r="E3404" s="1" t="s">
        <v>340</v>
      </c>
      <c r="F3404" s="15" t="n">
        <v>24</v>
      </c>
      <c r="G3404" s="1" t="s">
        <v>64</v>
      </c>
      <c r="H3404" s="15" t="n">
        <v>2110405</v>
      </c>
      <c r="I3404" s="1" t="s">
        <v>57</v>
      </c>
      <c r="J3404" s="15" t="n">
        <v>1646178</v>
      </c>
      <c r="L3404" s="15" t="n">
        <v>10400</v>
      </c>
      <c r="M3404" s="1" t="s">
        <v>35</v>
      </c>
      <c r="N3404" s="1" t="s">
        <v>59</v>
      </c>
      <c r="P3404" s="15" t="n">
        <v>167</v>
      </c>
      <c r="Q3404" s="1" t="s">
        <v>119</v>
      </c>
      <c r="R3404" s="1" t="s">
        <v>66</v>
      </c>
      <c r="S3404" s="15" t="n">
        <v>1130101</v>
      </c>
      <c r="T3404" s="1" t="s">
        <v>67</v>
      </c>
      <c r="U3404" s="17" t="n">
        <v>741.88</v>
      </c>
      <c r="W3404" s="17" t="n">
        <v>0</v>
      </c>
      <c r="X3404" s="1" t="s">
        <v>2718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PAO TORRADO BROTHERS</v>
      </c>
      <c r="AC3404" s="1" t="n">
        <v>1040090</v>
      </c>
    </row>
    <row r="3405" customFormat="false" ht="12.75" hidden="false" customHeight="true" outlineLevel="0" collapsed="false">
      <c r="A3405" s="15" t="n">
        <v>3</v>
      </c>
      <c r="B3405" s="16" t="n">
        <v>46267</v>
      </c>
      <c r="C3405" s="16" t="n">
        <v>46275</v>
      </c>
      <c r="D3405" s="15" t="n">
        <v>1666</v>
      </c>
      <c r="E3405" s="1" t="s">
        <v>273</v>
      </c>
      <c r="F3405" s="15" t="n">
        <v>24</v>
      </c>
      <c r="G3405" s="1" t="s">
        <v>64</v>
      </c>
      <c r="H3405" s="15" t="n">
        <v>2110405</v>
      </c>
      <c r="I3405" s="1" t="s">
        <v>57</v>
      </c>
      <c r="J3405" s="15" t="n">
        <v>1650705</v>
      </c>
      <c r="L3405" s="15" t="n">
        <v>572432131</v>
      </c>
      <c r="M3405" s="1" t="s">
        <v>35</v>
      </c>
      <c r="N3405" s="1" t="s">
        <v>59</v>
      </c>
      <c r="P3405" s="15" t="n">
        <v>167</v>
      </c>
      <c r="Q3405" s="1" t="s">
        <v>119</v>
      </c>
      <c r="R3405" s="1" t="s">
        <v>66</v>
      </c>
      <c r="S3405" s="15" t="n">
        <v>1130101</v>
      </c>
      <c r="T3405" s="1" t="s">
        <v>67</v>
      </c>
      <c r="U3405" s="17" t="n">
        <v>2594.83</v>
      </c>
      <c r="W3405" s="17" t="n">
        <v>0</v>
      </c>
      <c r="X3405" s="1" t="s">
        <v>2719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DUNHILL CARLTON BLEN</v>
      </c>
      <c r="AC3405" s="1" t="n">
        <v>572432</v>
      </c>
    </row>
    <row r="3406" customFormat="false" ht="12.75" hidden="false" customHeight="true" outlineLevel="0" collapsed="false">
      <c r="A3406" s="15" t="n">
        <v>3</v>
      </c>
      <c r="B3406" s="16" t="n">
        <v>46274</v>
      </c>
      <c r="C3406" s="16" t="n">
        <v>46275</v>
      </c>
      <c r="D3406" s="15" t="n">
        <v>10096</v>
      </c>
      <c r="E3406" s="1" t="s">
        <v>1638</v>
      </c>
      <c r="F3406" s="15" t="n">
        <v>34</v>
      </c>
      <c r="G3406" s="1" t="s">
        <v>56</v>
      </c>
      <c r="H3406" s="15" t="n">
        <v>2110101</v>
      </c>
      <c r="I3406" s="1" t="s">
        <v>53</v>
      </c>
      <c r="J3406" s="15" t="n">
        <v>1676666</v>
      </c>
      <c r="L3406" s="15" t="n">
        <v>266</v>
      </c>
      <c r="M3406" s="1" t="s">
        <v>35</v>
      </c>
      <c r="N3406" s="1" t="s">
        <v>89</v>
      </c>
      <c r="P3406" s="15" t="n">
        <v>129</v>
      </c>
      <c r="Q3406" s="1" t="s">
        <v>37</v>
      </c>
      <c r="R3406" s="1" t="s">
        <v>66</v>
      </c>
      <c r="S3406" s="15" t="n">
        <v>1130101</v>
      </c>
      <c r="T3406" s="1" t="s">
        <v>67</v>
      </c>
      <c r="U3406" s="17" t="n">
        <v>240</v>
      </c>
      <c r="W3406" s="17" t="n">
        <v>0</v>
      </c>
      <c r="X3406" s="1" t="s">
        <v>2720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BOLO MIYAZAKI GRANDE</v>
      </c>
      <c r="AC3406" s="1" t="n">
        <v>266</v>
      </c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42</v>
      </c>
      <c r="E3407" s="1" t="s">
        <v>99</v>
      </c>
      <c r="F3407" s="15" t="n">
        <v>13</v>
      </c>
      <c r="G3407" s="1" t="s">
        <v>100</v>
      </c>
      <c r="H3407" s="15" t="n">
        <v>2110101</v>
      </c>
      <c r="I3407" s="1" t="s">
        <v>53</v>
      </c>
      <c r="J3407" s="15" t="n">
        <v>1681991</v>
      </c>
      <c r="L3407" s="15" t="n">
        <v>4596</v>
      </c>
      <c r="M3407" s="1" t="s">
        <v>35</v>
      </c>
      <c r="N3407" s="1" t="s">
        <v>89</v>
      </c>
      <c r="P3407" s="15" t="n">
        <v>167</v>
      </c>
      <c r="Q3407" s="1" t="s">
        <v>119</v>
      </c>
      <c r="R3407" s="1" t="s">
        <v>66</v>
      </c>
      <c r="S3407" s="15" t="n">
        <v>1130101</v>
      </c>
      <c r="T3407" s="1" t="s">
        <v>67</v>
      </c>
      <c r="U3407" s="17" t="n">
        <v>125</v>
      </c>
      <c r="W3407" s="17" t="n">
        <v>125</v>
      </c>
      <c r="X3407" s="1" t="s">
        <v>1583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42</v>
      </c>
      <c r="E3408" s="1" t="s">
        <v>99</v>
      </c>
      <c r="F3408" s="15" t="n">
        <v>13</v>
      </c>
      <c r="G3408" s="1" t="s">
        <v>100</v>
      </c>
      <c r="H3408" s="15" t="n">
        <v>2110101</v>
      </c>
      <c r="I3408" s="1" t="s">
        <v>53</v>
      </c>
      <c r="J3408" s="15" t="n">
        <v>1682032</v>
      </c>
      <c r="L3408" s="15" t="n">
        <v>4597</v>
      </c>
      <c r="M3408" s="1" t="s">
        <v>35</v>
      </c>
      <c r="N3408" s="1" t="s">
        <v>89</v>
      </c>
      <c r="P3408" s="15" t="n">
        <v>167</v>
      </c>
      <c r="Q3408" s="1" t="s">
        <v>119</v>
      </c>
      <c r="R3408" s="1" t="s">
        <v>66</v>
      </c>
      <c r="S3408" s="15" t="n">
        <v>1130101</v>
      </c>
      <c r="T3408" s="1" t="s">
        <v>67</v>
      </c>
      <c r="U3408" s="17" t="n">
        <v>221</v>
      </c>
      <c r="W3408" s="17" t="n">
        <v>221</v>
      </c>
      <c r="X3408" s="1" t="s">
        <v>1005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46268</v>
      </c>
      <c r="C3409" s="16" t="n">
        <v>46275</v>
      </c>
      <c r="D3409" s="15" t="n">
        <v>1723</v>
      </c>
      <c r="E3409" s="1" t="s">
        <v>95</v>
      </c>
      <c r="F3409" s="15" t="n">
        <v>24</v>
      </c>
      <c r="G3409" s="1" t="s">
        <v>64</v>
      </c>
      <c r="H3409" s="15" t="n">
        <v>2110405</v>
      </c>
      <c r="I3409" s="1" t="s">
        <v>57</v>
      </c>
      <c r="J3409" s="15" t="n">
        <v>1682046</v>
      </c>
      <c r="L3409" s="15" t="n">
        <v>616931</v>
      </c>
      <c r="M3409" s="1" t="s">
        <v>35</v>
      </c>
      <c r="N3409" s="1" t="s">
        <v>59</v>
      </c>
      <c r="P3409" s="15" t="n">
        <v>167</v>
      </c>
      <c r="Q3409" s="1" t="s">
        <v>119</v>
      </c>
      <c r="R3409" s="1" t="s">
        <v>66</v>
      </c>
      <c r="S3409" s="15" t="n">
        <v>1130101</v>
      </c>
      <c r="T3409" s="1" t="s">
        <v>67</v>
      </c>
      <c r="U3409" s="17" t="n">
        <v>2143.38</v>
      </c>
      <c r="W3409" s="17" t="n">
        <v>0</v>
      </c>
      <c r="X3409" s="1" t="s">
        <v>2721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TRASEIRO DE BOI L1</v>
      </c>
      <c r="AC3409" s="1" t="n">
        <v>175897</v>
      </c>
    </row>
    <row r="3410" customFormat="false" ht="12.75" hidden="false" customHeight="true" outlineLevel="0" collapsed="false">
      <c r="A3410" s="15" t="n">
        <v>3</v>
      </c>
      <c r="B3410" s="16" t="n">
        <v>46276</v>
      </c>
      <c r="C3410" s="16" t="n">
        <v>46276</v>
      </c>
      <c r="D3410" s="15" t="n">
        <v>0</v>
      </c>
      <c r="E3410" s="1" t="s">
        <v>32</v>
      </c>
      <c r="F3410" s="15" t="n">
        <v>17</v>
      </c>
      <c r="G3410" s="1" t="s">
        <v>33</v>
      </c>
      <c r="H3410" s="15" t="n">
        <v>1110101</v>
      </c>
      <c r="I3410" s="1" t="s">
        <v>34</v>
      </c>
      <c r="J3410" s="15" t="n">
        <v>1688827</v>
      </c>
      <c r="L3410" s="15" t="n">
        <v>1688827</v>
      </c>
      <c r="M3410" s="1" t="s">
        <v>35</v>
      </c>
      <c r="N3410" s="1" t="s">
        <v>36</v>
      </c>
      <c r="P3410" s="15" t="n">
        <v>129</v>
      </c>
      <c r="Q3410" s="1" t="s">
        <v>37</v>
      </c>
      <c r="R3410" s="1" t="s">
        <v>38</v>
      </c>
      <c r="S3410" s="15" t="n">
        <v>4210310</v>
      </c>
      <c r="T3410" s="1" t="s">
        <v>39</v>
      </c>
      <c r="U3410" s="17" t="n">
        <v>6</v>
      </c>
      <c r="W3410" s="17" t="n">
        <v>6</v>
      </c>
      <c r="X3410" s="1" t="s">
        <v>40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46276</v>
      </c>
      <c r="C3411" s="16" t="n">
        <v>46276</v>
      </c>
      <c r="D3411" s="15" t="n">
        <v>0</v>
      </c>
      <c r="E3411" s="1" t="s">
        <v>32</v>
      </c>
      <c r="F3411" s="15" t="n">
        <v>17</v>
      </c>
      <c r="G3411" s="1" t="s">
        <v>33</v>
      </c>
      <c r="H3411" s="15" t="n">
        <v>1110101</v>
      </c>
      <c r="I3411" s="1" t="s">
        <v>34</v>
      </c>
      <c r="J3411" s="15" t="n">
        <v>1688828</v>
      </c>
      <c r="L3411" s="15" t="n">
        <v>1688828</v>
      </c>
      <c r="M3411" s="1" t="s">
        <v>35</v>
      </c>
      <c r="N3411" s="1" t="s">
        <v>36</v>
      </c>
      <c r="P3411" s="15" t="n">
        <v>129</v>
      </c>
      <c r="Q3411" s="1" t="s">
        <v>37</v>
      </c>
      <c r="R3411" s="1" t="s">
        <v>38</v>
      </c>
      <c r="S3411" s="15" t="n">
        <v>4210316</v>
      </c>
      <c r="T3411" s="1" t="s">
        <v>44</v>
      </c>
      <c r="U3411" s="17" t="n">
        <v>100</v>
      </c>
      <c r="W3411" s="17" t="n">
        <v>100</v>
      </c>
      <c r="X3411" s="1" t="s">
        <v>2400</v>
      </c>
      <c r="Z3411" s="1" t="str">
        <f aca="false">IF($T3411="","",IFERROR(INDEX('Resumo Grupos'!$AC$3:$AC$200,MATCH($T3411,'Resumo Grupos'!$AB$3:$AB$200,0)),"n/d"))</f>
        <v>Salários</v>
      </c>
      <c r="AA3411" s="1" t="str">
        <f aca="false">IF($T3411="","",IF(COUNTIF('Resumo Grupos'!$AE$3:$AE$40,$T3411)&gt;0,"NAO","SIM"))</f>
        <v>SIM</v>
      </c>
      <c r="AB3411" s="1"/>
      <c r="AC3411" s="1"/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0</v>
      </c>
      <c r="E3412" s="1" t="s">
        <v>32</v>
      </c>
      <c r="F3412" s="15" t="n">
        <v>17</v>
      </c>
      <c r="G3412" s="1" t="s">
        <v>33</v>
      </c>
      <c r="H3412" s="15" t="n">
        <v>1110101</v>
      </c>
      <c r="I3412" s="1" t="s">
        <v>34</v>
      </c>
      <c r="J3412" s="15" t="n">
        <v>1688830</v>
      </c>
      <c r="L3412" s="15" t="n">
        <v>1688830</v>
      </c>
      <c r="M3412" s="1" t="s">
        <v>35</v>
      </c>
      <c r="N3412" s="1" t="s">
        <v>36</v>
      </c>
      <c r="P3412" s="15" t="n">
        <v>129</v>
      </c>
      <c r="Q3412" s="1" t="s">
        <v>37</v>
      </c>
      <c r="R3412" s="1" t="s">
        <v>38</v>
      </c>
      <c r="S3412" s="15" t="n">
        <v>4210310</v>
      </c>
      <c r="T3412" s="1" t="s">
        <v>39</v>
      </c>
      <c r="U3412" s="17" t="n">
        <v>15</v>
      </c>
      <c r="W3412" s="17" t="n">
        <v>15</v>
      </c>
      <c r="X3412" s="1" t="s">
        <v>2722</v>
      </c>
      <c r="Z3412" s="1" t="str">
        <f aca="false">IF($T3412="","",IFERROR(INDEX('Resumo Grupos'!$AC$3:$AC$200,MATCH($T3412,'Resumo Grupos'!$AB$3:$AB$200,0)),"n/d"))</f>
        <v>Despesa</v>
      </c>
      <c r="AA3412" s="1" t="str">
        <f aca="false">IF($T3412="","",IF(COUNTIF('Resumo Grupos'!$AE$3:$AE$40,$T3412)&gt;0,"NAO","SIM"))</f>
        <v>SIM</v>
      </c>
      <c r="AB3412" s="1"/>
      <c r="AC3412" s="1"/>
    </row>
    <row r="3413" customFormat="false" ht="12.75" hidden="false" customHeight="true" outlineLevel="0" collapsed="false">
      <c r="A3413" s="15" t="n">
        <v>3</v>
      </c>
      <c r="B3413" s="16" t="n">
        <v>46276</v>
      </c>
      <c r="C3413" s="16" t="n">
        <v>46276</v>
      </c>
      <c r="D3413" s="15" t="n">
        <v>0</v>
      </c>
      <c r="E3413" s="1" t="s">
        <v>32</v>
      </c>
      <c r="F3413" s="15" t="n">
        <v>17</v>
      </c>
      <c r="G3413" s="1" t="s">
        <v>33</v>
      </c>
      <c r="H3413" s="15" t="n">
        <v>1110101</v>
      </c>
      <c r="I3413" s="1" t="s">
        <v>34</v>
      </c>
      <c r="J3413" s="15" t="n">
        <v>1688832</v>
      </c>
      <c r="L3413" s="15" t="n">
        <v>1688832</v>
      </c>
      <c r="M3413" s="1" t="s">
        <v>35</v>
      </c>
      <c r="N3413" s="1" t="s">
        <v>36</v>
      </c>
      <c r="P3413" s="15" t="n">
        <v>129</v>
      </c>
      <c r="Q3413" s="1" t="s">
        <v>37</v>
      </c>
      <c r="R3413" s="1" t="s">
        <v>38</v>
      </c>
      <c r="S3413" s="15" t="n">
        <v>4210309</v>
      </c>
      <c r="T3413" s="1" t="s">
        <v>120</v>
      </c>
      <c r="U3413" s="17" t="n">
        <v>10</v>
      </c>
      <c r="W3413" s="17" t="n">
        <v>10</v>
      </c>
      <c r="X3413" s="1" t="s">
        <v>2454</v>
      </c>
      <c r="Z3413" s="1" t="str">
        <f aca="false">IF($T3413="","",IFERROR(INDEX('Resumo Grupos'!$AC$3:$AC$200,MATCH($T3413,'Resumo Grupos'!$AB$3:$AB$200,0)),"n/d"))</f>
        <v>Salários</v>
      </c>
      <c r="AA3413" s="1" t="str">
        <f aca="false">IF($T3413="","",IF(COUNTIF('Resumo Grupos'!$AE$3:$AE$40,$T3413)&gt;0,"NAO","SIM"))</f>
        <v>SIM</v>
      </c>
      <c r="AB3413" s="1"/>
      <c r="AC3413" s="1"/>
    </row>
    <row r="3414" customFormat="false" ht="12.75" hidden="false" customHeight="true" outlineLevel="0" collapsed="false">
      <c r="A3414" s="15" t="n">
        <v>3</v>
      </c>
      <c r="B3414" s="16" t="n">
        <v>46276</v>
      </c>
      <c r="C3414" s="16" t="n">
        <v>46276</v>
      </c>
      <c r="D3414" s="15" t="n">
        <v>0</v>
      </c>
      <c r="E3414" s="1" t="s">
        <v>32</v>
      </c>
      <c r="F3414" s="15" t="n">
        <v>17</v>
      </c>
      <c r="G3414" s="1" t="s">
        <v>33</v>
      </c>
      <c r="H3414" s="15" t="n">
        <v>1110101</v>
      </c>
      <c r="I3414" s="1" t="s">
        <v>34</v>
      </c>
      <c r="J3414" s="15" t="n">
        <v>1688849</v>
      </c>
      <c r="L3414" s="15" t="n">
        <v>1688849</v>
      </c>
      <c r="M3414" s="1" t="s">
        <v>35</v>
      </c>
      <c r="N3414" s="1" t="s">
        <v>36</v>
      </c>
      <c r="P3414" s="15" t="n">
        <v>129</v>
      </c>
      <c r="Q3414" s="1" t="s">
        <v>37</v>
      </c>
      <c r="R3414" s="1" t="s">
        <v>52</v>
      </c>
      <c r="S3414" s="15" t="n">
        <v>2110101</v>
      </c>
      <c r="T3414" s="1" t="s">
        <v>53</v>
      </c>
      <c r="U3414" s="17" t="n">
        <v>160</v>
      </c>
      <c r="W3414" s="17" t="n">
        <v>160</v>
      </c>
      <c r="X3414" s="1" t="s">
        <v>2723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5" t="n">
        <v>3</v>
      </c>
      <c r="B3415" s="16" t="n">
        <v>46276</v>
      </c>
      <c r="C3415" s="16" t="n">
        <v>46276</v>
      </c>
      <c r="D3415" s="15" t="n">
        <v>0</v>
      </c>
      <c r="E3415" s="1" t="s">
        <v>32</v>
      </c>
      <c r="F3415" s="15" t="n">
        <v>17</v>
      </c>
      <c r="G3415" s="1" t="s">
        <v>33</v>
      </c>
      <c r="H3415" s="15" t="n">
        <v>1110101</v>
      </c>
      <c r="I3415" s="1" t="s">
        <v>34</v>
      </c>
      <c r="J3415" s="15" t="n">
        <v>1688851</v>
      </c>
      <c r="L3415" s="15" t="n">
        <v>1688851</v>
      </c>
      <c r="M3415" s="1" t="s">
        <v>35</v>
      </c>
      <c r="N3415" s="1" t="s">
        <v>36</v>
      </c>
      <c r="P3415" s="15" t="n">
        <v>129</v>
      </c>
      <c r="Q3415" s="1" t="s">
        <v>37</v>
      </c>
      <c r="R3415" s="1" t="s">
        <v>52</v>
      </c>
      <c r="S3415" s="15" t="n">
        <v>2110101</v>
      </c>
      <c r="T3415" s="1" t="s">
        <v>53</v>
      </c>
      <c r="U3415" s="17" t="n">
        <v>160</v>
      </c>
      <c r="W3415" s="17" t="n">
        <v>160</v>
      </c>
      <c r="X3415" s="1" t="s">
        <v>2724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  <c r="AB3415" s="1"/>
      <c r="AC3415" s="1"/>
    </row>
    <row r="3416" customFormat="false" ht="12.75" hidden="false" customHeight="true" outlineLevel="0" collapsed="false">
      <c r="A3416" s="15" t="n">
        <v>3</v>
      </c>
      <c r="B3416" s="16" t="n">
        <v>46276</v>
      </c>
      <c r="C3416" s="16" t="n">
        <v>46276</v>
      </c>
      <c r="D3416" s="15" t="n">
        <v>0</v>
      </c>
      <c r="E3416" s="1" t="s">
        <v>32</v>
      </c>
      <c r="F3416" s="15" t="n">
        <v>17</v>
      </c>
      <c r="G3416" s="1" t="s">
        <v>33</v>
      </c>
      <c r="H3416" s="15" t="n">
        <v>1110101</v>
      </c>
      <c r="I3416" s="1" t="s">
        <v>34</v>
      </c>
      <c r="J3416" s="15" t="n">
        <v>1688850</v>
      </c>
      <c r="L3416" s="15" t="n">
        <v>1688850</v>
      </c>
      <c r="M3416" s="1" t="s">
        <v>35</v>
      </c>
      <c r="N3416" s="1" t="s">
        <v>36</v>
      </c>
      <c r="P3416" s="15" t="n">
        <v>129</v>
      </c>
      <c r="Q3416" s="1" t="s">
        <v>37</v>
      </c>
      <c r="R3416" s="1" t="s">
        <v>52</v>
      </c>
      <c r="S3416" s="15" t="n">
        <v>2110101</v>
      </c>
      <c r="T3416" s="1" t="s">
        <v>53</v>
      </c>
      <c r="U3416" s="17" t="n">
        <v>125</v>
      </c>
      <c r="W3416" s="17" t="n">
        <v>125</v>
      </c>
      <c r="X3416" s="1" t="s">
        <v>2725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46276</v>
      </c>
      <c r="C3417" s="16" t="n">
        <v>46276</v>
      </c>
      <c r="D3417" s="15" t="n">
        <v>0</v>
      </c>
      <c r="E3417" s="1" t="s">
        <v>32</v>
      </c>
      <c r="F3417" s="15" t="n">
        <v>17</v>
      </c>
      <c r="G3417" s="1" t="s">
        <v>33</v>
      </c>
      <c r="H3417" s="15" t="n">
        <v>1110101</v>
      </c>
      <c r="I3417" s="1" t="s">
        <v>34</v>
      </c>
      <c r="J3417" s="15" t="n">
        <v>1688848</v>
      </c>
      <c r="L3417" s="15" t="n">
        <v>1688848</v>
      </c>
      <c r="M3417" s="1" t="s">
        <v>35</v>
      </c>
      <c r="N3417" s="1" t="s">
        <v>36</v>
      </c>
      <c r="P3417" s="15" t="n">
        <v>129</v>
      </c>
      <c r="Q3417" s="1" t="s">
        <v>37</v>
      </c>
      <c r="R3417" s="1" t="s">
        <v>52</v>
      </c>
      <c r="S3417" s="15" t="n">
        <v>2110101</v>
      </c>
      <c r="T3417" s="1" t="s">
        <v>53</v>
      </c>
      <c r="U3417" s="17" t="n">
        <v>50</v>
      </c>
      <c r="W3417" s="17" t="n">
        <v>50</v>
      </c>
      <c r="X3417" s="1" t="s">
        <v>2726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5" t="n">
        <v>3</v>
      </c>
      <c r="B3418" s="16" t="n">
        <v>46276</v>
      </c>
      <c r="C3418" s="16" t="n">
        <v>46276</v>
      </c>
      <c r="D3418" s="15" t="n">
        <v>0</v>
      </c>
      <c r="E3418" s="1" t="s">
        <v>32</v>
      </c>
      <c r="F3418" s="15" t="n">
        <v>17</v>
      </c>
      <c r="G3418" s="1" t="s">
        <v>33</v>
      </c>
      <c r="H3418" s="15" t="n">
        <v>1110101</v>
      </c>
      <c r="I3418" s="1" t="s">
        <v>34</v>
      </c>
      <c r="J3418" s="15" t="n">
        <v>1688847</v>
      </c>
      <c r="L3418" s="15" t="n">
        <v>1688847</v>
      </c>
      <c r="M3418" s="1" t="s">
        <v>35</v>
      </c>
      <c r="N3418" s="1" t="s">
        <v>36</v>
      </c>
      <c r="P3418" s="15" t="n">
        <v>129</v>
      </c>
      <c r="Q3418" s="1" t="s">
        <v>37</v>
      </c>
      <c r="R3418" s="1" t="s">
        <v>52</v>
      </c>
      <c r="S3418" s="15" t="n">
        <v>2110101</v>
      </c>
      <c r="T3418" s="1" t="s">
        <v>53</v>
      </c>
      <c r="U3418" s="17" t="n">
        <v>819</v>
      </c>
      <c r="W3418" s="17" t="n">
        <v>819</v>
      </c>
      <c r="X3418" s="1" t="s">
        <v>2727</v>
      </c>
      <c r="Z3418" s="1" t="str">
        <f aca="false">IF($T3418="","",IFERROR(INDEX('Resumo Grupos'!$AC$3:$AC$200,MATCH($T3418,'Resumo Grupos'!$AB$3:$AB$200,0)),"n/d"))</f>
        <v>Despesa</v>
      </c>
      <c r="AA3418" s="1" t="str">
        <f aca="false">IF($T3418="","",IF(COUNTIF('Resumo Grupos'!$AE$3:$AE$40,$T3418)&gt;0,"NAO","SIM"))</f>
        <v>SIM</v>
      </c>
      <c r="AB3418" s="1"/>
      <c r="AC3418" s="1"/>
    </row>
    <row r="3419" customFormat="false" ht="12.75" hidden="false" customHeight="true" outlineLevel="0" collapsed="false">
      <c r="A3419" s="15" t="n">
        <v>3</v>
      </c>
      <c r="B3419" s="16" t="n">
        <v>46276</v>
      </c>
      <c r="C3419" s="16" t="n">
        <v>46276</v>
      </c>
      <c r="D3419" s="15" t="n">
        <v>0</v>
      </c>
      <c r="E3419" s="1" t="s">
        <v>32</v>
      </c>
      <c r="F3419" s="15" t="n">
        <v>17</v>
      </c>
      <c r="G3419" s="1" t="s">
        <v>33</v>
      </c>
      <c r="H3419" s="15" t="n">
        <v>1110101</v>
      </c>
      <c r="I3419" s="1" t="s">
        <v>34</v>
      </c>
      <c r="J3419" s="15" t="n">
        <v>1688846</v>
      </c>
      <c r="L3419" s="15" t="n">
        <v>1688846</v>
      </c>
      <c r="M3419" s="1" t="s">
        <v>35</v>
      </c>
      <c r="N3419" s="1" t="s">
        <v>36</v>
      </c>
      <c r="P3419" s="15" t="n">
        <v>129</v>
      </c>
      <c r="Q3419" s="1" t="s">
        <v>37</v>
      </c>
      <c r="R3419" s="1" t="s">
        <v>52</v>
      </c>
      <c r="S3419" s="15" t="n">
        <v>2110101</v>
      </c>
      <c r="T3419" s="1" t="s">
        <v>53</v>
      </c>
      <c r="U3419" s="17" t="n">
        <v>270</v>
      </c>
      <c r="W3419" s="17" t="n">
        <v>270</v>
      </c>
      <c r="X3419" s="1" t="s">
        <v>2728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46186</v>
      </c>
      <c r="C3420" s="16" t="n">
        <v>46276</v>
      </c>
      <c r="D3420" s="15" t="n">
        <v>957</v>
      </c>
      <c r="E3420" s="1" t="s">
        <v>941</v>
      </c>
      <c r="F3420" s="15" t="n">
        <v>24</v>
      </c>
      <c r="G3420" s="1" t="s">
        <v>64</v>
      </c>
      <c r="H3420" s="15" t="n">
        <v>2110101</v>
      </c>
      <c r="I3420" s="1" t="s">
        <v>53</v>
      </c>
      <c r="J3420" s="15" t="n">
        <v>1270024</v>
      </c>
      <c r="L3420" s="15" t="n">
        <v>204691</v>
      </c>
      <c r="M3420" s="1" t="s">
        <v>35</v>
      </c>
      <c r="N3420" s="1" t="s">
        <v>59</v>
      </c>
      <c r="P3420" s="15" t="n">
        <v>128</v>
      </c>
      <c r="Q3420" s="1" t="s">
        <v>65</v>
      </c>
      <c r="R3420" s="1" t="s">
        <v>66</v>
      </c>
      <c r="S3420" s="15" t="n">
        <v>1130101</v>
      </c>
      <c r="T3420" s="1" t="s">
        <v>67</v>
      </c>
      <c r="U3420" s="17" t="n">
        <v>245.49</v>
      </c>
      <c r="W3420" s="17" t="n">
        <v>0</v>
      </c>
      <c r="X3420" s="1" t="s">
        <v>2729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DEENTASTIX</v>
      </c>
      <c r="AC3420" s="1" t="n">
        <v>20469</v>
      </c>
    </row>
    <row r="3421" customFormat="false" ht="12.75" hidden="false" customHeight="true" outlineLevel="0" collapsed="false">
      <c r="A3421" s="15" t="n">
        <v>3</v>
      </c>
      <c r="B3421" s="16" t="n">
        <v>46234</v>
      </c>
      <c r="C3421" s="16" t="n">
        <v>46276</v>
      </c>
      <c r="D3421" s="15" t="n">
        <v>1675</v>
      </c>
      <c r="E3421" s="1" t="s">
        <v>200</v>
      </c>
      <c r="F3421" s="15" t="n">
        <v>24</v>
      </c>
      <c r="G3421" s="1" t="s">
        <v>64</v>
      </c>
      <c r="H3421" s="15" t="n">
        <v>2110405</v>
      </c>
      <c r="I3421" s="1" t="s">
        <v>57</v>
      </c>
      <c r="J3421" s="15" t="n">
        <v>1517561</v>
      </c>
      <c r="L3421" s="15" t="n">
        <v>5068383</v>
      </c>
      <c r="M3421" s="1" t="s">
        <v>35</v>
      </c>
      <c r="N3421" s="1" t="s">
        <v>59</v>
      </c>
      <c r="P3421" s="15" t="n">
        <v>167</v>
      </c>
      <c r="Q3421" s="1" t="s">
        <v>119</v>
      </c>
      <c r="R3421" s="1" t="s">
        <v>66</v>
      </c>
      <c r="S3421" s="15" t="n">
        <v>1130101</v>
      </c>
      <c r="T3421" s="1" t="s">
        <v>67</v>
      </c>
      <c r="U3421" s="17" t="n">
        <v>300.54</v>
      </c>
      <c r="W3421" s="17" t="n">
        <v>0</v>
      </c>
      <c r="X3421" s="1" t="s">
        <v>2730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TALCO BARLA 80G</v>
      </c>
      <c r="AC3421" s="1" t="n">
        <v>506838</v>
      </c>
    </row>
    <row r="3422" customFormat="false" ht="12.75" hidden="false" customHeight="true" outlineLevel="0" collapsed="false">
      <c r="A3422" s="15" t="n">
        <v>3</v>
      </c>
      <c r="B3422" s="16" t="n">
        <v>46248</v>
      </c>
      <c r="C3422" s="16" t="n">
        <v>46276</v>
      </c>
      <c r="D3422" s="15" t="n">
        <v>1720</v>
      </c>
      <c r="E3422" s="1" t="s">
        <v>1304</v>
      </c>
      <c r="F3422" s="15" t="n">
        <v>24</v>
      </c>
      <c r="G3422" s="1" t="s">
        <v>64</v>
      </c>
      <c r="H3422" s="15" t="n">
        <v>2110405</v>
      </c>
      <c r="I3422" s="1" t="s">
        <v>57</v>
      </c>
      <c r="J3422" s="15" t="n">
        <v>1551691</v>
      </c>
      <c r="L3422" s="15" t="n">
        <v>613792</v>
      </c>
      <c r="M3422" s="1" t="s">
        <v>35</v>
      </c>
      <c r="N3422" s="1" t="s">
        <v>59</v>
      </c>
      <c r="P3422" s="15" t="n">
        <v>167</v>
      </c>
      <c r="Q3422" s="1" t="s">
        <v>119</v>
      </c>
      <c r="R3422" s="1" t="s">
        <v>66</v>
      </c>
      <c r="S3422" s="15" t="n">
        <v>1130101</v>
      </c>
      <c r="T3422" s="1" t="s">
        <v>67</v>
      </c>
      <c r="U3422" s="17" t="n">
        <v>625.75</v>
      </c>
      <c r="W3422" s="17" t="n">
        <v>0</v>
      </c>
      <c r="X3422" s="1" t="s">
        <v>2731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VELAS D'LUZ 8UN</v>
      </c>
      <c r="AC3422" s="1" t="n">
        <v>48211</v>
      </c>
    </row>
    <row r="3423" customFormat="false" ht="12.75" hidden="false" customHeight="true" outlineLevel="0" collapsed="false">
      <c r="A3423" s="15" t="n">
        <v>3</v>
      </c>
      <c r="B3423" s="16" t="n">
        <v>46251</v>
      </c>
      <c r="C3423" s="16" t="n">
        <v>46276</v>
      </c>
      <c r="D3423" s="15" t="n">
        <v>10010</v>
      </c>
      <c r="E3423" s="1" t="s">
        <v>2732</v>
      </c>
      <c r="F3423" s="15" t="n">
        <v>24</v>
      </c>
      <c r="G3423" s="1" t="s">
        <v>64</v>
      </c>
      <c r="H3423" s="15" t="n">
        <v>2110405</v>
      </c>
      <c r="I3423" s="1" t="s">
        <v>57</v>
      </c>
      <c r="J3423" s="15" t="n">
        <v>1582131</v>
      </c>
      <c r="L3423" s="15" t="n">
        <v>445011</v>
      </c>
      <c r="M3423" s="1" t="s">
        <v>35</v>
      </c>
      <c r="N3423" s="1" t="s">
        <v>59</v>
      </c>
      <c r="P3423" s="15" t="n">
        <v>167</v>
      </c>
      <c r="Q3423" s="1" t="s">
        <v>119</v>
      </c>
      <c r="R3423" s="1" t="s">
        <v>66</v>
      </c>
      <c r="S3423" s="15" t="n">
        <v>1130101</v>
      </c>
      <c r="T3423" s="1" t="s">
        <v>67</v>
      </c>
      <c r="U3423" s="17" t="n">
        <v>794.96</v>
      </c>
      <c r="W3423" s="17" t="n">
        <v>0</v>
      </c>
      <c r="X3423" s="1" t="s">
        <v>2733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LAVA ROUPAS LIQUIDO</v>
      </c>
      <c r="AC3423" s="1" t="n">
        <v>44501</v>
      </c>
    </row>
    <row r="3424" customFormat="false" ht="12.75" hidden="false" customHeight="true" outlineLevel="0" collapsed="false">
      <c r="A3424" s="15" t="n">
        <v>3</v>
      </c>
      <c r="B3424" s="16" t="n">
        <v>46255</v>
      </c>
      <c r="C3424" s="16" t="n">
        <v>46276</v>
      </c>
      <c r="D3424" s="15" t="n">
        <v>1695</v>
      </c>
      <c r="E3424" s="1" t="s">
        <v>335</v>
      </c>
      <c r="F3424" s="15" t="n">
        <v>24</v>
      </c>
      <c r="G3424" s="1" t="s">
        <v>64</v>
      </c>
      <c r="H3424" s="15" t="n">
        <v>2110405</v>
      </c>
      <c r="I3424" s="1" t="s">
        <v>57</v>
      </c>
      <c r="J3424" s="15" t="n">
        <v>1582343</v>
      </c>
      <c r="L3424" s="15" t="n">
        <v>199863</v>
      </c>
      <c r="M3424" s="1" t="s">
        <v>35</v>
      </c>
      <c r="N3424" s="1" t="s">
        <v>59</v>
      </c>
      <c r="P3424" s="15" t="n">
        <v>167</v>
      </c>
      <c r="Q3424" s="1" t="s">
        <v>119</v>
      </c>
      <c r="R3424" s="1" t="s">
        <v>66</v>
      </c>
      <c r="S3424" s="15" t="n">
        <v>1130101</v>
      </c>
      <c r="T3424" s="1" t="s">
        <v>67</v>
      </c>
      <c r="U3424" s="17" t="n">
        <v>1924.08</v>
      </c>
      <c r="W3424" s="17" t="n">
        <v>0</v>
      </c>
      <c r="X3424" s="1" t="s">
        <v>2734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SUCO JANDAI CAJU500M</v>
      </c>
      <c r="AC3424" s="1" t="n">
        <v>19986</v>
      </c>
    </row>
    <row r="3425" customFormat="false" ht="12.75" hidden="false" customHeight="true" outlineLevel="0" collapsed="false">
      <c r="A3425" s="15" t="n">
        <v>3</v>
      </c>
      <c r="B3425" s="16" t="n">
        <v>46254</v>
      </c>
      <c r="C3425" s="16" t="n">
        <v>46276</v>
      </c>
      <c r="D3425" s="15" t="n">
        <v>1122</v>
      </c>
      <c r="E3425" s="1" t="s">
        <v>1657</v>
      </c>
      <c r="F3425" s="15" t="n">
        <v>24</v>
      </c>
      <c r="G3425" s="1" t="s">
        <v>64</v>
      </c>
      <c r="H3425" s="15" t="n">
        <v>2110405</v>
      </c>
      <c r="I3425" s="1" t="s">
        <v>57</v>
      </c>
      <c r="J3425" s="15" t="n">
        <v>1585060</v>
      </c>
      <c r="L3425" s="15" t="n">
        <v>694822</v>
      </c>
      <c r="M3425" s="1" t="s">
        <v>35</v>
      </c>
      <c r="N3425" s="1" t="s">
        <v>59</v>
      </c>
      <c r="P3425" s="15" t="n">
        <v>167</v>
      </c>
      <c r="Q3425" s="1" t="s">
        <v>119</v>
      </c>
      <c r="R3425" s="1" t="s">
        <v>66</v>
      </c>
      <c r="S3425" s="15" t="n">
        <v>1130101</v>
      </c>
      <c r="T3425" s="1" t="s">
        <v>67</v>
      </c>
      <c r="U3425" s="17" t="n">
        <v>226.8</v>
      </c>
      <c r="W3425" s="17" t="n">
        <v>0</v>
      </c>
      <c r="X3425" s="1" t="s">
        <v>2735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VELA VULCAO DOURADO</v>
      </c>
      <c r="AC3425" s="1" t="n">
        <v>12955</v>
      </c>
    </row>
    <row r="3426" customFormat="false" ht="12.75" hidden="false" customHeight="true" outlineLevel="0" collapsed="false">
      <c r="A3426" s="15" t="n">
        <v>3</v>
      </c>
      <c r="B3426" s="16" t="n">
        <v>46256</v>
      </c>
      <c r="C3426" s="16" t="n">
        <v>46276</v>
      </c>
      <c r="D3426" s="15" t="n">
        <v>1815</v>
      </c>
      <c r="E3426" s="1" t="s">
        <v>73</v>
      </c>
      <c r="F3426" s="15" t="n">
        <v>24</v>
      </c>
      <c r="G3426" s="1" t="s">
        <v>64</v>
      </c>
      <c r="H3426" s="15" t="n">
        <v>2110405</v>
      </c>
      <c r="I3426" s="1" t="s">
        <v>57</v>
      </c>
      <c r="J3426" s="15" t="n">
        <v>1585144</v>
      </c>
      <c r="L3426" s="15" t="n">
        <v>4638562</v>
      </c>
      <c r="M3426" s="1" t="s">
        <v>35</v>
      </c>
      <c r="N3426" s="1" t="s">
        <v>59</v>
      </c>
      <c r="P3426" s="15" t="n">
        <v>167</v>
      </c>
      <c r="Q3426" s="1" t="s">
        <v>119</v>
      </c>
      <c r="R3426" s="1" t="s">
        <v>66</v>
      </c>
      <c r="S3426" s="15" t="n">
        <v>1130101</v>
      </c>
      <c r="T3426" s="1" t="s">
        <v>67</v>
      </c>
      <c r="U3426" s="17" t="n">
        <v>1010.95</v>
      </c>
      <c r="W3426" s="17" t="n">
        <v>0</v>
      </c>
      <c r="X3426" s="1" t="s">
        <v>2736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FIGADO BOVINO KG</v>
      </c>
      <c r="AC3426" s="1" t="n">
        <v>399135</v>
      </c>
    </row>
    <row r="3427" customFormat="false" ht="12.75" hidden="false" customHeight="true" outlineLevel="0" collapsed="false">
      <c r="A3427" s="15" t="n">
        <v>3</v>
      </c>
      <c r="B3427" s="16" t="n">
        <v>46254</v>
      </c>
      <c r="C3427" s="16" t="n">
        <v>46276</v>
      </c>
      <c r="D3427" s="15" t="n">
        <v>1027</v>
      </c>
      <c r="E3427" s="1" t="s">
        <v>1781</v>
      </c>
      <c r="F3427" s="15" t="n">
        <v>24</v>
      </c>
      <c r="G3427" s="1" t="s">
        <v>64</v>
      </c>
      <c r="H3427" s="15" t="n">
        <v>2110405</v>
      </c>
      <c r="I3427" s="1" t="s">
        <v>57</v>
      </c>
      <c r="J3427" s="15" t="n">
        <v>1585178</v>
      </c>
      <c r="L3427" s="15" t="n">
        <v>11550</v>
      </c>
      <c r="M3427" s="1" t="s">
        <v>35</v>
      </c>
      <c r="N3427" s="1" t="s">
        <v>59</v>
      </c>
      <c r="P3427" s="15" t="n">
        <v>167</v>
      </c>
      <c r="Q3427" s="1" t="s">
        <v>119</v>
      </c>
      <c r="R3427" s="1" t="s">
        <v>66</v>
      </c>
      <c r="S3427" s="15" t="n">
        <v>1130101</v>
      </c>
      <c r="T3427" s="1" t="s">
        <v>67</v>
      </c>
      <c r="U3427" s="17" t="n">
        <v>253.92</v>
      </c>
      <c r="W3427" s="17" t="n">
        <v>0</v>
      </c>
      <c r="X3427" s="1" t="s">
        <v>2737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VELA ESTRELINHA C/4</v>
      </c>
      <c r="AC3427" s="1" t="n">
        <v>2561</v>
      </c>
    </row>
    <row r="3428" customFormat="false" ht="12.75" hidden="false" customHeight="true" outlineLevel="0" collapsed="false">
      <c r="A3428" s="15" t="n">
        <v>3</v>
      </c>
      <c r="B3428" s="16" t="n">
        <v>46255</v>
      </c>
      <c r="C3428" s="16" t="n">
        <v>46276</v>
      </c>
      <c r="D3428" s="15" t="n">
        <v>10027</v>
      </c>
      <c r="E3428" s="1" t="s">
        <v>2272</v>
      </c>
      <c r="F3428" s="15" t="n">
        <v>34</v>
      </c>
      <c r="G3428" s="1" t="s">
        <v>56</v>
      </c>
      <c r="H3428" s="15" t="n">
        <v>2110405</v>
      </c>
      <c r="I3428" s="1" t="s">
        <v>57</v>
      </c>
      <c r="J3428" s="15" t="n">
        <v>1600382</v>
      </c>
      <c r="L3428" s="15" t="n">
        <v>246887</v>
      </c>
      <c r="M3428" s="1" t="s">
        <v>35</v>
      </c>
      <c r="N3428" s="1" t="s">
        <v>59</v>
      </c>
      <c r="P3428" s="15" t="n">
        <v>167</v>
      </c>
      <c r="Q3428" s="1" t="s">
        <v>119</v>
      </c>
      <c r="R3428" s="1" t="s">
        <v>2273</v>
      </c>
      <c r="S3428" s="15" t="n">
        <v>1240103</v>
      </c>
      <c r="T3428" s="1" t="s">
        <v>2274</v>
      </c>
      <c r="U3428" s="17" t="n">
        <v>1000</v>
      </c>
      <c r="W3428" s="17" t="n">
        <v>0</v>
      </c>
      <c r="X3428" s="1" t="s">
        <v>2738</v>
      </c>
      <c r="Z3428" s="1" t="str">
        <f aca="false">IF($T3428="","",IFERROR(INDEX('Resumo Grupos'!$AC$3:$AC$200,MATCH($T3428,'Resumo Grupos'!$AB$3:$AB$200,0)),"n/d"))</f>
        <v>Despesa</v>
      </c>
      <c r="AA3428" s="1" t="str">
        <f aca="false">IF($T3428="","",IF(COUNTIF('Resumo Grupos'!$AE$3:$AE$40,$T3428)&gt;0,"NAO","SIM"))</f>
        <v>SIM</v>
      </c>
      <c r="AB3428" s="1"/>
      <c r="AC3428" s="1"/>
    </row>
    <row r="3429" customFormat="false" ht="12.75" hidden="false" customHeight="true" outlineLevel="0" collapsed="false">
      <c r="A3429" s="15" t="n">
        <v>3</v>
      </c>
      <c r="B3429" s="16" t="n">
        <v>46260</v>
      </c>
      <c r="C3429" s="16" t="n">
        <v>46276</v>
      </c>
      <c r="D3429" s="15" t="n">
        <v>1814</v>
      </c>
      <c r="E3429" s="1" t="s">
        <v>440</v>
      </c>
      <c r="F3429" s="15" t="n">
        <v>24</v>
      </c>
      <c r="G3429" s="1" t="s">
        <v>64</v>
      </c>
      <c r="H3429" s="15" t="n">
        <v>2110405</v>
      </c>
      <c r="I3429" s="1" t="s">
        <v>57</v>
      </c>
      <c r="J3429" s="15" t="n">
        <v>1608697</v>
      </c>
      <c r="L3429" s="15" t="n">
        <v>287602</v>
      </c>
      <c r="M3429" s="1" t="s">
        <v>35</v>
      </c>
      <c r="N3429" s="1" t="s">
        <v>59</v>
      </c>
      <c r="P3429" s="15" t="n">
        <v>167</v>
      </c>
      <c r="Q3429" s="1" t="s">
        <v>119</v>
      </c>
      <c r="R3429" s="1" t="s">
        <v>66</v>
      </c>
      <c r="S3429" s="15" t="n">
        <v>1130101</v>
      </c>
      <c r="T3429" s="1" t="s">
        <v>67</v>
      </c>
      <c r="U3429" s="17" t="n">
        <v>673.16</v>
      </c>
      <c r="W3429" s="17" t="n">
        <v>0</v>
      </c>
      <c r="X3429" s="1" t="s">
        <v>2739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POLPA GRAVIOLA 100G</v>
      </c>
      <c r="AC3429" s="1" t="n">
        <v>28760</v>
      </c>
    </row>
    <row r="3430" customFormat="false" ht="12.75" hidden="false" customHeight="true" outlineLevel="0" collapsed="false">
      <c r="A3430" s="15" t="n">
        <v>3</v>
      </c>
      <c r="B3430" s="16" t="n">
        <v>46261</v>
      </c>
      <c r="C3430" s="16" t="n">
        <v>46276</v>
      </c>
      <c r="D3430" s="15" t="n">
        <v>1608</v>
      </c>
      <c r="E3430" s="1" t="s">
        <v>63</v>
      </c>
      <c r="F3430" s="15" t="n">
        <v>24</v>
      </c>
      <c r="G3430" s="1" t="s">
        <v>64</v>
      </c>
      <c r="H3430" s="15" t="n">
        <v>2110405</v>
      </c>
      <c r="I3430" s="1" t="s">
        <v>57</v>
      </c>
      <c r="J3430" s="15" t="n">
        <v>1614749</v>
      </c>
      <c r="L3430" s="15" t="n">
        <v>17216251</v>
      </c>
      <c r="M3430" s="1" t="s">
        <v>35</v>
      </c>
      <c r="N3430" s="1" t="s">
        <v>59</v>
      </c>
      <c r="P3430" s="15" t="n">
        <v>167</v>
      </c>
      <c r="Q3430" s="1" t="s">
        <v>119</v>
      </c>
      <c r="R3430" s="1" t="s">
        <v>66</v>
      </c>
      <c r="S3430" s="15" t="n">
        <v>1130101</v>
      </c>
      <c r="T3430" s="1" t="s">
        <v>67</v>
      </c>
      <c r="U3430" s="17" t="n">
        <v>203.74</v>
      </c>
      <c r="W3430" s="17" t="n">
        <v>0</v>
      </c>
      <c r="X3430" s="1" t="s">
        <v>2740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MANTE CABE TO 200G</v>
      </c>
      <c r="AC3430" s="1" t="n">
        <v>1721626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64</v>
      </c>
      <c r="H3431" s="15" t="n">
        <v>2110405</v>
      </c>
      <c r="I3431" s="1" t="s">
        <v>57</v>
      </c>
      <c r="J3431" s="15" t="n">
        <v>1618402</v>
      </c>
      <c r="L3431" s="15" t="n">
        <v>12646371</v>
      </c>
      <c r="M3431" s="1" t="s">
        <v>35</v>
      </c>
      <c r="N3431" s="1" t="s">
        <v>59</v>
      </c>
      <c r="P3431" s="15" t="n">
        <v>167</v>
      </c>
      <c r="Q3431" s="1" t="s">
        <v>119</v>
      </c>
      <c r="R3431" s="1" t="s">
        <v>66</v>
      </c>
      <c r="S3431" s="15" t="n">
        <v>1130101</v>
      </c>
      <c r="T3431" s="1" t="s">
        <v>67</v>
      </c>
      <c r="U3431" s="17" t="n">
        <v>903.6</v>
      </c>
      <c r="W3431" s="17" t="n">
        <v>0</v>
      </c>
      <c r="X3431" s="1" t="s">
        <v>2741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46264</v>
      </c>
      <c r="C3432" s="16" t="n">
        <v>46276</v>
      </c>
      <c r="D3432" s="15" t="n">
        <v>1613</v>
      </c>
      <c r="E3432" s="1" t="s">
        <v>214</v>
      </c>
      <c r="F3432" s="15" t="n">
        <v>24</v>
      </c>
      <c r="G3432" s="1" t="s">
        <v>64</v>
      </c>
      <c r="H3432" s="15" t="n">
        <v>2110405</v>
      </c>
      <c r="I3432" s="1" t="s">
        <v>57</v>
      </c>
      <c r="J3432" s="15" t="n">
        <v>1628618</v>
      </c>
      <c r="L3432" s="15" t="n">
        <v>16250962</v>
      </c>
      <c r="M3432" s="1" t="s">
        <v>35</v>
      </c>
      <c r="N3432" s="1" t="s">
        <v>59</v>
      </c>
      <c r="P3432" s="15" t="n">
        <v>167</v>
      </c>
      <c r="Q3432" s="1" t="s">
        <v>119</v>
      </c>
      <c r="R3432" s="1" t="s">
        <v>66</v>
      </c>
      <c r="S3432" s="15" t="n">
        <v>1130101</v>
      </c>
      <c r="T3432" s="1" t="s">
        <v>67</v>
      </c>
      <c r="U3432" s="17" t="n">
        <v>166.92</v>
      </c>
      <c r="W3432" s="17" t="n">
        <v>0</v>
      </c>
      <c r="X3432" s="1" t="s">
        <v>2742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BACON KG</v>
      </c>
      <c r="AC3432" s="1" t="n">
        <v>1625096</v>
      </c>
    </row>
    <row r="3433" customFormat="false" ht="12.75" hidden="false" customHeight="true" outlineLevel="0" collapsed="false">
      <c r="A3433" s="15" t="n">
        <v>3</v>
      </c>
      <c r="B3433" s="16" t="n">
        <v>46268</v>
      </c>
      <c r="C3433" s="16" t="n">
        <v>46276</v>
      </c>
      <c r="D3433" s="15" t="n">
        <v>10063</v>
      </c>
      <c r="E3433" s="1" t="s">
        <v>279</v>
      </c>
      <c r="F3433" s="15" t="n">
        <v>24</v>
      </c>
      <c r="G3433" s="1" t="s">
        <v>64</v>
      </c>
      <c r="H3433" s="15" t="n">
        <v>2110405</v>
      </c>
      <c r="I3433" s="1" t="s">
        <v>57</v>
      </c>
      <c r="J3433" s="15" t="n">
        <v>1650664</v>
      </c>
      <c r="L3433" s="15" t="n">
        <v>2825</v>
      </c>
      <c r="M3433" s="1" t="s">
        <v>35</v>
      </c>
      <c r="N3433" s="1" t="s">
        <v>59</v>
      </c>
      <c r="P3433" s="15" t="n">
        <v>167</v>
      </c>
      <c r="Q3433" s="1" t="s">
        <v>119</v>
      </c>
      <c r="R3433" s="1" t="s">
        <v>66</v>
      </c>
      <c r="S3433" s="15" t="n">
        <v>1130101</v>
      </c>
      <c r="T3433" s="1" t="s">
        <v>67</v>
      </c>
      <c r="U3433" s="17" t="n">
        <v>905</v>
      </c>
      <c r="W3433" s="17" t="n">
        <v>0</v>
      </c>
      <c r="X3433" s="1" t="s">
        <v>2743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OVOS MARROM UNID</v>
      </c>
      <c r="AC3433" s="1" t="n">
        <v>2825</v>
      </c>
    </row>
    <row r="3434" customFormat="false" ht="12.75" hidden="false" customHeight="true" outlineLevel="0" collapsed="false">
      <c r="A3434" s="15" t="n">
        <v>3</v>
      </c>
      <c r="B3434" s="16" t="n">
        <v>46269</v>
      </c>
      <c r="C3434" s="16" t="n">
        <v>46276</v>
      </c>
      <c r="D3434" s="15" t="n">
        <v>42</v>
      </c>
      <c r="E3434" s="1" t="s">
        <v>99</v>
      </c>
      <c r="F3434" s="15" t="n">
        <v>34</v>
      </c>
      <c r="G3434" s="1" t="s">
        <v>56</v>
      </c>
      <c r="H3434" s="15" t="n">
        <v>2110101</v>
      </c>
      <c r="I3434" s="1" t="s">
        <v>53</v>
      </c>
      <c r="J3434" s="15" t="n">
        <v>1652692</v>
      </c>
      <c r="L3434" s="15" t="n">
        <v>4580</v>
      </c>
      <c r="M3434" s="1" t="s">
        <v>35</v>
      </c>
      <c r="N3434" s="1" t="s">
        <v>89</v>
      </c>
      <c r="P3434" s="15" t="n">
        <v>167</v>
      </c>
      <c r="Q3434" s="1" t="s">
        <v>119</v>
      </c>
      <c r="R3434" s="1" t="s">
        <v>66</v>
      </c>
      <c r="S3434" s="15" t="n">
        <v>1130101</v>
      </c>
      <c r="T3434" s="1" t="s">
        <v>67</v>
      </c>
      <c r="U3434" s="17" t="n">
        <v>300</v>
      </c>
      <c r="W3434" s="17" t="n">
        <v>0</v>
      </c>
      <c r="X3434" s="1" t="s">
        <v>2744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46269</v>
      </c>
      <c r="C3435" s="16" t="n">
        <v>46276</v>
      </c>
      <c r="D3435" s="15" t="n">
        <v>1723</v>
      </c>
      <c r="E3435" s="1" t="s">
        <v>95</v>
      </c>
      <c r="F3435" s="15" t="n">
        <v>24</v>
      </c>
      <c r="G3435" s="1" t="s">
        <v>64</v>
      </c>
      <c r="H3435" s="15" t="n">
        <v>2110405</v>
      </c>
      <c r="I3435" s="1" t="s">
        <v>57</v>
      </c>
      <c r="J3435" s="15" t="n">
        <v>1652810</v>
      </c>
      <c r="L3435" s="15" t="n">
        <v>618001</v>
      </c>
      <c r="M3435" s="1" t="s">
        <v>35</v>
      </c>
      <c r="N3435" s="1" t="s">
        <v>59</v>
      </c>
      <c r="P3435" s="15" t="n">
        <v>167</v>
      </c>
      <c r="Q3435" s="1" t="s">
        <v>119</v>
      </c>
      <c r="R3435" s="1" t="s">
        <v>66</v>
      </c>
      <c r="S3435" s="15" t="n">
        <v>1130101</v>
      </c>
      <c r="T3435" s="1" t="s">
        <v>67</v>
      </c>
      <c r="U3435" s="17" t="n">
        <v>1946.72</v>
      </c>
      <c r="W3435" s="17" t="n">
        <v>0</v>
      </c>
      <c r="X3435" s="1" t="s">
        <v>2745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TRASEIRO DE BOI L1</v>
      </c>
      <c r="AC3435" s="1" t="n">
        <v>175949</v>
      </c>
    </row>
    <row r="3436" customFormat="false" ht="12.75" hidden="false" customHeight="true" outlineLevel="0" collapsed="false">
      <c r="A3436" s="15" t="n">
        <v>3</v>
      </c>
      <c r="B3436" s="16" t="n">
        <v>46268</v>
      </c>
      <c r="C3436" s="16" t="n">
        <v>46276</v>
      </c>
      <c r="D3436" s="15" t="n">
        <v>1621</v>
      </c>
      <c r="E3436" s="1" t="s">
        <v>392</v>
      </c>
      <c r="F3436" s="15" t="n">
        <v>24</v>
      </c>
      <c r="G3436" s="1" t="s">
        <v>64</v>
      </c>
      <c r="H3436" s="15" t="n">
        <v>2110405</v>
      </c>
      <c r="I3436" s="1" t="s">
        <v>57</v>
      </c>
      <c r="J3436" s="15" t="n">
        <v>1653065</v>
      </c>
      <c r="L3436" s="15" t="n">
        <v>995864</v>
      </c>
      <c r="M3436" s="1" t="s">
        <v>35</v>
      </c>
      <c r="N3436" s="1" t="s">
        <v>59</v>
      </c>
      <c r="P3436" s="15" t="n">
        <v>167</v>
      </c>
      <c r="Q3436" s="1" t="s">
        <v>119</v>
      </c>
      <c r="R3436" s="1" t="s">
        <v>66</v>
      </c>
      <c r="S3436" s="15" t="n">
        <v>1130101</v>
      </c>
      <c r="T3436" s="1" t="s">
        <v>67</v>
      </c>
      <c r="U3436" s="17" t="n">
        <v>2928.92</v>
      </c>
      <c r="W3436" s="17" t="n">
        <v>0</v>
      </c>
      <c r="X3436" s="1" t="s">
        <v>2746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CERV. ANTARTLT350ML</v>
      </c>
      <c r="AC3436" s="1" t="n">
        <v>995864</v>
      </c>
    </row>
    <row r="3437" customFormat="false" ht="12.75" hidden="false" customHeight="true" outlineLevel="0" collapsed="false">
      <c r="A3437" s="15" t="n">
        <v>3</v>
      </c>
      <c r="B3437" s="16" t="n">
        <v>46273</v>
      </c>
      <c r="C3437" s="16" t="n">
        <v>46276</v>
      </c>
      <c r="D3437" s="15" t="n">
        <v>42</v>
      </c>
      <c r="E3437" s="1" t="s">
        <v>99</v>
      </c>
      <c r="F3437" s="15" t="n">
        <v>34</v>
      </c>
      <c r="G3437" s="1" t="s">
        <v>56</v>
      </c>
      <c r="H3437" s="15" t="n">
        <v>2110101</v>
      </c>
      <c r="I3437" s="1" t="s">
        <v>53</v>
      </c>
      <c r="J3437" s="15" t="n">
        <v>1673378</v>
      </c>
      <c r="L3437" s="15" t="n">
        <v>4587</v>
      </c>
      <c r="M3437" s="1" t="s">
        <v>35</v>
      </c>
      <c r="N3437" s="1" t="s">
        <v>89</v>
      </c>
      <c r="P3437" s="15" t="n">
        <v>129</v>
      </c>
      <c r="Q3437" s="1" t="s">
        <v>37</v>
      </c>
      <c r="R3437" s="1" t="s">
        <v>66</v>
      </c>
      <c r="S3437" s="15" t="n">
        <v>1130101</v>
      </c>
      <c r="T3437" s="1" t="s">
        <v>67</v>
      </c>
      <c r="U3437" s="17" t="n">
        <v>2707</v>
      </c>
      <c r="W3437" s="17" t="n">
        <v>0</v>
      </c>
      <c r="X3437" s="1" t="s">
        <v>2747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46273</v>
      </c>
      <c r="C3438" s="16" t="n">
        <v>46276</v>
      </c>
      <c r="D3438" s="15" t="n">
        <v>1615</v>
      </c>
      <c r="E3438" s="1" t="s">
        <v>157</v>
      </c>
      <c r="F3438" s="15" t="n">
        <v>34</v>
      </c>
      <c r="G3438" s="1" t="s">
        <v>56</v>
      </c>
      <c r="H3438" s="15" t="n">
        <v>2110101</v>
      </c>
      <c r="I3438" s="1" t="s">
        <v>53</v>
      </c>
      <c r="J3438" s="15" t="n">
        <v>1673412</v>
      </c>
      <c r="L3438" s="15" t="n">
        <v>15269</v>
      </c>
      <c r="M3438" s="1" t="s">
        <v>35</v>
      </c>
      <c r="N3438" s="1" t="s">
        <v>89</v>
      </c>
      <c r="P3438" s="15" t="n">
        <v>129</v>
      </c>
      <c r="Q3438" s="1" t="s">
        <v>37</v>
      </c>
      <c r="R3438" s="1" t="s">
        <v>66</v>
      </c>
      <c r="S3438" s="15" t="n">
        <v>1130101</v>
      </c>
      <c r="T3438" s="1" t="s">
        <v>67</v>
      </c>
      <c r="U3438" s="17" t="n">
        <v>310</v>
      </c>
      <c r="W3438" s="17" t="n">
        <v>0</v>
      </c>
      <c r="X3438" s="1" t="s">
        <v>2748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46269</v>
      </c>
      <c r="C3439" s="16" t="n">
        <v>46276</v>
      </c>
      <c r="D3439" s="15" t="n">
        <v>1695</v>
      </c>
      <c r="E3439" s="1" t="s">
        <v>335</v>
      </c>
      <c r="F3439" s="15" t="n">
        <v>24</v>
      </c>
      <c r="G3439" s="1" t="s">
        <v>64</v>
      </c>
      <c r="H3439" s="15" t="n">
        <v>2110405</v>
      </c>
      <c r="I3439" s="1" t="s">
        <v>57</v>
      </c>
      <c r="J3439" s="15" t="n">
        <v>1676551</v>
      </c>
      <c r="L3439" s="15" t="n">
        <v>2028001</v>
      </c>
      <c r="M3439" s="1" t="s">
        <v>35</v>
      </c>
      <c r="N3439" s="1" t="s">
        <v>59</v>
      </c>
      <c r="P3439" s="15" t="n">
        <v>129</v>
      </c>
      <c r="Q3439" s="1" t="s">
        <v>37</v>
      </c>
      <c r="R3439" s="1" t="s">
        <v>66</v>
      </c>
      <c r="S3439" s="15" t="n">
        <v>1130101</v>
      </c>
      <c r="T3439" s="1" t="s">
        <v>67</v>
      </c>
      <c r="U3439" s="17" t="n">
        <v>1176.71</v>
      </c>
      <c r="W3439" s="17" t="n">
        <v>0</v>
      </c>
      <c r="X3439" s="1" t="s">
        <v>2749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SUCO JANDAI CAJU500M</v>
      </c>
      <c r="AC3439" s="1" t="n">
        <v>20280</v>
      </c>
    </row>
    <row r="3440" customFormat="false" ht="12.75" hidden="false" customHeight="true" outlineLevel="0" collapsed="false">
      <c r="A3440" s="1" t="n">
        <v>3</v>
      </c>
      <c r="B3440" s="18" t="n">
        <v>46269</v>
      </c>
      <c r="C3440" s="18" t="n">
        <v>46276</v>
      </c>
      <c r="D3440" s="1" t="n">
        <v>1695</v>
      </c>
      <c r="E3440" s="1" t="s">
        <v>335</v>
      </c>
      <c r="F3440" s="1" t="n">
        <v>34</v>
      </c>
      <c r="G3440" s="1" t="s">
        <v>56</v>
      </c>
      <c r="H3440" s="1" t="n">
        <v>2110405</v>
      </c>
      <c r="I3440" s="1" t="s">
        <v>57</v>
      </c>
      <c r="J3440" s="1" t="n">
        <v>1676596</v>
      </c>
      <c r="L3440" s="1" t="n">
        <v>58507</v>
      </c>
      <c r="M3440" s="1" t="s">
        <v>35</v>
      </c>
      <c r="N3440" s="1" t="s">
        <v>59</v>
      </c>
      <c r="P3440" s="1" t="n">
        <v>129</v>
      </c>
      <c r="Q3440" s="1" t="s">
        <v>37</v>
      </c>
      <c r="R3440" s="1" t="s">
        <v>66</v>
      </c>
      <c r="S3440" s="1" t="n">
        <v>1130101</v>
      </c>
      <c r="T3440" s="1" t="s">
        <v>67</v>
      </c>
      <c r="U3440" s="1" t="n">
        <v>461.82</v>
      </c>
      <c r="W3440" s="1" t="n">
        <v>0</v>
      </c>
      <c r="X3440" s="1" t="s">
        <v>2750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" t="n">
        <v>3</v>
      </c>
      <c r="B3441" s="18" t="n">
        <v>46273</v>
      </c>
      <c r="C3441" s="18" t="n">
        <v>46276</v>
      </c>
      <c r="D3441" s="1" t="n">
        <v>1615</v>
      </c>
      <c r="E3441" s="1" t="s">
        <v>157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1686239</v>
      </c>
      <c r="L3441" s="1" t="n">
        <v>4587</v>
      </c>
      <c r="M3441" s="1" t="s">
        <v>35</v>
      </c>
      <c r="N3441" s="1" t="s">
        <v>59</v>
      </c>
      <c r="P3441" s="1" t="n">
        <v>129</v>
      </c>
      <c r="Q3441" s="1" t="s">
        <v>37</v>
      </c>
      <c r="R3441" s="1" t="s">
        <v>66</v>
      </c>
      <c r="S3441" s="1" t="n">
        <v>1130101</v>
      </c>
      <c r="T3441" s="1" t="s">
        <v>67</v>
      </c>
      <c r="U3441" s="1" t="n">
        <v>244</v>
      </c>
      <c r="W3441" s="1" t="n">
        <v>0</v>
      </c>
      <c r="X3441" s="1" t="s">
        <v>2751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" t="n">
        <v>3</v>
      </c>
      <c r="B3442" s="18" t="n">
        <v>46276</v>
      </c>
      <c r="C3442" s="18" t="n">
        <v>46276</v>
      </c>
      <c r="D3442" s="1" t="n">
        <v>42</v>
      </c>
      <c r="E3442" s="1" t="s">
        <v>99</v>
      </c>
      <c r="F3442" s="1" t="n">
        <v>13</v>
      </c>
      <c r="G3442" s="1" t="s">
        <v>100</v>
      </c>
      <c r="H3442" s="1" t="n">
        <v>2110101</v>
      </c>
      <c r="I3442" s="1" t="s">
        <v>53</v>
      </c>
      <c r="J3442" s="1" t="n">
        <v>1686357</v>
      </c>
      <c r="L3442" s="1" t="n">
        <v>4608</v>
      </c>
      <c r="M3442" s="1" t="s">
        <v>35</v>
      </c>
      <c r="N3442" s="1" t="s">
        <v>89</v>
      </c>
      <c r="P3442" s="1" t="n">
        <v>167</v>
      </c>
      <c r="Q3442" s="1" t="s">
        <v>119</v>
      </c>
      <c r="R3442" s="1" t="s">
        <v>66</v>
      </c>
      <c r="S3442" s="1" t="n">
        <v>1130101</v>
      </c>
      <c r="T3442" s="1" t="s">
        <v>67</v>
      </c>
      <c r="U3442" s="1" t="n">
        <v>50</v>
      </c>
      <c r="W3442" s="1" t="n">
        <v>50</v>
      </c>
      <c r="X3442" s="1" t="s">
        <v>2752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" t="n">
        <v>3</v>
      </c>
      <c r="B3443" s="18" t="n">
        <v>46276</v>
      </c>
      <c r="C3443" s="18" t="n">
        <v>46276</v>
      </c>
      <c r="D3443" s="1" t="n">
        <v>32</v>
      </c>
      <c r="E3443" s="1" t="s">
        <v>263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1083670</v>
      </c>
      <c r="L3443" s="1" t="n">
        <v>170746</v>
      </c>
      <c r="M3443" s="1" t="s">
        <v>488</v>
      </c>
      <c r="N3443" s="1" t="s">
        <v>59</v>
      </c>
      <c r="P3443" s="1" t="n">
        <v>101</v>
      </c>
      <c r="Q3443" s="1" t="s">
        <v>60</v>
      </c>
      <c r="R3443" s="1" t="s">
        <v>264</v>
      </c>
      <c r="S3443" s="1" t="n">
        <v>4220199</v>
      </c>
      <c r="T3443" s="1" t="s">
        <v>265</v>
      </c>
      <c r="U3443" s="1" t="n">
        <v>8059.98</v>
      </c>
      <c r="W3443" s="1" t="n">
        <v>0</v>
      </c>
      <c r="X3443" s="1" t="s">
        <v>2753</v>
      </c>
      <c r="Z3443" s="1" t="str">
        <f aca="false">IF($T3443="","",IFERROR(INDEX('Resumo Grupos'!$AC$3:$AC$200,MATCH($T3443,'Resumo Grupos'!$AB$3:$AB$200,0)),"n/d"))</f>
        <v>Pagamentos outros não operacionais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" t="n">
        <v>3</v>
      </c>
      <c r="B3444" s="18" t="n">
        <v>46276</v>
      </c>
      <c r="C3444" s="18" t="n">
        <v>46276</v>
      </c>
      <c r="D3444" s="1" t="n">
        <v>42</v>
      </c>
      <c r="E3444" s="1" t="s">
        <v>99</v>
      </c>
      <c r="F3444" s="1" t="n">
        <v>13</v>
      </c>
      <c r="G3444" s="1" t="s">
        <v>100</v>
      </c>
      <c r="H3444" s="1" t="n">
        <v>2110101</v>
      </c>
      <c r="I3444" s="1" t="s">
        <v>53</v>
      </c>
      <c r="J3444" s="1" t="n">
        <v>1687029</v>
      </c>
      <c r="L3444" s="1" t="n">
        <v>4609</v>
      </c>
      <c r="M3444" s="1" t="s">
        <v>35</v>
      </c>
      <c r="N3444" s="1" t="s">
        <v>89</v>
      </c>
      <c r="P3444" s="1" t="n">
        <v>167</v>
      </c>
      <c r="Q3444" s="1" t="s">
        <v>119</v>
      </c>
      <c r="R3444" s="1" t="s">
        <v>66</v>
      </c>
      <c r="S3444" s="1" t="n">
        <v>1130101</v>
      </c>
      <c r="T3444" s="1" t="s">
        <v>67</v>
      </c>
      <c r="U3444" s="1" t="n">
        <v>125</v>
      </c>
      <c r="W3444" s="1" t="n">
        <v>125</v>
      </c>
      <c r="X3444" s="1" t="s">
        <v>1583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" t="n">
        <v>3</v>
      </c>
      <c r="B3445" s="18" t="n">
        <v>46276</v>
      </c>
      <c r="C3445" s="18" t="n">
        <v>46276</v>
      </c>
      <c r="D3445" s="1" t="n">
        <v>42</v>
      </c>
      <c r="E3445" s="1" t="s">
        <v>99</v>
      </c>
      <c r="F3445" s="1" t="n">
        <v>13</v>
      </c>
      <c r="G3445" s="1" t="s">
        <v>100</v>
      </c>
      <c r="H3445" s="1" t="n">
        <v>2110101</v>
      </c>
      <c r="I3445" s="1" t="s">
        <v>53</v>
      </c>
      <c r="J3445" s="1" t="n">
        <v>1687081</v>
      </c>
      <c r="L3445" s="1" t="n">
        <v>4610</v>
      </c>
      <c r="M3445" s="1" t="s">
        <v>35</v>
      </c>
      <c r="N3445" s="1" t="s">
        <v>89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160</v>
      </c>
      <c r="W3445" s="1" t="n">
        <v>160</v>
      </c>
      <c r="X3445" s="1" t="s">
        <v>2754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" t="n">
        <v>3</v>
      </c>
      <c r="B3446" s="18" t="n">
        <v>46269</v>
      </c>
      <c r="C3446" s="18" t="n">
        <v>46276</v>
      </c>
      <c r="D3446" s="1" t="n">
        <v>10112</v>
      </c>
      <c r="E3446" s="1" t="s">
        <v>2755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1687562</v>
      </c>
      <c r="L3446" s="1" t="n">
        <v>258728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105</v>
      </c>
      <c r="W3446" s="1" t="n">
        <v>0</v>
      </c>
      <c r="X3446" s="1" t="s">
        <v>2756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BOLOS DA FRAN</v>
      </c>
      <c r="AC3446" s="1" t="n">
        <v>3002</v>
      </c>
    </row>
    <row r="3447" customFormat="false" ht="12.75" hidden="false" customHeight="true" outlineLevel="0" collapsed="false">
      <c r="A3447" s="1" t="n">
        <v>3</v>
      </c>
      <c r="B3447" s="18" t="n">
        <v>46276</v>
      </c>
      <c r="C3447" s="18" t="n">
        <v>46276</v>
      </c>
      <c r="D3447" s="1" t="n">
        <v>42</v>
      </c>
      <c r="E3447" s="1" t="s">
        <v>99</v>
      </c>
      <c r="F3447" s="1" t="n">
        <v>13</v>
      </c>
      <c r="G3447" s="1" t="s">
        <v>100</v>
      </c>
      <c r="H3447" s="1" t="n">
        <v>2110101</v>
      </c>
      <c r="I3447" s="1" t="s">
        <v>53</v>
      </c>
      <c r="J3447" s="1" t="n">
        <v>1687842</v>
      </c>
      <c r="L3447" s="1" t="n">
        <v>4614</v>
      </c>
      <c r="M3447" s="1" t="s">
        <v>35</v>
      </c>
      <c r="N3447" s="1" t="s">
        <v>89</v>
      </c>
      <c r="P3447" s="1" t="n">
        <v>167</v>
      </c>
      <c r="Q3447" s="1" t="s">
        <v>119</v>
      </c>
      <c r="R3447" s="1" t="s">
        <v>66</v>
      </c>
      <c r="S3447" s="1" t="n">
        <v>1130101</v>
      </c>
      <c r="T3447" s="1" t="s">
        <v>67</v>
      </c>
      <c r="U3447" s="1" t="n">
        <v>160</v>
      </c>
      <c r="W3447" s="1" t="n">
        <v>160</v>
      </c>
      <c r="X3447" s="1" t="s">
        <v>2757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" t="n">
        <v>3</v>
      </c>
      <c r="B3448" s="18" t="n">
        <v>46276</v>
      </c>
      <c r="C3448" s="18" t="n">
        <v>46276</v>
      </c>
      <c r="D3448" s="1" t="n">
        <v>10035</v>
      </c>
      <c r="E3448" s="1" t="s">
        <v>288</v>
      </c>
      <c r="F3448" s="1" t="n">
        <v>13</v>
      </c>
      <c r="G3448" s="1" t="s">
        <v>100</v>
      </c>
      <c r="H3448" s="1" t="n">
        <v>2110101</v>
      </c>
      <c r="I3448" s="1" t="s">
        <v>53</v>
      </c>
      <c r="J3448" s="1" t="n">
        <v>1688730</v>
      </c>
      <c r="L3448" s="1" t="n">
        <v>434</v>
      </c>
      <c r="M3448" s="1" t="s">
        <v>35</v>
      </c>
      <c r="N3448" s="1" t="s">
        <v>89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819</v>
      </c>
      <c r="W3448" s="1" t="n">
        <v>819</v>
      </c>
      <c r="X3448" s="1" t="s">
        <v>2758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CARVAO VEGETAL 3KG</v>
      </c>
      <c r="AC3448" s="1" t="n">
        <v>434</v>
      </c>
    </row>
    <row r="3449" customFormat="false" ht="12.75" hidden="false" customHeight="true" outlineLevel="0" collapsed="false">
      <c r="A3449" s="1" t="n">
        <v>3</v>
      </c>
      <c r="B3449" s="18" t="n">
        <v>46276</v>
      </c>
      <c r="C3449" s="18" t="n">
        <v>46276</v>
      </c>
      <c r="D3449" s="1" t="n">
        <v>10043</v>
      </c>
      <c r="E3449" s="1" t="s">
        <v>139</v>
      </c>
      <c r="F3449" s="1" t="n">
        <v>13</v>
      </c>
      <c r="G3449" s="1" t="s">
        <v>100</v>
      </c>
      <c r="H3449" s="1" t="n">
        <v>2110101</v>
      </c>
      <c r="I3449" s="1" t="s">
        <v>53</v>
      </c>
      <c r="J3449" s="1" t="n">
        <v>1688845</v>
      </c>
      <c r="L3449" s="1" t="n">
        <v>947</v>
      </c>
      <c r="M3449" s="1" t="s">
        <v>35</v>
      </c>
      <c r="N3449" s="1" t="s">
        <v>89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270</v>
      </c>
      <c r="W3449" s="1" t="n">
        <v>270</v>
      </c>
      <c r="X3449" s="1" t="s">
        <v>2759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BRIGADEIRO</v>
      </c>
      <c r="AC3449" s="1" t="n">
        <v>947</v>
      </c>
    </row>
    <row r="3450" customFormat="false" ht="12.75" hidden="false" customHeight="true" outlineLevel="0" collapsed="false">
      <c r="A3450" s="1" t="n">
        <v>3</v>
      </c>
      <c r="B3450" s="18" t="n">
        <v>46205</v>
      </c>
      <c r="C3450" s="18" t="n">
        <v>46277</v>
      </c>
      <c r="D3450" s="1" t="n">
        <v>1789</v>
      </c>
      <c r="E3450" s="1" t="s">
        <v>82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1464602</v>
      </c>
      <c r="L3450" s="1" t="n">
        <v>227866</v>
      </c>
      <c r="M3450" s="1" t="s">
        <v>35</v>
      </c>
      <c r="N3450" s="1" t="s">
        <v>59</v>
      </c>
      <c r="P3450" s="1" t="n">
        <v>101</v>
      </c>
      <c r="Q3450" s="1" t="s">
        <v>60</v>
      </c>
      <c r="R3450" s="1" t="s">
        <v>83</v>
      </c>
      <c r="S3450" s="1" t="n">
        <v>4210112</v>
      </c>
      <c r="T3450" s="1" t="s">
        <v>84</v>
      </c>
      <c r="U3450" s="1" t="n">
        <v>5500</v>
      </c>
      <c r="W3450" s="1" t="n">
        <v>0</v>
      </c>
      <c r="X3450" s="1" t="s">
        <v>2760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  <c r="AB3450" s="1"/>
      <c r="AC3450" s="1"/>
    </row>
    <row r="3451" customFormat="false" ht="12.75" hidden="false" customHeight="true" outlineLevel="0" collapsed="false">
      <c r="A3451" s="1" t="n">
        <v>3</v>
      </c>
      <c r="B3451" s="18" t="n">
        <v>46234</v>
      </c>
      <c r="C3451" s="18" t="n">
        <v>46277</v>
      </c>
      <c r="D3451" s="1" t="n">
        <v>519</v>
      </c>
      <c r="E3451" s="1" t="s">
        <v>303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1477410</v>
      </c>
      <c r="L3451" s="1" t="n">
        <v>229713</v>
      </c>
      <c r="M3451" s="1" t="s">
        <v>189</v>
      </c>
      <c r="N3451" s="1" t="s">
        <v>59</v>
      </c>
      <c r="P3451" s="1" t="n">
        <v>101</v>
      </c>
      <c r="Q3451" s="1" t="s">
        <v>60</v>
      </c>
      <c r="R3451" s="1" t="s">
        <v>311</v>
      </c>
      <c r="S3451" s="1" t="n">
        <v>2210203</v>
      </c>
      <c r="T3451" s="1" t="s">
        <v>2109</v>
      </c>
      <c r="U3451" s="1" t="n">
        <v>50000</v>
      </c>
      <c r="W3451" s="1" t="n">
        <v>0</v>
      </c>
      <c r="X3451" s="1" t="s">
        <v>2110</v>
      </c>
      <c r="Z3451" s="1" t="str">
        <f aca="false">IF($T3451="","",IFERROR(INDEX('Resumo Grupos'!$AC$3:$AC$200,MATCH($T3451,'Resumo Grupos'!$AB$3:$AB$200,0)),"n/d"))</f>
        <v>Empréstimo</v>
      </c>
      <c r="AA3451" s="1" t="str">
        <f aca="false">IF($T3451="","",IF(COUNTIF('Resumo Grupos'!$AE$3:$AE$40,$T3451)&gt;0,"NAO","SIM"))</f>
        <v>NAO</v>
      </c>
      <c r="AB3451" s="1"/>
      <c r="AC3451" s="1"/>
    </row>
    <row r="3452" customFormat="false" ht="12.75" hidden="false" customHeight="true" outlineLevel="0" collapsed="false">
      <c r="A3452" s="1" t="n">
        <v>3</v>
      </c>
      <c r="B3452" s="18" t="n">
        <v>46242</v>
      </c>
      <c r="C3452" s="18" t="n">
        <v>46277</v>
      </c>
      <c r="D3452" s="1" t="n">
        <v>957</v>
      </c>
      <c r="E3452" s="1" t="s">
        <v>941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1531990</v>
      </c>
      <c r="L3452" s="1" t="n">
        <v>216233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1760.2</v>
      </c>
      <c r="W3452" s="1" t="n">
        <v>0</v>
      </c>
      <c r="X3452" s="1" t="s">
        <v>2761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RAC WHISKAS CARNE KG</v>
      </c>
      <c r="AC3452" s="1" t="n">
        <v>21623</v>
      </c>
    </row>
    <row r="3453" customFormat="false" ht="12.75" hidden="false" customHeight="true" outlineLevel="0" collapsed="false">
      <c r="A3453" s="1" t="n">
        <v>3</v>
      </c>
      <c r="B3453" s="18" t="n">
        <v>46256</v>
      </c>
      <c r="C3453" s="18" t="n">
        <v>46277</v>
      </c>
      <c r="D3453" s="1" t="n">
        <v>1266</v>
      </c>
      <c r="E3453" s="1" t="s">
        <v>239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1585201</v>
      </c>
      <c r="L3453" s="1" t="n">
        <v>32872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41</v>
      </c>
      <c r="S3453" s="1" t="n">
        <v>4210299</v>
      </c>
      <c r="T3453" s="1" t="s">
        <v>1423</v>
      </c>
      <c r="U3453" s="1" t="n">
        <v>538.03</v>
      </c>
      <c r="W3453" s="1" t="n">
        <v>0</v>
      </c>
      <c r="X3453" s="1" t="s">
        <v>2762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BOBINA ESTRELA UNISO</v>
      </c>
      <c r="AC3453" s="1" t="n">
        <v>2670</v>
      </c>
    </row>
    <row r="3454" customFormat="false" ht="12.75" hidden="false" customHeight="true" outlineLevel="0" collapsed="false">
      <c r="A3454" s="1" t="n">
        <v>3</v>
      </c>
      <c r="B3454" s="18" t="n">
        <v>46263</v>
      </c>
      <c r="C3454" s="18" t="n">
        <v>46277</v>
      </c>
      <c r="D3454" s="1" t="n">
        <v>1625</v>
      </c>
      <c r="E3454" s="1" t="s">
        <v>412</v>
      </c>
      <c r="F3454" s="1" t="n">
        <v>24</v>
      </c>
      <c r="G3454" s="1" t="s">
        <v>64</v>
      </c>
      <c r="H3454" s="1" t="n">
        <v>2110405</v>
      </c>
      <c r="I3454" s="1" t="s">
        <v>57</v>
      </c>
      <c r="J3454" s="1" t="n">
        <v>1629559</v>
      </c>
      <c r="L3454" s="1" t="n">
        <v>152102</v>
      </c>
      <c r="M3454" s="1" t="s">
        <v>35</v>
      </c>
      <c r="N3454" s="1" t="s">
        <v>59</v>
      </c>
      <c r="P3454" s="1" t="n">
        <v>167</v>
      </c>
      <c r="Q3454" s="1" t="s">
        <v>119</v>
      </c>
      <c r="R3454" s="1" t="s">
        <v>66</v>
      </c>
      <c r="S3454" s="1" t="n">
        <v>1130101</v>
      </c>
      <c r="T3454" s="1" t="s">
        <v>67</v>
      </c>
      <c r="U3454" s="1" t="n">
        <v>3682.8</v>
      </c>
      <c r="W3454" s="1" t="n">
        <v>0</v>
      </c>
      <c r="X3454" s="1" t="s">
        <v>2763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TRASEIRO DE BOI L1</v>
      </c>
      <c r="AC3454" s="1" t="n">
        <v>15210</v>
      </c>
    </row>
    <row r="3455" customFormat="false" ht="12.75" hidden="false" customHeight="true" outlineLevel="0" collapsed="false">
      <c r="A3455" s="1" t="n">
        <v>3</v>
      </c>
      <c r="B3455" s="18" t="n">
        <v>46270</v>
      </c>
      <c r="C3455" s="18" t="n">
        <v>46277</v>
      </c>
      <c r="D3455" s="1" t="n">
        <v>1828</v>
      </c>
      <c r="E3455" s="1" t="s">
        <v>344</v>
      </c>
      <c r="F3455" s="1" t="n">
        <v>24</v>
      </c>
      <c r="G3455" s="1" t="s">
        <v>64</v>
      </c>
      <c r="H3455" s="1" t="n">
        <v>2110405</v>
      </c>
      <c r="I3455" s="1" t="s">
        <v>57</v>
      </c>
      <c r="J3455" s="1" t="n">
        <v>1676501</v>
      </c>
      <c r="L3455" s="1" t="n">
        <v>59620</v>
      </c>
      <c r="M3455" s="1" t="s">
        <v>35</v>
      </c>
      <c r="N3455" s="1" t="s">
        <v>59</v>
      </c>
      <c r="P3455" s="1" t="n">
        <v>129</v>
      </c>
      <c r="Q3455" s="1" t="s">
        <v>37</v>
      </c>
      <c r="R3455" s="1" t="s">
        <v>66</v>
      </c>
      <c r="S3455" s="1" t="n">
        <v>1130101</v>
      </c>
      <c r="T3455" s="1" t="s">
        <v>67</v>
      </c>
      <c r="U3455" s="1" t="n">
        <v>1114.86</v>
      </c>
      <c r="W3455" s="1" t="n">
        <v>0</v>
      </c>
      <c r="X3455" s="1" t="s">
        <v>2764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MORTADELA DEFUMADA DF DISTRIBUIDORA DE F</v>
      </c>
      <c r="AC3455" s="1" t="n">
        <v>1458</v>
      </c>
    </row>
    <row r="3456" customFormat="false" ht="12.75" hidden="false" customHeight="true" outlineLevel="0" collapsed="false">
      <c r="A3456" s="1" t="n">
        <v>3</v>
      </c>
      <c r="B3456" s="18" t="n">
        <v>46270</v>
      </c>
      <c r="C3456" s="18" t="n">
        <v>46277</v>
      </c>
      <c r="D3456" s="1" t="n">
        <v>1723</v>
      </c>
      <c r="E3456" s="1" t="s">
        <v>95</v>
      </c>
      <c r="F3456" s="1" t="n">
        <v>24</v>
      </c>
      <c r="G3456" s="1" t="s">
        <v>64</v>
      </c>
      <c r="H3456" s="1" t="n">
        <v>2110405</v>
      </c>
      <c r="I3456" s="1" t="s">
        <v>57</v>
      </c>
      <c r="J3456" s="1" t="n">
        <v>1682259</v>
      </c>
      <c r="L3456" s="1" t="n">
        <v>61913</v>
      </c>
      <c r="M3456" s="1" t="s">
        <v>35</v>
      </c>
      <c r="N3456" s="1" t="s">
        <v>59</v>
      </c>
      <c r="P3456" s="1" t="n">
        <v>167</v>
      </c>
      <c r="Q3456" s="1" t="s">
        <v>119</v>
      </c>
      <c r="R3456" s="1" t="s">
        <v>66</v>
      </c>
      <c r="S3456" s="1" t="n">
        <v>1130101</v>
      </c>
      <c r="T3456" s="1" t="s">
        <v>67</v>
      </c>
      <c r="U3456" s="1" t="n">
        <v>2681.6</v>
      </c>
      <c r="W3456" s="1" t="n">
        <v>0</v>
      </c>
      <c r="X3456" s="1" t="s">
        <v>2765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TOCO DE TRASEIRO BOV</v>
      </c>
      <c r="AC3456" s="1" t="n">
        <v>176001</v>
      </c>
    </row>
    <row r="3457" customFormat="false" ht="12.75" hidden="false" customHeight="true" outlineLevel="0" collapsed="false">
      <c r="A3457" s="1" t="n">
        <v>3</v>
      </c>
      <c r="B3457" s="18" t="n">
        <v>46270</v>
      </c>
      <c r="C3457" s="18" t="n">
        <v>46277</v>
      </c>
      <c r="D3457" s="1" t="n">
        <v>1625</v>
      </c>
      <c r="E3457" s="1" t="s">
        <v>412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1682313</v>
      </c>
      <c r="L3457" s="1" t="n">
        <v>152921</v>
      </c>
      <c r="M3457" s="1" t="s">
        <v>35</v>
      </c>
      <c r="N3457" s="1" t="s">
        <v>59</v>
      </c>
      <c r="P3457" s="1" t="n">
        <v>167</v>
      </c>
      <c r="Q3457" s="1" t="s">
        <v>119</v>
      </c>
      <c r="R3457" s="1" t="s">
        <v>66</v>
      </c>
      <c r="S3457" s="1" t="n">
        <v>1130101</v>
      </c>
      <c r="T3457" s="1" t="s">
        <v>67</v>
      </c>
      <c r="U3457" s="1" t="n">
        <v>2897.4</v>
      </c>
      <c r="W3457" s="1" t="n">
        <v>0</v>
      </c>
      <c r="X3457" s="1" t="s">
        <v>2766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15292</v>
      </c>
    </row>
    <row r="3458" customFormat="false" ht="12.75" hidden="false" customHeight="true" outlineLevel="0" collapsed="false">
      <c r="A3458" s="1" t="n">
        <v>3</v>
      </c>
      <c r="B3458" s="18" t="n">
        <v>46277</v>
      </c>
      <c r="C3458" s="18" t="n">
        <v>46277</v>
      </c>
      <c r="D3458" s="1" t="n">
        <v>42</v>
      </c>
      <c r="E3458" s="1" t="s">
        <v>99</v>
      </c>
      <c r="F3458" s="1" t="n">
        <v>13</v>
      </c>
      <c r="G3458" s="1" t="s">
        <v>100</v>
      </c>
      <c r="H3458" s="1" t="n">
        <v>2110101</v>
      </c>
      <c r="I3458" s="1" t="s">
        <v>53</v>
      </c>
      <c r="J3458" s="1" t="n">
        <v>1688788</v>
      </c>
      <c r="L3458" s="1" t="n">
        <v>4615</v>
      </c>
      <c r="M3458" s="1" t="s">
        <v>35</v>
      </c>
      <c r="N3458" s="1" t="s">
        <v>89</v>
      </c>
      <c r="P3458" s="1" t="n">
        <v>167</v>
      </c>
      <c r="Q3458" s="1" t="s">
        <v>119</v>
      </c>
      <c r="R3458" s="1" t="s">
        <v>66</v>
      </c>
      <c r="S3458" s="1" t="n">
        <v>1130101</v>
      </c>
      <c r="T3458" s="1" t="s">
        <v>67</v>
      </c>
      <c r="U3458" s="1" t="n">
        <v>436</v>
      </c>
      <c r="W3458" s="1" t="n">
        <v>0</v>
      </c>
      <c r="X3458" s="1" t="s">
        <v>1005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3</v>
      </c>
      <c r="B3459" s="18" t="n">
        <v>46277</v>
      </c>
      <c r="C3459" s="18" t="n">
        <v>46277</v>
      </c>
      <c r="D3459" s="1" t="n">
        <v>42</v>
      </c>
      <c r="E3459" s="1" t="s">
        <v>99</v>
      </c>
      <c r="F3459" s="1" t="n">
        <v>13</v>
      </c>
      <c r="G3459" s="1" t="s">
        <v>100</v>
      </c>
      <c r="H3459" s="1" t="n">
        <v>2110101</v>
      </c>
      <c r="I3459" s="1" t="s">
        <v>53</v>
      </c>
      <c r="J3459" s="1" t="n">
        <v>1688799</v>
      </c>
      <c r="L3459" s="1" t="n">
        <v>4616</v>
      </c>
      <c r="M3459" s="1" t="s">
        <v>35</v>
      </c>
      <c r="N3459" s="1" t="s">
        <v>89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125</v>
      </c>
      <c r="W3459" s="1" t="n">
        <v>0</v>
      </c>
      <c r="X3459" s="1" t="s">
        <v>1583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3</v>
      </c>
      <c r="B3460" s="18" t="n">
        <v>46224</v>
      </c>
      <c r="C3460" s="18" t="n">
        <v>46279</v>
      </c>
      <c r="D3460" s="1" t="n">
        <v>16</v>
      </c>
      <c r="E3460" s="1" t="s">
        <v>303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1428695</v>
      </c>
      <c r="L3460" s="1" t="n">
        <v>222991</v>
      </c>
      <c r="M3460" s="1" t="s">
        <v>35</v>
      </c>
      <c r="N3460" s="1" t="s">
        <v>59</v>
      </c>
      <c r="P3460" s="1" t="n">
        <v>101</v>
      </c>
      <c r="Q3460" s="1" t="s">
        <v>60</v>
      </c>
      <c r="R3460" s="1" t="s">
        <v>311</v>
      </c>
      <c r="S3460" s="1" t="n">
        <v>2210202</v>
      </c>
      <c r="T3460" s="1" t="s">
        <v>311</v>
      </c>
      <c r="U3460" s="1" t="n">
        <v>3000</v>
      </c>
      <c r="W3460" s="1" t="n">
        <v>0</v>
      </c>
      <c r="X3460" s="1" t="s">
        <v>2767</v>
      </c>
      <c r="Z3460" s="1" t="str">
        <f aca="false">IF($T3460="","",IFERROR(INDEX('Resumo Grupos'!$AC$3:$AC$200,MATCH($T3460,'Resumo Grupos'!$AB$3:$AB$200,0)),"n/d"))</f>
        <v>Empréstimo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3</v>
      </c>
      <c r="B3461" s="18" t="n">
        <v>46247</v>
      </c>
      <c r="C3461" s="18" t="n">
        <v>46279</v>
      </c>
      <c r="D3461" s="1" t="n">
        <v>1659</v>
      </c>
      <c r="E3461" s="1" t="s">
        <v>317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1551778</v>
      </c>
      <c r="L3461" s="1" t="n">
        <v>8908273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1265.74</v>
      </c>
      <c r="W3461" s="1" t="n">
        <v>0</v>
      </c>
      <c r="X3461" s="1" t="s">
        <v>2768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MOCOQUINHA 200ML</v>
      </c>
      <c r="AC3461" s="1" t="n">
        <v>890827</v>
      </c>
    </row>
    <row r="3462" customFormat="false" ht="12.75" hidden="false" customHeight="true" outlineLevel="0" collapsed="false">
      <c r="A3462" s="1" t="n">
        <v>3</v>
      </c>
      <c r="B3462" s="18" t="n">
        <v>46248</v>
      </c>
      <c r="C3462" s="18" t="n">
        <v>46279</v>
      </c>
      <c r="D3462" s="1" t="n">
        <v>1107</v>
      </c>
      <c r="E3462" s="1" t="s">
        <v>202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1566520</v>
      </c>
      <c r="L3462" s="1" t="n">
        <v>4437343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66</v>
      </c>
      <c r="S3462" s="1" t="n">
        <v>1130101</v>
      </c>
      <c r="T3462" s="1" t="s">
        <v>67</v>
      </c>
      <c r="U3462" s="1" t="n">
        <v>273.52</v>
      </c>
      <c r="W3462" s="1" t="n">
        <v>0</v>
      </c>
      <c r="X3462" s="1" t="s">
        <v>2769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SCH DOG PEDIGR FIL</v>
      </c>
      <c r="AC3462" s="1" t="n">
        <v>443784</v>
      </c>
    </row>
    <row r="3463" customFormat="false" ht="12.75" hidden="false" customHeight="true" outlineLevel="0" collapsed="false">
      <c r="A3463" s="1" t="n">
        <v>3</v>
      </c>
      <c r="B3463" s="18" t="n">
        <v>46258</v>
      </c>
      <c r="C3463" s="18" t="n">
        <v>46279</v>
      </c>
      <c r="D3463" s="1" t="n">
        <v>10012</v>
      </c>
      <c r="E3463" s="1" t="s">
        <v>504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1608841</v>
      </c>
      <c r="L3463" s="1" t="n">
        <v>19672741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524.88</v>
      </c>
      <c r="W3463" s="1" t="n">
        <v>0</v>
      </c>
      <c r="X3463" s="1" t="s">
        <v>2770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SAB PHEBO ODOR90G</v>
      </c>
      <c r="AC3463" s="1" t="n">
        <v>1967274</v>
      </c>
    </row>
    <row r="3464" customFormat="false" ht="12.75" hidden="false" customHeight="true" outlineLevel="0" collapsed="false">
      <c r="A3464" s="1" t="n">
        <v>3</v>
      </c>
      <c r="B3464" s="18" t="n">
        <v>46261</v>
      </c>
      <c r="C3464" s="18" t="n">
        <v>46279</v>
      </c>
      <c r="D3464" s="1" t="n">
        <v>1699</v>
      </c>
      <c r="E3464" s="1" t="s">
        <v>80</v>
      </c>
      <c r="F3464" s="1" t="n">
        <v>24</v>
      </c>
      <c r="G3464" s="1" t="s">
        <v>64</v>
      </c>
      <c r="H3464" s="1" t="n">
        <v>2110405</v>
      </c>
      <c r="I3464" s="1" t="s">
        <v>57</v>
      </c>
      <c r="J3464" s="1" t="n">
        <v>1613364</v>
      </c>
      <c r="L3464" s="1" t="n">
        <v>3125771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66</v>
      </c>
      <c r="S3464" s="1" t="n">
        <v>1130101</v>
      </c>
      <c r="T3464" s="1" t="s">
        <v>67</v>
      </c>
      <c r="U3464" s="1" t="n">
        <v>1065.1</v>
      </c>
      <c r="W3464" s="1" t="n">
        <v>0</v>
      </c>
      <c r="X3464" s="1" t="s">
        <v>2771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ARROZ BRANCO FACCIO 1KG</v>
      </c>
      <c r="AC3464" s="1" t="n">
        <v>312577</v>
      </c>
    </row>
    <row r="3465" customFormat="false" ht="27.75" hidden="false" customHeight="true" outlineLevel="0" collapsed="false">
      <c r="A3465" s="11" t="n">
        <v>3</v>
      </c>
      <c r="B3465" s="12" t="n">
        <v>46261</v>
      </c>
      <c r="C3465" s="12" t="n">
        <v>46279</v>
      </c>
      <c r="D3465" s="11" t="n">
        <v>1916</v>
      </c>
      <c r="E3465" s="13" t="s">
        <v>454</v>
      </c>
      <c r="F3465" s="11" t="n">
        <v>24</v>
      </c>
      <c r="G3465" s="13" t="s">
        <v>64</v>
      </c>
      <c r="H3465" s="11" t="n">
        <v>2110405</v>
      </c>
      <c r="I3465" s="13" t="s">
        <v>57</v>
      </c>
      <c r="J3465" s="11" t="n">
        <v>1614716</v>
      </c>
      <c r="L3465" s="11" t="n">
        <v>233</v>
      </c>
      <c r="M3465" s="13" t="s">
        <v>35</v>
      </c>
      <c r="N3465" s="13" t="s">
        <v>59</v>
      </c>
      <c r="P3465" s="11" t="n">
        <v>167</v>
      </c>
      <c r="Q3465" s="13" t="s">
        <v>119</v>
      </c>
      <c r="R3465" s="13" t="s">
        <v>66</v>
      </c>
      <c r="S3465" s="11" t="n">
        <v>1130101</v>
      </c>
      <c r="T3465" s="13" t="s">
        <v>67</v>
      </c>
      <c r="U3465" s="14" t="n">
        <v>249.5</v>
      </c>
      <c r="W3465" s="14" t="n">
        <v>0</v>
      </c>
      <c r="X3465" s="13" t="s">
        <v>2772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GOMA DE MANDIOCA 500</v>
      </c>
      <c r="AC3465" s="1" t="n">
        <v>233</v>
      </c>
    </row>
    <row r="3466" customFormat="false" ht="63.75" hidden="false" customHeight="true" outlineLevel="0" collapsed="false">
      <c r="A3466" s="11" t="n">
        <v>3</v>
      </c>
      <c r="B3466" s="12" t="n">
        <v>46265</v>
      </c>
      <c r="C3466" s="12" t="n">
        <v>46279</v>
      </c>
      <c r="D3466" s="11" t="n">
        <v>1723</v>
      </c>
      <c r="E3466" s="13" t="s">
        <v>95</v>
      </c>
      <c r="F3466" s="11" t="n">
        <v>24</v>
      </c>
      <c r="G3466" s="13" t="s">
        <v>64</v>
      </c>
      <c r="H3466" s="11" t="n">
        <v>2110405</v>
      </c>
      <c r="I3466" s="13" t="s">
        <v>57</v>
      </c>
      <c r="J3466" s="11" t="n">
        <v>1635123</v>
      </c>
      <c r="L3466" s="11" t="n">
        <v>613492</v>
      </c>
      <c r="M3466" s="13" t="s">
        <v>35</v>
      </c>
      <c r="N3466" s="13" t="s">
        <v>59</v>
      </c>
      <c r="P3466" s="11" t="n">
        <v>167</v>
      </c>
      <c r="Q3466" s="13" t="s">
        <v>119</v>
      </c>
      <c r="R3466" s="13" t="s">
        <v>66</v>
      </c>
      <c r="S3466" s="11" t="n">
        <v>1130101</v>
      </c>
      <c r="T3466" s="13" t="s">
        <v>67</v>
      </c>
      <c r="U3466" s="14" t="n">
        <v>2164.69</v>
      </c>
      <c r="W3466" s="14" t="n">
        <v>0</v>
      </c>
      <c r="X3466" s="13" t="s">
        <v>2773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TRASEIRO DE BOI L1</v>
      </c>
      <c r="AC3466" s="1" t="n">
        <v>175722</v>
      </c>
    </row>
    <row r="3467" customFormat="false" ht="36.75" hidden="false" customHeight="true" outlineLevel="0" collapsed="false">
      <c r="A3467" s="11" t="n">
        <v>3</v>
      </c>
      <c r="B3467" s="12" t="n">
        <v>46268</v>
      </c>
      <c r="C3467" s="12" t="n">
        <v>46279</v>
      </c>
      <c r="D3467" s="11" t="n">
        <v>1705</v>
      </c>
      <c r="E3467" s="13" t="s">
        <v>149</v>
      </c>
      <c r="F3467" s="11" t="n">
        <v>24</v>
      </c>
      <c r="G3467" s="13" t="s">
        <v>64</v>
      </c>
      <c r="H3467" s="11" t="n">
        <v>2110405</v>
      </c>
      <c r="I3467" s="13" t="s">
        <v>57</v>
      </c>
      <c r="J3467" s="11" t="n">
        <v>1650687</v>
      </c>
      <c r="L3467" s="11" t="n">
        <v>20264625</v>
      </c>
      <c r="M3467" s="13" t="s">
        <v>35</v>
      </c>
      <c r="N3467" s="13" t="s">
        <v>59</v>
      </c>
      <c r="P3467" s="11" t="n">
        <v>167</v>
      </c>
      <c r="Q3467" s="13" t="s">
        <v>119</v>
      </c>
      <c r="R3467" s="13" t="s">
        <v>66</v>
      </c>
      <c r="S3467" s="11" t="n">
        <v>1130101</v>
      </c>
      <c r="T3467" s="13" t="s">
        <v>67</v>
      </c>
      <c r="U3467" s="14" t="n">
        <v>6125.96</v>
      </c>
      <c r="W3467" s="14" t="n">
        <v>0</v>
      </c>
      <c r="X3467" s="13" t="s">
        <v>2774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0" t="str">
        <f aca="false">IFERROR(INDEX('Mov Entradas (Rel 10497)'!$L:$L,MATCH(AC3467,'Mov Entradas (Rel 10497)'!$I:$I,0)),"nao encontrado")</f>
        <v>REFR FANTA UVA 200ML</v>
      </c>
      <c r="AC3467" s="0" t="n">
        <v>2026462</v>
      </c>
    </row>
    <row r="3468" customFormat="false" ht="36.75" hidden="false" customHeight="true" outlineLevel="0" collapsed="false">
      <c r="A3468" s="11" t="n">
        <v>3</v>
      </c>
      <c r="B3468" s="12" t="n">
        <v>46268</v>
      </c>
      <c r="C3468" s="12" t="n">
        <v>46279</v>
      </c>
      <c r="D3468" s="11" t="n">
        <v>1705</v>
      </c>
      <c r="E3468" s="13" t="s">
        <v>149</v>
      </c>
      <c r="F3468" s="11" t="n">
        <v>24</v>
      </c>
      <c r="G3468" s="13" t="s">
        <v>64</v>
      </c>
      <c r="H3468" s="11" t="n">
        <v>2110405</v>
      </c>
      <c r="I3468" s="13" t="s">
        <v>57</v>
      </c>
      <c r="J3468" s="11" t="n">
        <v>1650701</v>
      </c>
      <c r="L3468" s="11" t="n">
        <v>12786967</v>
      </c>
      <c r="M3468" s="13" t="s">
        <v>35</v>
      </c>
      <c r="N3468" s="13" t="s">
        <v>59</v>
      </c>
      <c r="P3468" s="11" t="n">
        <v>167</v>
      </c>
      <c r="Q3468" s="13" t="s">
        <v>119</v>
      </c>
      <c r="R3468" s="13" t="s">
        <v>66</v>
      </c>
      <c r="S3468" s="11" t="n">
        <v>1130101</v>
      </c>
      <c r="T3468" s="13" t="s">
        <v>67</v>
      </c>
      <c r="U3468" s="14" t="n">
        <v>941.49</v>
      </c>
      <c r="W3468" s="14" t="n">
        <v>0</v>
      </c>
      <c r="X3468" s="13" t="s">
        <v>2775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0" t="str">
        <f aca="false">IFERROR(INDEX('Mov Entradas (Rel 10497)'!$L:$L,MATCH(AC3468,'Mov Entradas (Rel 10497)'!$I:$I,0)),"nao encontrado")</f>
        <v>KAPO MARACUJA 200ML</v>
      </c>
      <c r="AC3468" s="0" t="n">
        <v>1278696</v>
      </c>
    </row>
    <row r="3469" customFormat="false" ht="45.75" hidden="false" customHeight="true" outlineLevel="0" collapsed="false">
      <c r="A3469" s="11" t="n">
        <v>3</v>
      </c>
      <c r="B3469" s="12" t="n">
        <v>46273</v>
      </c>
      <c r="C3469" s="12" t="n">
        <v>46279</v>
      </c>
      <c r="D3469" s="11" t="n">
        <v>10112</v>
      </c>
      <c r="E3469" s="13" t="s">
        <v>2755</v>
      </c>
      <c r="F3469" s="11" t="n">
        <v>24</v>
      </c>
      <c r="G3469" s="13" t="s">
        <v>64</v>
      </c>
      <c r="H3469" s="11" t="n">
        <v>2110405</v>
      </c>
      <c r="I3469" s="13" t="s">
        <v>57</v>
      </c>
      <c r="J3469" s="11" t="n">
        <v>1676522</v>
      </c>
      <c r="L3469" s="11" t="n">
        <v>3004</v>
      </c>
      <c r="M3469" s="13" t="s">
        <v>35</v>
      </c>
      <c r="N3469" s="13" t="s">
        <v>59</v>
      </c>
      <c r="P3469" s="11" t="n">
        <v>129</v>
      </c>
      <c r="Q3469" s="13" t="s">
        <v>37</v>
      </c>
      <c r="R3469" s="13" t="s">
        <v>66</v>
      </c>
      <c r="S3469" s="11" t="n">
        <v>1130101</v>
      </c>
      <c r="T3469" s="13" t="s">
        <v>67</v>
      </c>
      <c r="U3469" s="14" t="n">
        <v>210</v>
      </c>
      <c r="W3469" s="14" t="n">
        <v>0</v>
      </c>
      <c r="X3469" s="13" t="s">
        <v>2776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BOLOS DA FRAN</v>
      </c>
      <c r="AC3469" s="1" t="n">
        <v>3004</v>
      </c>
    </row>
    <row r="3470" customFormat="false" ht="54.75" hidden="false" customHeight="true" outlineLevel="0" collapsed="false">
      <c r="A3470" s="11" t="n">
        <v>3</v>
      </c>
      <c r="B3470" s="12" t="n">
        <v>46097</v>
      </c>
      <c r="C3470" s="12" t="n">
        <v>46280</v>
      </c>
      <c r="D3470" s="11" t="n">
        <v>1867</v>
      </c>
      <c r="E3470" s="13" t="s">
        <v>553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809440</v>
      </c>
      <c r="L3470" s="11" t="n">
        <v>777006512</v>
      </c>
      <c r="M3470" s="13" t="s">
        <v>685</v>
      </c>
      <c r="N3470" s="13" t="s">
        <v>59</v>
      </c>
      <c r="P3470" s="11" t="n">
        <v>101</v>
      </c>
      <c r="Q3470" s="13" t="s">
        <v>60</v>
      </c>
      <c r="R3470" s="13" t="s">
        <v>554</v>
      </c>
      <c r="S3470" s="11" t="n">
        <v>4210401</v>
      </c>
      <c r="T3470" s="13" t="s">
        <v>555</v>
      </c>
      <c r="U3470" s="14" t="n">
        <v>225.2</v>
      </c>
      <c r="W3470" s="14" t="n">
        <v>0</v>
      </c>
      <c r="X3470" s="13" t="s">
        <v>2777</v>
      </c>
      <c r="Z3470" s="1" t="str">
        <f aca="false">IF($T3470="","",IFERROR(INDEX('Resumo Grupos'!$AC$3:$AC$200,MATCH($T3470,'Resumo Grupos'!$AB$3:$AB$200,0)),"n/d"))</f>
        <v>Impostos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46231</v>
      </c>
      <c r="C3471" s="12" t="n">
        <v>46280</v>
      </c>
      <c r="D3471" s="11" t="n">
        <v>1893</v>
      </c>
      <c r="E3471" s="13" t="s">
        <v>570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1464910</v>
      </c>
      <c r="L3471" s="11" t="n">
        <v>227905</v>
      </c>
      <c r="M3471" s="13" t="s">
        <v>189</v>
      </c>
      <c r="N3471" s="13" t="s">
        <v>59</v>
      </c>
      <c r="P3471" s="11" t="n">
        <v>101</v>
      </c>
      <c r="Q3471" s="13" t="s">
        <v>60</v>
      </c>
      <c r="R3471" s="13" t="s">
        <v>38</v>
      </c>
      <c r="S3471" s="11" t="n">
        <v>4210315</v>
      </c>
      <c r="T3471" s="13" t="s">
        <v>566</v>
      </c>
      <c r="U3471" s="14" t="n">
        <v>177.65</v>
      </c>
      <c r="W3471" s="14" t="n">
        <v>0</v>
      </c>
      <c r="X3471" s="13" t="s">
        <v>2132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46248</v>
      </c>
      <c r="C3472" s="12" t="n">
        <v>46280</v>
      </c>
      <c r="D3472" s="11" t="n">
        <v>1739</v>
      </c>
      <c r="E3472" s="13" t="s">
        <v>2660</v>
      </c>
      <c r="F3472" s="11" t="n">
        <v>24</v>
      </c>
      <c r="G3472" s="13" t="s">
        <v>64</v>
      </c>
      <c r="H3472" s="11" t="n">
        <v>2110405</v>
      </c>
      <c r="I3472" s="13" t="s">
        <v>57</v>
      </c>
      <c r="J3472" s="11" t="n">
        <v>1566612</v>
      </c>
      <c r="L3472" s="11" t="n">
        <v>2551472</v>
      </c>
      <c r="M3472" s="13" t="s">
        <v>35</v>
      </c>
      <c r="N3472" s="13" t="s">
        <v>59</v>
      </c>
      <c r="P3472" s="11" t="n">
        <v>167</v>
      </c>
      <c r="Q3472" s="13" t="s">
        <v>119</v>
      </c>
      <c r="R3472" s="13" t="s">
        <v>66</v>
      </c>
      <c r="S3472" s="11" t="n">
        <v>1130101</v>
      </c>
      <c r="T3472" s="13" t="s">
        <v>67</v>
      </c>
      <c r="U3472" s="14" t="n">
        <v>842.29</v>
      </c>
      <c r="W3472" s="14" t="n">
        <v>0</v>
      </c>
      <c r="X3472" s="13" t="s">
        <v>2778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PRESERVATIVO LV8 PG6</v>
      </c>
      <c r="AC3472" s="1" t="n">
        <v>255147</v>
      </c>
    </row>
    <row r="3473" customFormat="false" ht="54.75" hidden="false" customHeight="true" outlineLevel="0" collapsed="false">
      <c r="A3473" s="11" t="n">
        <v>3</v>
      </c>
      <c r="B3473" s="12" t="n">
        <v>46251</v>
      </c>
      <c r="C3473" s="12" t="n">
        <v>46280</v>
      </c>
      <c r="D3473" s="11" t="n">
        <v>1636</v>
      </c>
      <c r="E3473" s="13" t="s">
        <v>69</v>
      </c>
      <c r="F3473" s="11" t="n">
        <v>24</v>
      </c>
      <c r="G3473" s="13" t="s">
        <v>64</v>
      </c>
      <c r="H3473" s="11" t="n">
        <v>2110405</v>
      </c>
      <c r="I3473" s="13" t="s">
        <v>57</v>
      </c>
      <c r="J3473" s="11" t="n">
        <v>1573136</v>
      </c>
      <c r="L3473" s="11" t="n">
        <v>32386863</v>
      </c>
      <c r="M3473" s="13" t="s">
        <v>35</v>
      </c>
      <c r="N3473" s="13" t="s">
        <v>59</v>
      </c>
      <c r="P3473" s="11" t="n">
        <v>167</v>
      </c>
      <c r="Q3473" s="13" t="s">
        <v>119</v>
      </c>
      <c r="R3473" s="13" t="s">
        <v>66</v>
      </c>
      <c r="S3473" s="11" t="n">
        <v>1130101</v>
      </c>
      <c r="T3473" s="13" t="s">
        <v>67</v>
      </c>
      <c r="U3473" s="14" t="n">
        <v>924.11</v>
      </c>
      <c r="W3473" s="14" t="n">
        <v>0</v>
      </c>
      <c r="X3473" s="13" t="s">
        <v>2779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ABS SEMPERLIVRE SUAVE C/ABA -16UN</v>
      </c>
      <c r="AC3473" s="1" t="n">
        <v>3238686</v>
      </c>
    </row>
    <row r="3474" customFormat="false" ht="54.75" hidden="false" customHeight="true" outlineLevel="0" collapsed="false">
      <c r="A3474" s="11" t="n">
        <v>3</v>
      </c>
      <c r="B3474" s="12" t="n">
        <v>46252</v>
      </c>
      <c r="C3474" s="12" t="n">
        <v>46280</v>
      </c>
      <c r="D3474" s="11" t="n">
        <v>1705</v>
      </c>
      <c r="E3474" s="13" t="s">
        <v>149</v>
      </c>
      <c r="F3474" s="11" t="n">
        <v>24</v>
      </c>
      <c r="G3474" s="13" t="s">
        <v>64</v>
      </c>
      <c r="H3474" s="11" t="n">
        <v>2110405</v>
      </c>
      <c r="I3474" s="13" t="s">
        <v>57</v>
      </c>
      <c r="J3474" s="11" t="n">
        <v>1582080</v>
      </c>
      <c r="L3474" s="11" t="n">
        <v>12546137</v>
      </c>
      <c r="M3474" s="13" t="s">
        <v>35</v>
      </c>
      <c r="N3474" s="13" t="s">
        <v>59</v>
      </c>
      <c r="P3474" s="11" t="n">
        <v>167</v>
      </c>
      <c r="Q3474" s="13" t="s">
        <v>119</v>
      </c>
      <c r="R3474" s="13" t="s">
        <v>66</v>
      </c>
      <c r="S3474" s="11" t="n">
        <v>1130101</v>
      </c>
      <c r="T3474" s="13" t="s">
        <v>67</v>
      </c>
      <c r="U3474" s="14" t="n">
        <v>229.21</v>
      </c>
      <c r="W3474" s="14" t="n">
        <v>0</v>
      </c>
      <c r="X3474" s="13" t="s">
        <v>2780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APER CAMPARI VD 998M</v>
      </c>
      <c r="AC3474" s="1" t="n">
        <v>1254613</v>
      </c>
    </row>
    <row r="3475" customFormat="false" ht="45.75" hidden="false" customHeight="true" outlineLevel="0" collapsed="false">
      <c r="A3475" s="11" t="n">
        <v>3</v>
      </c>
      <c r="B3475" s="12" t="n">
        <v>46258</v>
      </c>
      <c r="C3475" s="12" t="n">
        <v>46280</v>
      </c>
      <c r="D3475" s="11" t="n">
        <v>1672</v>
      </c>
      <c r="E3475" s="13" t="s">
        <v>87</v>
      </c>
      <c r="F3475" s="11" t="n">
        <v>24</v>
      </c>
      <c r="G3475" s="13" t="s">
        <v>64</v>
      </c>
      <c r="H3475" s="11" t="n">
        <v>2110405</v>
      </c>
      <c r="I3475" s="13" t="s">
        <v>57</v>
      </c>
      <c r="J3475" s="11" t="n">
        <v>1618334</v>
      </c>
      <c r="L3475" s="11" t="n">
        <v>14328102</v>
      </c>
      <c r="M3475" s="13" t="s">
        <v>35</v>
      </c>
      <c r="N3475" s="13" t="s">
        <v>59</v>
      </c>
      <c r="P3475" s="11" t="n">
        <v>167</v>
      </c>
      <c r="Q3475" s="13" t="s">
        <v>119</v>
      </c>
      <c r="R3475" s="13" t="s">
        <v>66</v>
      </c>
      <c r="S3475" s="11" t="n">
        <v>1130101</v>
      </c>
      <c r="T3475" s="13" t="s">
        <v>67</v>
      </c>
      <c r="U3475" s="14" t="n">
        <v>195</v>
      </c>
      <c r="W3475" s="14" t="n">
        <v>0</v>
      </c>
      <c r="X3475" s="13" t="s">
        <v>2781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AGUAYARA GALAO 20L</v>
      </c>
      <c r="AC3475" s="1" t="n">
        <v>1432810</v>
      </c>
    </row>
    <row r="3476" customFormat="false" ht="36.75" hidden="false" customHeight="true" outlineLevel="0" collapsed="false">
      <c r="A3476" s="11" t="n">
        <v>3</v>
      </c>
      <c r="B3476" s="12" t="n">
        <v>46258</v>
      </c>
      <c r="C3476" s="12" t="n">
        <v>46280</v>
      </c>
      <c r="D3476" s="11" t="n">
        <v>1672</v>
      </c>
      <c r="E3476" s="13" t="s">
        <v>87</v>
      </c>
      <c r="F3476" s="11" t="n">
        <v>24</v>
      </c>
      <c r="G3476" s="13" t="s">
        <v>64</v>
      </c>
      <c r="H3476" s="11" t="n">
        <v>2110405</v>
      </c>
      <c r="I3476" s="13" t="s">
        <v>57</v>
      </c>
      <c r="J3476" s="11" t="n">
        <v>1618341</v>
      </c>
      <c r="L3476" s="11" t="n">
        <v>14328082</v>
      </c>
      <c r="M3476" s="13" t="s">
        <v>35</v>
      </c>
      <c r="N3476" s="13" t="s">
        <v>59</v>
      </c>
      <c r="P3476" s="11" t="n">
        <v>167</v>
      </c>
      <c r="Q3476" s="13" t="s">
        <v>119</v>
      </c>
      <c r="R3476" s="13" t="s">
        <v>66</v>
      </c>
      <c r="S3476" s="11" t="n">
        <v>1130101</v>
      </c>
      <c r="T3476" s="13" t="s">
        <v>67</v>
      </c>
      <c r="U3476" s="14" t="n">
        <v>643.4</v>
      </c>
      <c r="W3476" s="14" t="n">
        <v>0</v>
      </c>
      <c r="X3476" s="13" t="s">
        <v>2782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REFRIG MAGISTRAL 2L</v>
      </c>
      <c r="AC3476" s="1" t="n">
        <v>1432808</v>
      </c>
    </row>
    <row r="3477" customFormat="false" ht="36.75" hidden="false" customHeight="true" outlineLevel="0" collapsed="false">
      <c r="A3477" s="11" t="n">
        <v>3</v>
      </c>
      <c r="B3477" s="12" t="n">
        <v>46267</v>
      </c>
      <c r="C3477" s="12" t="n">
        <v>46280</v>
      </c>
      <c r="D3477" s="11" t="n">
        <v>1681</v>
      </c>
      <c r="E3477" s="13" t="s">
        <v>1808</v>
      </c>
      <c r="F3477" s="11" t="n">
        <v>24</v>
      </c>
      <c r="G3477" s="13" t="s">
        <v>64</v>
      </c>
      <c r="H3477" s="11" t="n">
        <v>2110405</v>
      </c>
      <c r="I3477" s="13" t="s">
        <v>57</v>
      </c>
      <c r="J3477" s="11" t="n">
        <v>1641016</v>
      </c>
      <c r="L3477" s="11" t="n">
        <v>396621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108.9</v>
      </c>
      <c r="W3477" s="14" t="n">
        <v>0</v>
      </c>
      <c r="X3477" s="13" t="s">
        <v>2783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ABACATE KG</v>
      </c>
      <c r="AC3477" s="1" t="n">
        <v>39662</v>
      </c>
    </row>
    <row r="3478" customFormat="false" ht="63.75" hidden="false" customHeight="true" outlineLevel="0" collapsed="false">
      <c r="A3478" s="11" t="n">
        <v>3</v>
      </c>
      <c r="B3478" s="12" t="n">
        <v>46266</v>
      </c>
      <c r="C3478" s="12" t="n">
        <v>46280</v>
      </c>
      <c r="D3478" s="11" t="n">
        <v>1734</v>
      </c>
      <c r="E3478" s="13" t="s">
        <v>152</v>
      </c>
      <c r="F3478" s="11" t="n">
        <v>24</v>
      </c>
      <c r="G3478" s="13" t="s">
        <v>64</v>
      </c>
      <c r="H3478" s="11" t="n">
        <v>2110405</v>
      </c>
      <c r="I3478" s="13" t="s">
        <v>57</v>
      </c>
      <c r="J3478" s="11" t="n">
        <v>1650653</v>
      </c>
      <c r="L3478" s="11" t="n">
        <v>2591012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66</v>
      </c>
      <c r="S3478" s="11" t="n">
        <v>1130101</v>
      </c>
      <c r="T3478" s="13" t="s">
        <v>67</v>
      </c>
      <c r="U3478" s="14" t="n">
        <v>472.9</v>
      </c>
      <c r="W3478" s="14" t="n">
        <v>0</v>
      </c>
      <c r="X3478" s="13" t="s">
        <v>2784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PICOLE BRIGAD TOYA</v>
      </c>
      <c r="AC3478" s="1" t="n">
        <v>259101</v>
      </c>
    </row>
    <row r="3479" customFormat="false" ht="36.75" hidden="false" customHeight="true" outlineLevel="0" collapsed="false">
      <c r="A3479" s="11" t="n">
        <v>3</v>
      </c>
      <c r="B3479" s="12" t="n">
        <v>46273</v>
      </c>
      <c r="C3479" s="12" t="n">
        <v>46280</v>
      </c>
      <c r="D3479" s="11" t="n">
        <v>42</v>
      </c>
      <c r="E3479" s="13" t="s">
        <v>99</v>
      </c>
      <c r="F3479" s="11" t="n">
        <v>34</v>
      </c>
      <c r="G3479" s="13" t="s">
        <v>56</v>
      </c>
      <c r="H3479" s="11" t="n">
        <v>2110101</v>
      </c>
      <c r="I3479" s="13" t="s">
        <v>53</v>
      </c>
      <c r="J3479" s="11" t="n">
        <v>1673525</v>
      </c>
      <c r="L3479" s="11" t="n">
        <v>4589</v>
      </c>
      <c r="M3479" s="13" t="s">
        <v>35</v>
      </c>
      <c r="N3479" s="13" t="s">
        <v>89</v>
      </c>
      <c r="P3479" s="11" t="n">
        <v>129</v>
      </c>
      <c r="Q3479" s="13" t="s">
        <v>37</v>
      </c>
      <c r="R3479" s="13" t="s">
        <v>66</v>
      </c>
      <c r="S3479" s="11" t="n">
        <v>1130101</v>
      </c>
      <c r="T3479" s="13" t="s">
        <v>67</v>
      </c>
      <c r="U3479" s="14" t="n">
        <v>300</v>
      </c>
      <c r="W3479" s="14" t="n">
        <v>0</v>
      </c>
      <c r="X3479" s="13" t="s">
        <v>2785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46273</v>
      </c>
      <c r="C3480" s="12" t="n">
        <v>46280</v>
      </c>
      <c r="D3480" s="11" t="n">
        <v>1613</v>
      </c>
      <c r="E3480" s="13" t="s">
        <v>214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1676956</v>
      </c>
      <c r="L3480" s="11" t="n">
        <v>16281041</v>
      </c>
      <c r="M3480" s="13" t="s">
        <v>35</v>
      </c>
      <c r="N3480" s="13" t="s">
        <v>59</v>
      </c>
      <c r="P3480" s="11" t="n">
        <v>129</v>
      </c>
      <c r="Q3480" s="13" t="s">
        <v>37</v>
      </c>
      <c r="R3480" s="13" t="s">
        <v>66</v>
      </c>
      <c r="S3480" s="11" t="n">
        <v>1130101</v>
      </c>
      <c r="T3480" s="13" t="s">
        <v>67</v>
      </c>
      <c r="U3480" s="14" t="n">
        <v>1004.03</v>
      </c>
      <c r="W3480" s="14" t="n">
        <v>0</v>
      </c>
      <c r="X3480" s="13" t="s">
        <v>2786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0" t="str">
        <f aca="false">IFERROR(INDEX('Mov Entradas (Rel 10497)'!$L:$L,MATCH(AC3480,'Mov Entradas (Rel 10497)'!$I:$I,0)),"nao encontrado")</f>
        <v>SALSICHA PERDIGÃO KG</v>
      </c>
      <c r="AC3480" s="0" t="n">
        <v>1628104</v>
      </c>
    </row>
    <row r="3481" customFormat="false" ht="54.75" hidden="false" customHeight="true" outlineLevel="0" collapsed="false">
      <c r="A3481" s="11" t="n">
        <v>3</v>
      </c>
      <c r="B3481" s="12" t="n">
        <v>46273</v>
      </c>
      <c r="C3481" s="12" t="n">
        <v>46280</v>
      </c>
      <c r="D3481" s="11" t="n">
        <v>1734</v>
      </c>
      <c r="E3481" s="13" t="s">
        <v>152</v>
      </c>
      <c r="F3481" s="11" t="n">
        <v>24</v>
      </c>
      <c r="G3481" s="13" t="s">
        <v>64</v>
      </c>
      <c r="H3481" s="11" t="n">
        <v>2110405</v>
      </c>
      <c r="I3481" s="13" t="s">
        <v>57</v>
      </c>
      <c r="J3481" s="11" t="n">
        <v>1678199</v>
      </c>
      <c r="L3481" s="11" t="n">
        <v>2596311</v>
      </c>
      <c r="M3481" s="13" t="s">
        <v>35</v>
      </c>
      <c r="N3481" s="13" t="s">
        <v>59</v>
      </c>
      <c r="P3481" s="11" t="n">
        <v>129</v>
      </c>
      <c r="Q3481" s="13" t="s">
        <v>37</v>
      </c>
      <c r="R3481" s="13" t="s">
        <v>66</v>
      </c>
      <c r="S3481" s="11" t="n">
        <v>1130101</v>
      </c>
      <c r="T3481" s="13" t="s">
        <v>67</v>
      </c>
      <c r="U3481" s="14" t="n">
        <v>589</v>
      </c>
      <c r="W3481" s="14" t="n">
        <v>0</v>
      </c>
      <c r="X3481" s="13" t="s">
        <v>2787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  <c r="AB3481" s="0" t="str">
        <f aca="false">IFERROR(INDEX('Mov Entradas (Rel 10497)'!$L:$L,MATCH(AC3481,'Mov Entradas (Rel 10497)'!$I:$I,0)),"nao encontrado")</f>
        <v>SORVETE 2 LTS CHOCOL</v>
      </c>
      <c r="AC3481" s="0" t="n">
        <v>259630</v>
      </c>
    </row>
    <row r="3482" customFormat="false" ht="45.75" hidden="false" customHeight="true" outlineLevel="0" collapsed="false">
      <c r="A3482" s="11" t="n">
        <v>3</v>
      </c>
      <c r="B3482" s="12" t="n">
        <v>46273</v>
      </c>
      <c r="C3482" s="12" t="n">
        <v>46280</v>
      </c>
      <c r="D3482" s="11" t="n">
        <v>1723</v>
      </c>
      <c r="E3482" s="13" t="s">
        <v>95</v>
      </c>
      <c r="F3482" s="11" t="n">
        <v>24</v>
      </c>
      <c r="G3482" s="13" t="s">
        <v>64</v>
      </c>
      <c r="H3482" s="11" t="n">
        <v>2110405</v>
      </c>
      <c r="I3482" s="13" t="s">
        <v>57</v>
      </c>
      <c r="J3482" s="11" t="n">
        <v>1681567</v>
      </c>
      <c r="L3482" s="11" t="n">
        <v>621031</v>
      </c>
      <c r="M3482" s="13" t="s">
        <v>35</v>
      </c>
      <c r="N3482" s="13" t="s">
        <v>59</v>
      </c>
      <c r="P3482" s="11" t="n">
        <v>167</v>
      </c>
      <c r="Q3482" s="13" t="s">
        <v>119</v>
      </c>
      <c r="R3482" s="13" t="s">
        <v>66</v>
      </c>
      <c r="S3482" s="11" t="n">
        <v>1130101</v>
      </c>
      <c r="T3482" s="13" t="s">
        <v>67</v>
      </c>
      <c r="U3482" s="14" t="n">
        <v>1600.2</v>
      </c>
      <c r="W3482" s="14" t="n">
        <v>0</v>
      </c>
      <c r="X3482" s="13" t="s">
        <v>2788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0" t="str">
        <f aca="false">IFERROR(INDEX('Mov Entradas (Rel 10497)'!$L:$L,MATCH(AC3482,'Mov Entradas (Rel 10497)'!$I:$I,0)),"nao encontrado")</f>
        <v>TRASEIRO DE BOI L1</v>
      </c>
      <c r="AC3482" s="0" t="n">
        <v>176088</v>
      </c>
    </row>
    <row r="3483" customFormat="false" ht="54.75" hidden="false" customHeight="true" outlineLevel="0" collapsed="false">
      <c r="A3483" s="11" t="n">
        <v>3</v>
      </c>
      <c r="B3483" s="12" t="n">
        <v>46274</v>
      </c>
      <c r="C3483" s="12" t="n">
        <v>46280</v>
      </c>
      <c r="D3483" s="11" t="n">
        <v>457</v>
      </c>
      <c r="E3483" s="13" t="s">
        <v>2789</v>
      </c>
      <c r="F3483" s="11" t="n">
        <v>24</v>
      </c>
      <c r="G3483" s="13" t="s">
        <v>64</v>
      </c>
      <c r="H3483" s="11" t="n">
        <v>2110405</v>
      </c>
      <c r="I3483" s="13" t="s">
        <v>57</v>
      </c>
      <c r="J3483" s="11" t="n">
        <v>1681976</v>
      </c>
      <c r="L3483" s="11" t="n">
        <v>30038</v>
      </c>
      <c r="M3483" s="13" t="s">
        <v>35</v>
      </c>
      <c r="N3483" s="13" t="s">
        <v>59</v>
      </c>
      <c r="P3483" s="11" t="n">
        <v>167</v>
      </c>
      <c r="Q3483" s="13" t="s">
        <v>119</v>
      </c>
      <c r="R3483" s="13" t="s">
        <v>66</v>
      </c>
      <c r="S3483" s="11" t="n">
        <v>1130101</v>
      </c>
      <c r="T3483" s="13" t="s">
        <v>67</v>
      </c>
      <c r="U3483" s="14" t="n">
        <v>250</v>
      </c>
      <c r="W3483" s="14" t="n">
        <v>0</v>
      </c>
      <c r="X3483" s="13" t="s">
        <v>2790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EMPADA KI DELICIA DE</v>
      </c>
      <c r="AC3483" s="1" t="n">
        <v>38</v>
      </c>
    </row>
    <row r="3484" customFormat="false" ht="36.75" hidden="false" customHeight="true" outlineLevel="0" collapsed="false">
      <c r="A3484" s="11" t="n">
        <v>3</v>
      </c>
      <c r="B3484" s="12" t="n">
        <v>46276</v>
      </c>
      <c r="C3484" s="12" t="n">
        <v>46280</v>
      </c>
      <c r="D3484" s="11" t="n">
        <v>1615</v>
      </c>
      <c r="E3484" s="13" t="s">
        <v>157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1687543</v>
      </c>
      <c r="L3484" s="11" t="n">
        <v>15304</v>
      </c>
      <c r="M3484" s="13" t="s">
        <v>35</v>
      </c>
      <c r="N3484" s="13" t="s">
        <v>59</v>
      </c>
      <c r="P3484" s="11" t="n">
        <v>167</v>
      </c>
      <c r="Q3484" s="13" t="s">
        <v>119</v>
      </c>
      <c r="R3484" s="13" t="s">
        <v>66</v>
      </c>
      <c r="S3484" s="11" t="n">
        <v>1130101</v>
      </c>
      <c r="T3484" s="13" t="s">
        <v>67</v>
      </c>
      <c r="U3484" s="14" t="n">
        <v>310</v>
      </c>
      <c r="W3484" s="14" t="n">
        <v>0</v>
      </c>
      <c r="X3484" s="13" t="s">
        <v>2791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MACA FUJI KG</v>
      </c>
      <c r="AC3484" s="1" t="n">
        <v>15304</v>
      </c>
    </row>
    <row r="3485" customFormat="false" ht="45.75" hidden="false" customHeight="true" outlineLevel="0" collapsed="false">
      <c r="A3485" s="11" t="n">
        <v>3</v>
      </c>
      <c r="B3485" s="12" t="n">
        <v>46276</v>
      </c>
      <c r="C3485" s="12" t="n">
        <v>46280</v>
      </c>
      <c r="D3485" s="11" t="n">
        <v>1615</v>
      </c>
      <c r="E3485" s="13" t="s">
        <v>157</v>
      </c>
      <c r="F3485" s="11" t="n">
        <v>34</v>
      </c>
      <c r="G3485" s="13" t="s">
        <v>56</v>
      </c>
      <c r="H3485" s="11" t="n">
        <v>2110405</v>
      </c>
      <c r="I3485" s="13" t="s">
        <v>57</v>
      </c>
      <c r="J3485" s="11" t="n">
        <v>1687553</v>
      </c>
      <c r="L3485" s="11" t="n">
        <v>258727</v>
      </c>
      <c r="M3485" s="13" t="s">
        <v>35</v>
      </c>
      <c r="N3485" s="13" t="s">
        <v>59</v>
      </c>
      <c r="P3485" s="11" t="n">
        <v>167</v>
      </c>
      <c r="Q3485" s="13" t="s">
        <v>119</v>
      </c>
      <c r="R3485" s="13" t="s">
        <v>66</v>
      </c>
      <c r="S3485" s="11" t="n">
        <v>1130101</v>
      </c>
      <c r="T3485" s="13" t="s">
        <v>67</v>
      </c>
      <c r="U3485" s="14" t="n">
        <v>210</v>
      </c>
      <c r="W3485" s="14" t="n">
        <v>0</v>
      </c>
      <c r="X3485" s="13" t="s">
        <v>2792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46276</v>
      </c>
      <c r="C3486" s="12" t="n">
        <v>46280</v>
      </c>
      <c r="D3486" s="11" t="n">
        <v>42</v>
      </c>
      <c r="E3486" s="13" t="s">
        <v>99</v>
      </c>
      <c r="F3486" s="11" t="n">
        <v>34</v>
      </c>
      <c r="G3486" s="13" t="s">
        <v>56</v>
      </c>
      <c r="H3486" s="11" t="n">
        <v>2110101</v>
      </c>
      <c r="I3486" s="13" t="s">
        <v>53</v>
      </c>
      <c r="J3486" s="11" t="n">
        <v>1687589</v>
      </c>
      <c r="L3486" s="11" t="n">
        <v>4611</v>
      </c>
      <c r="M3486" s="13" t="s">
        <v>35</v>
      </c>
      <c r="N3486" s="13" t="s">
        <v>89</v>
      </c>
      <c r="P3486" s="11" t="n">
        <v>167</v>
      </c>
      <c r="Q3486" s="13" t="s">
        <v>119</v>
      </c>
      <c r="R3486" s="13" t="s">
        <v>66</v>
      </c>
      <c r="S3486" s="11" t="n">
        <v>1130101</v>
      </c>
      <c r="T3486" s="13" t="s">
        <v>67</v>
      </c>
      <c r="U3486" s="14" t="n">
        <v>1914.5</v>
      </c>
      <c r="W3486" s="14" t="n">
        <v>0</v>
      </c>
      <c r="X3486" s="13" t="s">
        <v>1354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46234</v>
      </c>
      <c r="C3487" s="12" t="n">
        <v>46281</v>
      </c>
      <c r="D3487" s="11" t="n">
        <v>815</v>
      </c>
      <c r="E3487" s="13" t="s">
        <v>428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1477448</v>
      </c>
      <c r="L3487" s="11" t="n">
        <v>229731</v>
      </c>
      <c r="M3487" s="13" t="s">
        <v>189</v>
      </c>
      <c r="N3487" s="13" t="s">
        <v>59</v>
      </c>
      <c r="P3487" s="11" t="n">
        <v>101</v>
      </c>
      <c r="Q3487" s="13" t="s">
        <v>60</v>
      </c>
      <c r="R3487" s="13" t="s">
        <v>311</v>
      </c>
      <c r="S3487" s="11" t="n">
        <v>2210203</v>
      </c>
      <c r="T3487" s="13" t="s">
        <v>2109</v>
      </c>
      <c r="U3487" s="14" t="n">
        <v>75000</v>
      </c>
      <c r="W3487" s="14" t="n">
        <v>0</v>
      </c>
      <c r="X3487" s="13" t="s">
        <v>2111</v>
      </c>
      <c r="Z3487" s="1" t="str">
        <f aca="false">IF($T3487="","",IFERROR(INDEX('Resumo Grupos'!$AC$3:$AC$200,MATCH($T3487,'Resumo Grupos'!$AB$3:$AB$200,0)),"n/d"))</f>
        <v>Empréstimo</v>
      </c>
      <c r="AA3487" s="1" t="str">
        <f aca="false">IF($T3487="","",IF(COUNTIF('Resumo Grupos'!$AE$3:$AE$40,$T3487)&gt;0,"NAO","SIM"))</f>
        <v>NAO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46237</v>
      </c>
      <c r="C3488" s="12" t="n">
        <v>46281</v>
      </c>
      <c r="D3488" s="11" t="n">
        <v>16</v>
      </c>
      <c r="E3488" s="13" t="s">
        <v>303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1493536</v>
      </c>
      <c r="L3488" s="11" t="n">
        <v>232110</v>
      </c>
      <c r="M3488" s="13" t="s">
        <v>35</v>
      </c>
      <c r="N3488" s="13" t="s">
        <v>59</v>
      </c>
      <c r="P3488" s="11" t="n">
        <v>101</v>
      </c>
      <c r="Q3488" s="13" t="s">
        <v>60</v>
      </c>
      <c r="R3488" s="13" t="s">
        <v>311</v>
      </c>
      <c r="S3488" s="11" t="n">
        <v>2210203</v>
      </c>
      <c r="T3488" s="13" t="s">
        <v>2109</v>
      </c>
      <c r="U3488" s="14" t="n">
        <v>100000</v>
      </c>
      <c r="W3488" s="14" t="n">
        <v>0</v>
      </c>
      <c r="X3488" s="13" t="s">
        <v>2793</v>
      </c>
      <c r="Z3488" s="1" t="str">
        <f aca="false">IF($T3488="","",IFERROR(INDEX('Resumo Grupos'!$AC$3:$AC$200,MATCH($T3488,'Resumo Grupos'!$AB$3:$AB$200,0)),"n/d"))</f>
        <v>Empréstimo</v>
      </c>
      <c r="AA3488" s="1" t="str">
        <f aca="false">IF($T3488="","",IF(COUNTIF('Resumo Grupos'!$AE$3:$AE$40,$T3488)&gt;0,"NAO","SIM"))</f>
        <v>NAO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46246</v>
      </c>
      <c r="C3489" s="12" t="n">
        <v>46281</v>
      </c>
      <c r="D3489" s="11" t="n">
        <v>1678</v>
      </c>
      <c r="E3489" s="13" t="s">
        <v>234</v>
      </c>
      <c r="F3489" s="11" t="n">
        <v>24</v>
      </c>
      <c r="G3489" s="13" t="s">
        <v>64</v>
      </c>
      <c r="H3489" s="11" t="n">
        <v>2110405</v>
      </c>
      <c r="I3489" s="13" t="s">
        <v>57</v>
      </c>
      <c r="J3489" s="11" t="n">
        <v>1542871</v>
      </c>
      <c r="L3489" s="11" t="n">
        <v>2594224</v>
      </c>
      <c r="M3489" s="13" t="s">
        <v>35</v>
      </c>
      <c r="N3489" s="13" t="s">
        <v>59</v>
      </c>
      <c r="P3489" s="11" t="n">
        <v>167</v>
      </c>
      <c r="Q3489" s="13" t="s">
        <v>119</v>
      </c>
      <c r="R3489" s="13" t="s">
        <v>66</v>
      </c>
      <c r="S3489" s="11" t="n">
        <v>1130101</v>
      </c>
      <c r="T3489" s="13" t="s">
        <v>67</v>
      </c>
      <c r="U3489" s="14" t="n">
        <v>545.11</v>
      </c>
      <c r="W3489" s="14" t="n">
        <v>0</v>
      </c>
      <c r="X3489" s="13" t="s">
        <v>2794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DES CREM EX-SET FLOR</v>
      </c>
      <c r="AC3489" s="1" t="n">
        <v>163841</v>
      </c>
    </row>
    <row r="3490" customFormat="false" ht="36.75" hidden="false" customHeight="true" outlineLevel="0" collapsed="false">
      <c r="A3490" s="11" t="n">
        <v>3</v>
      </c>
      <c r="B3490" s="12" t="n">
        <v>46253</v>
      </c>
      <c r="C3490" s="12" t="n">
        <v>46281</v>
      </c>
      <c r="D3490" s="11" t="n">
        <v>1830</v>
      </c>
      <c r="E3490" s="13" t="s">
        <v>2102</v>
      </c>
      <c r="F3490" s="11" t="n">
        <v>24</v>
      </c>
      <c r="G3490" s="13" t="s">
        <v>64</v>
      </c>
      <c r="H3490" s="11" t="n">
        <v>2110405</v>
      </c>
      <c r="I3490" s="13" t="s">
        <v>57</v>
      </c>
      <c r="J3490" s="11" t="n">
        <v>1573272</v>
      </c>
      <c r="L3490" s="11" t="n">
        <v>1306</v>
      </c>
      <c r="M3490" s="13" t="s">
        <v>35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4210319</v>
      </c>
      <c r="T3490" s="13" t="s">
        <v>92</v>
      </c>
      <c r="U3490" s="14" t="n">
        <v>78</v>
      </c>
      <c r="W3490" s="14" t="n">
        <v>0</v>
      </c>
      <c r="X3490" s="13" t="s">
        <v>2795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45.75" hidden="false" customHeight="true" outlineLevel="0" collapsed="false">
      <c r="A3491" s="11" t="n">
        <v>3</v>
      </c>
      <c r="B3491" s="12" t="n">
        <v>46253</v>
      </c>
      <c r="C3491" s="12" t="n">
        <v>46281</v>
      </c>
      <c r="D3491" s="11" t="n">
        <v>1456</v>
      </c>
      <c r="E3491" s="13" t="s">
        <v>2533</v>
      </c>
      <c r="F3491" s="11" t="n">
        <v>24</v>
      </c>
      <c r="G3491" s="13" t="s">
        <v>64</v>
      </c>
      <c r="H3491" s="11" t="n">
        <v>2110405</v>
      </c>
      <c r="I3491" s="13" t="s">
        <v>57</v>
      </c>
      <c r="J3491" s="11" t="n">
        <v>1585323</v>
      </c>
      <c r="L3491" s="11" t="n">
        <v>703513</v>
      </c>
      <c r="M3491" s="13" t="s">
        <v>35</v>
      </c>
      <c r="N3491" s="13" t="s">
        <v>59</v>
      </c>
      <c r="P3491" s="11" t="n">
        <v>167</v>
      </c>
      <c r="Q3491" s="13" t="s">
        <v>119</v>
      </c>
      <c r="R3491" s="13" t="s">
        <v>66</v>
      </c>
      <c r="S3491" s="11" t="n">
        <v>1130101</v>
      </c>
      <c r="T3491" s="13" t="s">
        <v>67</v>
      </c>
      <c r="U3491" s="14" t="n">
        <v>226.44</v>
      </c>
      <c r="W3491" s="14" t="n">
        <v>0</v>
      </c>
      <c r="X3491" s="13" t="s">
        <v>2796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SODA CAUSTICA TOP CLEAN 300G</v>
      </c>
      <c r="AC3491" s="1" t="n">
        <v>70351</v>
      </c>
    </row>
    <row r="3492" customFormat="false" ht="45.75" hidden="false" customHeight="true" outlineLevel="0" collapsed="false">
      <c r="A3492" s="11" t="n">
        <v>3</v>
      </c>
      <c r="B3492" s="12" t="n">
        <v>46260</v>
      </c>
      <c r="C3492" s="12" t="n">
        <v>46281</v>
      </c>
      <c r="D3492" s="11" t="n">
        <v>794</v>
      </c>
      <c r="E3492" s="13" t="s">
        <v>191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1608541</v>
      </c>
      <c r="L3492" s="11" t="n">
        <v>59752</v>
      </c>
      <c r="M3492" s="13" t="s">
        <v>35</v>
      </c>
      <c r="N3492" s="13" t="s">
        <v>59</v>
      </c>
      <c r="P3492" s="11" t="n">
        <v>167</v>
      </c>
      <c r="Q3492" s="13" t="s">
        <v>119</v>
      </c>
      <c r="R3492" s="13" t="s">
        <v>66</v>
      </c>
      <c r="S3492" s="11" t="n">
        <v>1130101</v>
      </c>
      <c r="T3492" s="13" t="s">
        <v>67</v>
      </c>
      <c r="U3492" s="14" t="n">
        <v>1460.03</v>
      </c>
      <c r="W3492" s="14" t="n">
        <v>0</v>
      </c>
      <c r="X3492" s="13" t="s">
        <v>2797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SACOLA DE 3KG</v>
      </c>
      <c r="AC3492" s="1" t="n">
        <v>8770</v>
      </c>
    </row>
    <row r="3493" customFormat="false" ht="27.75" hidden="false" customHeight="true" outlineLevel="0" collapsed="false">
      <c r="A3493" s="11" t="n">
        <v>3</v>
      </c>
      <c r="B3493" s="12" t="n">
        <v>46260</v>
      </c>
      <c r="C3493" s="12" t="n">
        <v>46281</v>
      </c>
      <c r="D3493" s="11" t="n">
        <v>794</v>
      </c>
      <c r="E3493" s="13" t="s">
        <v>191</v>
      </c>
      <c r="F3493" s="11" t="n">
        <v>24</v>
      </c>
      <c r="G3493" s="13" t="s">
        <v>64</v>
      </c>
      <c r="H3493" s="11" t="n">
        <v>2110405</v>
      </c>
      <c r="I3493" s="13" t="s">
        <v>57</v>
      </c>
      <c r="J3493" s="11" t="n">
        <v>1608616</v>
      </c>
      <c r="L3493" s="11" t="n">
        <v>59742</v>
      </c>
      <c r="M3493" s="13" t="s">
        <v>35</v>
      </c>
      <c r="N3493" s="13" t="s">
        <v>59</v>
      </c>
      <c r="P3493" s="11" t="n">
        <v>167</v>
      </c>
      <c r="Q3493" s="13" t="s">
        <v>119</v>
      </c>
      <c r="R3493" s="13" t="s">
        <v>41</v>
      </c>
      <c r="S3493" s="11" t="n">
        <v>4210299</v>
      </c>
      <c r="T3493" s="13" t="s">
        <v>1423</v>
      </c>
      <c r="U3493" s="14" t="n">
        <v>1115.87</v>
      </c>
      <c r="W3493" s="14" t="n">
        <v>0</v>
      </c>
      <c r="X3493" s="13" t="s">
        <v>2798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SACOLA DE 3KG</v>
      </c>
      <c r="AC3493" s="1" t="n">
        <v>8769</v>
      </c>
    </row>
    <row r="3494" customFormat="false" ht="63.75" hidden="false" customHeight="true" outlineLevel="0" collapsed="false">
      <c r="A3494" s="11" t="n">
        <v>3</v>
      </c>
      <c r="B3494" s="12" t="n">
        <v>46262</v>
      </c>
      <c r="C3494" s="12" t="n">
        <v>46281</v>
      </c>
      <c r="D3494" s="11" t="n">
        <v>1613</v>
      </c>
      <c r="E3494" s="13" t="s">
        <v>214</v>
      </c>
      <c r="F3494" s="11" t="n">
        <v>24</v>
      </c>
      <c r="G3494" s="13" t="s">
        <v>64</v>
      </c>
      <c r="H3494" s="11" t="n">
        <v>2110405</v>
      </c>
      <c r="I3494" s="13" t="s">
        <v>57</v>
      </c>
      <c r="J3494" s="11" t="n">
        <v>1613507</v>
      </c>
      <c r="L3494" s="11" t="n">
        <v>16248383</v>
      </c>
      <c r="M3494" s="13" t="s">
        <v>35</v>
      </c>
      <c r="N3494" s="13" t="s">
        <v>59</v>
      </c>
      <c r="P3494" s="11" t="n">
        <v>167</v>
      </c>
      <c r="Q3494" s="13" t="s">
        <v>119</v>
      </c>
      <c r="R3494" s="13" t="s">
        <v>66</v>
      </c>
      <c r="S3494" s="11" t="n">
        <v>1130101</v>
      </c>
      <c r="T3494" s="13" t="s">
        <v>67</v>
      </c>
      <c r="U3494" s="14" t="n">
        <v>1100.38</v>
      </c>
      <c r="W3494" s="14" t="n">
        <v>0</v>
      </c>
      <c r="X3494" s="13" t="s">
        <v>2799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FILE PEITOA GRANEL</v>
      </c>
      <c r="AC3494" s="1" t="n">
        <v>1624838</v>
      </c>
    </row>
    <row r="3495" customFormat="false" ht="27.75" hidden="false" customHeight="true" outlineLevel="0" collapsed="false">
      <c r="A3495" s="11" t="n">
        <v>3</v>
      </c>
      <c r="B3495" s="12" t="n">
        <v>46266</v>
      </c>
      <c r="C3495" s="12" t="n">
        <v>46281</v>
      </c>
      <c r="D3495" s="11" t="n">
        <v>1608</v>
      </c>
      <c r="E3495" s="13" t="s">
        <v>63</v>
      </c>
      <c r="F3495" s="11" t="n">
        <v>24</v>
      </c>
      <c r="G3495" s="13" t="s">
        <v>64</v>
      </c>
      <c r="H3495" s="11" t="n">
        <v>2110405</v>
      </c>
      <c r="I3495" s="13" t="s">
        <v>57</v>
      </c>
      <c r="J3495" s="11" t="n">
        <v>1638356</v>
      </c>
      <c r="L3495" s="11" t="n">
        <v>17233021</v>
      </c>
      <c r="M3495" s="13" t="s">
        <v>35</v>
      </c>
      <c r="N3495" s="13" t="s">
        <v>59</v>
      </c>
      <c r="P3495" s="11" t="n">
        <v>167</v>
      </c>
      <c r="Q3495" s="13" t="s">
        <v>119</v>
      </c>
      <c r="R3495" s="13" t="s">
        <v>66</v>
      </c>
      <c r="S3495" s="11" t="n">
        <v>1130101</v>
      </c>
      <c r="T3495" s="13" t="s">
        <v>67</v>
      </c>
      <c r="U3495" s="14" t="n">
        <v>769.31</v>
      </c>
      <c r="W3495" s="14" t="n">
        <v>0</v>
      </c>
      <c r="X3495" s="13" t="s">
        <v>2800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SALG CHEETOS ONDA REQUEIJAO 40G</v>
      </c>
      <c r="AC3495" s="1" t="n">
        <v>1723302</v>
      </c>
    </row>
    <row r="3496" customFormat="false" ht="63.75" hidden="false" customHeight="true" outlineLevel="0" collapsed="false">
      <c r="A3496" s="11" t="n">
        <v>3</v>
      </c>
      <c r="B3496" s="12" t="n">
        <v>46267</v>
      </c>
      <c r="C3496" s="12" t="n">
        <v>46281</v>
      </c>
      <c r="D3496" s="11" t="n">
        <v>1723</v>
      </c>
      <c r="E3496" s="13" t="s">
        <v>95</v>
      </c>
      <c r="F3496" s="11" t="n">
        <v>24</v>
      </c>
      <c r="G3496" s="13" t="s">
        <v>64</v>
      </c>
      <c r="H3496" s="11" t="n">
        <v>2110405</v>
      </c>
      <c r="I3496" s="13" t="s">
        <v>57</v>
      </c>
      <c r="J3496" s="11" t="n">
        <v>1638514</v>
      </c>
      <c r="L3496" s="11" t="n">
        <v>615272</v>
      </c>
      <c r="M3496" s="13" t="s">
        <v>35</v>
      </c>
      <c r="N3496" s="13" t="s">
        <v>59</v>
      </c>
      <c r="P3496" s="11" t="n">
        <v>167</v>
      </c>
      <c r="Q3496" s="13" t="s">
        <v>119</v>
      </c>
      <c r="R3496" s="13" t="s">
        <v>66</v>
      </c>
      <c r="S3496" s="11" t="n">
        <v>1130101</v>
      </c>
      <c r="T3496" s="13" t="s">
        <v>67</v>
      </c>
      <c r="U3496" s="14" t="n">
        <v>1925.5</v>
      </c>
      <c r="W3496" s="14" t="n">
        <v>0</v>
      </c>
      <c r="X3496" s="13" t="s">
        <v>2801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TRASEIRO DE BOI L1</v>
      </c>
      <c r="AC3496" s="1" t="n">
        <v>175823</v>
      </c>
    </row>
    <row r="3497" customFormat="false" ht="36.75" hidden="false" customHeight="true" outlineLevel="0" collapsed="false">
      <c r="A3497" s="11" t="n">
        <v>3</v>
      </c>
      <c r="B3497" s="12" t="n">
        <v>46267</v>
      </c>
      <c r="C3497" s="12" t="n">
        <v>46281</v>
      </c>
      <c r="D3497" s="11" t="n">
        <v>1740</v>
      </c>
      <c r="E3497" s="13" t="s">
        <v>207</v>
      </c>
      <c r="F3497" s="11" t="n">
        <v>24</v>
      </c>
      <c r="G3497" s="13" t="s">
        <v>64</v>
      </c>
      <c r="H3497" s="11" t="n">
        <v>2110405</v>
      </c>
      <c r="I3497" s="13" t="s">
        <v>57</v>
      </c>
      <c r="J3497" s="11" t="n">
        <v>1640738</v>
      </c>
      <c r="L3497" s="11" t="n">
        <v>12661141</v>
      </c>
      <c r="M3497" s="13" t="s">
        <v>35</v>
      </c>
      <c r="N3497" s="13" t="s">
        <v>59</v>
      </c>
      <c r="P3497" s="11" t="n">
        <v>167</v>
      </c>
      <c r="Q3497" s="13" t="s">
        <v>119</v>
      </c>
      <c r="R3497" s="13" t="s">
        <v>66</v>
      </c>
      <c r="S3497" s="11" t="n">
        <v>1130101</v>
      </c>
      <c r="T3497" s="13" t="s">
        <v>67</v>
      </c>
      <c r="U3497" s="14" t="n">
        <v>484.17</v>
      </c>
      <c r="W3497" s="14" t="n">
        <v>0</v>
      </c>
      <c r="X3497" s="13" t="s">
        <v>2802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IOG BI-CAMADA MGO CO</v>
      </c>
      <c r="AC3497" s="1" t="n">
        <v>1266114</v>
      </c>
    </row>
    <row r="3498" customFormat="false" ht="36.75" hidden="false" customHeight="true" outlineLevel="0" collapsed="false">
      <c r="A3498" s="11" t="n">
        <v>3</v>
      </c>
      <c r="B3498" s="12" t="n">
        <v>46267</v>
      </c>
      <c r="C3498" s="12" t="n">
        <v>46281</v>
      </c>
      <c r="D3498" s="11" t="n">
        <v>1681</v>
      </c>
      <c r="E3498" s="13" t="s">
        <v>1808</v>
      </c>
      <c r="F3498" s="11" t="n">
        <v>24</v>
      </c>
      <c r="G3498" s="13" t="s">
        <v>64</v>
      </c>
      <c r="H3498" s="11" t="n">
        <v>2110405</v>
      </c>
      <c r="I3498" s="13" t="s">
        <v>57</v>
      </c>
      <c r="J3498" s="11" t="n">
        <v>1641977</v>
      </c>
      <c r="L3498" s="11" t="n">
        <v>396781</v>
      </c>
      <c r="M3498" s="13" t="s">
        <v>35</v>
      </c>
      <c r="N3498" s="13" t="s">
        <v>59</v>
      </c>
      <c r="P3498" s="11" t="n">
        <v>167</v>
      </c>
      <c r="Q3498" s="13" t="s">
        <v>119</v>
      </c>
      <c r="R3498" s="13" t="s">
        <v>66</v>
      </c>
      <c r="S3498" s="11" t="n">
        <v>1130101</v>
      </c>
      <c r="T3498" s="13" t="s">
        <v>67</v>
      </c>
      <c r="U3498" s="14" t="n">
        <v>455.52</v>
      </c>
      <c r="W3498" s="14" t="n">
        <v>0</v>
      </c>
      <c r="X3498" s="13" t="s">
        <v>2803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0" t="str">
        <f aca="false">IFERROR(INDEX('Mov Entradas (Rel 10497)'!$L:$L,MATCH(AC3498,'Mov Entradas (Rel 10497)'!$I:$I,0)),"nao encontrado")</f>
        <v>LAV ROU CONC BLUE 2L</v>
      </c>
      <c r="AC3498" s="0" t="n">
        <v>39678</v>
      </c>
    </row>
    <row r="3499" customFormat="false" ht="45.75" hidden="false" customHeight="true" outlineLevel="0" collapsed="false">
      <c r="A3499" s="11" t="n">
        <v>3</v>
      </c>
      <c r="B3499" s="12" t="n">
        <v>46267</v>
      </c>
      <c r="C3499" s="12" t="n">
        <v>46281</v>
      </c>
      <c r="D3499" s="11" t="n">
        <v>10029</v>
      </c>
      <c r="E3499" s="13" t="s">
        <v>2804</v>
      </c>
      <c r="F3499" s="11" t="n">
        <v>24</v>
      </c>
      <c r="G3499" s="13" t="s">
        <v>64</v>
      </c>
      <c r="H3499" s="11" t="n">
        <v>2110405</v>
      </c>
      <c r="I3499" s="13" t="s">
        <v>57</v>
      </c>
      <c r="J3499" s="11" t="n">
        <v>1650618</v>
      </c>
      <c r="L3499" s="11" t="n">
        <v>223</v>
      </c>
      <c r="M3499" s="13" t="s">
        <v>35</v>
      </c>
      <c r="N3499" s="13" t="s">
        <v>59</v>
      </c>
      <c r="P3499" s="11" t="n">
        <v>167</v>
      </c>
      <c r="Q3499" s="13" t="s">
        <v>119</v>
      </c>
      <c r="R3499" s="13" t="s">
        <v>41</v>
      </c>
      <c r="S3499" s="11" t="n">
        <v>4210227</v>
      </c>
      <c r="T3499" s="13" t="s">
        <v>42</v>
      </c>
      <c r="U3499" s="14" t="n">
        <v>1114.2</v>
      </c>
      <c r="W3499" s="14" t="n">
        <v>0</v>
      </c>
      <c r="X3499" s="13" t="s">
        <v>2805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0" t="str">
        <f aca="false">IFERROR(INDEX('Mov Entradas (Rel 10497)'!$L:$L,MATCH(AC3499,'Mov Entradas (Rel 10497)'!$I:$I,0)),"nao encontrado")</f>
        <v>DAN GELO CUBO 5 KG</v>
      </c>
      <c r="AC3499" s="0" t="n">
        <v>241</v>
      </c>
    </row>
    <row r="3500" customFormat="false" ht="54.75" hidden="false" customHeight="true" outlineLevel="0" collapsed="false">
      <c r="A3500" s="11" t="n">
        <v>3</v>
      </c>
      <c r="B3500" s="12" t="n">
        <v>46266</v>
      </c>
      <c r="C3500" s="12" t="n">
        <v>46281</v>
      </c>
      <c r="D3500" s="11" t="n">
        <v>1672</v>
      </c>
      <c r="E3500" s="13" t="s">
        <v>87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1653043</v>
      </c>
      <c r="L3500" s="11" t="n">
        <v>14404991</v>
      </c>
      <c r="M3500" s="13" t="s">
        <v>35</v>
      </c>
      <c r="N3500" s="13" t="s">
        <v>59</v>
      </c>
      <c r="P3500" s="11" t="n">
        <v>167</v>
      </c>
      <c r="Q3500" s="13" t="s">
        <v>119</v>
      </c>
      <c r="R3500" s="13" t="s">
        <v>66</v>
      </c>
      <c r="S3500" s="11" t="n">
        <v>1130101</v>
      </c>
      <c r="T3500" s="13" t="s">
        <v>67</v>
      </c>
      <c r="U3500" s="14" t="n">
        <v>365</v>
      </c>
      <c r="W3500" s="14" t="n">
        <v>0</v>
      </c>
      <c r="X3500" s="13" t="s">
        <v>2806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0" t="str">
        <f aca="false">IFERROR(INDEX('Mov Entradas (Rel 10497)'!$L:$L,MATCH(AC3500,'Mov Entradas (Rel 10497)'!$I:$I,0)),"nao encontrado")</f>
        <v>AGUACRIM 20L</v>
      </c>
      <c r="AC3500" s="0" t="n">
        <v>1440499</v>
      </c>
    </row>
    <row r="3501" customFormat="false" ht="45.75" hidden="false" customHeight="true" outlineLevel="0" collapsed="false">
      <c r="A3501" s="11" t="n">
        <v>3</v>
      </c>
      <c r="B3501" s="12" t="n">
        <v>46274</v>
      </c>
      <c r="C3501" s="12" t="n">
        <v>46281</v>
      </c>
      <c r="D3501" s="11" t="n">
        <v>1723</v>
      </c>
      <c r="E3501" s="13" t="s">
        <v>95</v>
      </c>
      <c r="F3501" s="11" t="n">
        <v>24</v>
      </c>
      <c r="G3501" s="13" t="s">
        <v>64</v>
      </c>
      <c r="H3501" s="11" t="n">
        <v>2110405</v>
      </c>
      <c r="I3501" s="13" t="s">
        <v>57</v>
      </c>
      <c r="J3501" s="11" t="n">
        <v>1682132</v>
      </c>
      <c r="L3501" s="11" t="n">
        <v>622151</v>
      </c>
      <c r="M3501" s="13" t="s">
        <v>35</v>
      </c>
      <c r="N3501" s="13" t="s">
        <v>59</v>
      </c>
      <c r="P3501" s="11" t="n">
        <v>167</v>
      </c>
      <c r="Q3501" s="13" t="s">
        <v>119</v>
      </c>
      <c r="R3501" s="13" t="s">
        <v>66</v>
      </c>
      <c r="S3501" s="11" t="n">
        <v>1130101</v>
      </c>
      <c r="T3501" s="13" t="s">
        <v>67</v>
      </c>
      <c r="U3501" s="14" t="n">
        <v>2059.6</v>
      </c>
      <c r="W3501" s="14" t="n">
        <v>0</v>
      </c>
      <c r="X3501" s="13" t="s">
        <v>2807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0" t="str">
        <f aca="false">IFERROR(INDEX('Mov Entradas (Rel 10497)'!$L:$L,MATCH(AC3501,'Mov Entradas (Rel 10497)'!$I:$I,0)),"nao encontrado")</f>
        <v>TRASEIRO DE BOI L1</v>
      </c>
      <c r="AC3501" s="0" t="n">
        <v>176153</v>
      </c>
    </row>
    <row r="3502" customFormat="false" ht="54.75" hidden="false" customHeight="true" outlineLevel="0" collapsed="false">
      <c r="A3502" s="11" t="n">
        <v>3</v>
      </c>
      <c r="B3502" s="12" t="n">
        <v>46275</v>
      </c>
      <c r="C3502" s="12" t="n">
        <v>46281</v>
      </c>
      <c r="D3502" s="11" t="n">
        <v>1722</v>
      </c>
      <c r="E3502" s="13" t="s">
        <v>528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1686502</v>
      </c>
      <c r="L3502" s="11" t="n">
        <v>7526</v>
      </c>
      <c r="M3502" s="13" t="s">
        <v>35</v>
      </c>
      <c r="N3502" s="13" t="s">
        <v>59</v>
      </c>
      <c r="P3502" s="11" t="n">
        <v>167</v>
      </c>
      <c r="Q3502" s="13" t="s">
        <v>119</v>
      </c>
      <c r="R3502" s="13" t="s">
        <v>66</v>
      </c>
      <c r="S3502" s="11" t="n">
        <v>1130101</v>
      </c>
      <c r="T3502" s="13" t="s">
        <v>67</v>
      </c>
      <c r="U3502" s="14" t="n">
        <v>427</v>
      </c>
      <c r="W3502" s="14" t="n">
        <v>0</v>
      </c>
      <c r="X3502" s="13" t="s">
        <v>2808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PAO MINI DOG RO 300G</v>
      </c>
      <c r="AC3502" s="1" t="n">
        <v>7256</v>
      </c>
    </row>
    <row r="3503" customFormat="false" ht="54.75" hidden="false" customHeight="true" outlineLevel="0" collapsed="false">
      <c r="A3503" s="11" t="n">
        <v>3</v>
      </c>
      <c r="B3503" s="12" t="n">
        <v>46220</v>
      </c>
      <c r="C3503" s="12" t="n">
        <v>46282</v>
      </c>
      <c r="D3503" s="11" t="n">
        <v>16</v>
      </c>
      <c r="E3503" s="13" t="s">
        <v>303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1415325</v>
      </c>
      <c r="L3503" s="11" t="n">
        <v>220522</v>
      </c>
      <c r="M3503" s="13" t="s">
        <v>189</v>
      </c>
      <c r="N3503" s="13" t="s">
        <v>59</v>
      </c>
      <c r="P3503" s="11" t="n">
        <v>101</v>
      </c>
      <c r="Q3503" s="13" t="s">
        <v>60</v>
      </c>
      <c r="R3503" s="13" t="s">
        <v>311</v>
      </c>
      <c r="S3503" s="11" t="n">
        <v>2210202</v>
      </c>
      <c r="T3503" s="13" t="s">
        <v>311</v>
      </c>
      <c r="U3503" s="14" t="n">
        <v>1000</v>
      </c>
      <c r="W3503" s="14" t="n">
        <v>0</v>
      </c>
      <c r="X3503" s="13" t="s">
        <v>2145</v>
      </c>
      <c r="Z3503" s="1" t="str">
        <f aca="false">IF($T3503="","",IFERROR(INDEX('Resumo Grupos'!$AC$3:$AC$200,MATCH($T3503,'Resumo Grupos'!$AB$3:$AB$200,0)),"n/d"))</f>
        <v>Empréstimo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46282</v>
      </c>
      <c r="D3504" s="11" t="n">
        <v>16</v>
      </c>
      <c r="E3504" s="13" t="s">
        <v>303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1428695</v>
      </c>
      <c r="L3504" s="11" t="n">
        <v>222991</v>
      </c>
      <c r="M3504" s="13" t="s">
        <v>189</v>
      </c>
      <c r="N3504" s="13" t="s">
        <v>59</v>
      </c>
      <c r="P3504" s="11" t="n">
        <v>101</v>
      </c>
      <c r="Q3504" s="13" t="s">
        <v>60</v>
      </c>
      <c r="R3504" s="13" t="s">
        <v>311</v>
      </c>
      <c r="S3504" s="11" t="n">
        <v>2210202</v>
      </c>
      <c r="T3504" s="13" t="s">
        <v>311</v>
      </c>
      <c r="U3504" s="14" t="n">
        <v>3000</v>
      </c>
      <c r="W3504" s="14" t="n">
        <v>0</v>
      </c>
      <c r="X3504" s="13" t="s">
        <v>2809</v>
      </c>
      <c r="Z3504" s="1" t="str">
        <f aca="false">IF($T3504="","",IFERROR(INDEX('Resumo Grupos'!$AC$3:$AC$200,MATCH($T3504,'Resumo Grupos'!$AB$3:$AB$200,0)),"n/d"))</f>
        <v>Empréstimo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46231</v>
      </c>
      <c r="C3505" s="12" t="n">
        <v>46282</v>
      </c>
      <c r="D3505" s="11" t="n">
        <v>1354</v>
      </c>
      <c r="E3505" s="13" t="s">
        <v>2149</v>
      </c>
      <c r="F3505" s="11" t="n">
        <v>60</v>
      </c>
      <c r="G3505" s="13" t="s">
        <v>2150</v>
      </c>
      <c r="H3505" s="11" t="n">
        <v>2110405</v>
      </c>
      <c r="I3505" s="13" t="s">
        <v>57</v>
      </c>
      <c r="J3505" s="11" t="n">
        <v>1468184</v>
      </c>
      <c r="L3505" s="11" t="n">
        <v>13392</v>
      </c>
      <c r="M3505" s="13" t="s">
        <v>35</v>
      </c>
      <c r="N3505" s="13" t="s">
        <v>59</v>
      </c>
      <c r="P3505" s="11" t="n">
        <v>167</v>
      </c>
      <c r="Q3505" s="13" t="s">
        <v>119</v>
      </c>
      <c r="R3505" s="13" t="s">
        <v>41</v>
      </c>
      <c r="S3505" s="11" t="n">
        <v>4210227</v>
      </c>
      <c r="T3505" s="13" t="s">
        <v>42</v>
      </c>
      <c r="U3505" s="14" t="n">
        <v>121.66</v>
      </c>
      <c r="W3505" s="14" t="n">
        <v>0</v>
      </c>
      <c r="X3505" s="13" t="s">
        <v>2810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ADUELA ANGELIM 13CM</v>
      </c>
      <c r="AC3505" s="1" t="n">
        <v>1339</v>
      </c>
    </row>
    <row r="3506" customFormat="false" ht="36.75" hidden="false" customHeight="true" outlineLevel="0" collapsed="false">
      <c r="A3506" s="11" t="n">
        <v>3</v>
      </c>
      <c r="B3506" s="12" t="n">
        <v>46253</v>
      </c>
      <c r="C3506" s="12" t="n">
        <v>46282</v>
      </c>
      <c r="D3506" s="11" t="n">
        <v>1601</v>
      </c>
      <c r="E3506" s="13" t="s">
        <v>194</v>
      </c>
      <c r="F3506" s="11" t="n">
        <v>24</v>
      </c>
      <c r="G3506" s="13" t="s">
        <v>64</v>
      </c>
      <c r="H3506" s="11" t="n">
        <v>2110405</v>
      </c>
      <c r="I3506" s="13" t="s">
        <v>57</v>
      </c>
      <c r="J3506" s="11" t="n">
        <v>1576478</v>
      </c>
      <c r="L3506" s="11" t="n">
        <v>9663143</v>
      </c>
      <c r="M3506" s="13" t="s">
        <v>35</v>
      </c>
      <c r="N3506" s="13" t="s">
        <v>59</v>
      </c>
      <c r="P3506" s="11" t="n">
        <v>167</v>
      </c>
      <c r="Q3506" s="13" t="s">
        <v>119</v>
      </c>
      <c r="R3506" s="13" t="s">
        <v>66</v>
      </c>
      <c r="S3506" s="11" t="n">
        <v>1130101</v>
      </c>
      <c r="T3506" s="13" t="s">
        <v>67</v>
      </c>
      <c r="U3506" s="14" t="n">
        <v>603.26</v>
      </c>
      <c r="W3506" s="14" t="n">
        <v>0</v>
      </c>
      <c r="X3506" s="13" t="s">
        <v>2811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KETCH TOMAT HEIN397G</v>
      </c>
      <c r="AC3506" s="1" t="n">
        <v>865043</v>
      </c>
    </row>
    <row r="3507" customFormat="false" ht="63.75" hidden="false" customHeight="true" outlineLevel="0" collapsed="false">
      <c r="A3507" s="11" t="n">
        <v>3</v>
      </c>
      <c r="B3507" s="12" t="n">
        <v>46253</v>
      </c>
      <c r="C3507" s="12" t="n">
        <v>46282</v>
      </c>
      <c r="D3507" s="11" t="n">
        <v>1608</v>
      </c>
      <c r="E3507" s="13" t="s">
        <v>63</v>
      </c>
      <c r="F3507" s="11" t="n">
        <v>24</v>
      </c>
      <c r="G3507" s="13" t="s">
        <v>64</v>
      </c>
      <c r="H3507" s="11" t="n">
        <v>2110405</v>
      </c>
      <c r="I3507" s="13" t="s">
        <v>57</v>
      </c>
      <c r="J3507" s="11" t="n">
        <v>1576500</v>
      </c>
      <c r="L3507" s="11" t="n">
        <v>17150323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66</v>
      </c>
      <c r="S3507" s="11" t="n">
        <v>1130101</v>
      </c>
      <c r="T3507" s="13" t="s">
        <v>67</v>
      </c>
      <c r="U3507" s="14" t="n">
        <v>789.29</v>
      </c>
      <c r="W3507" s="14" t="n">
        <v>0</v>
      </c>
      <c r="X3507" s="13" t="s">
        <v>2812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TODDYNHO CHOCOLATE</v>
      </c>
      <c r="AC3507" s="1" t="n">
        <v>1715032</v>
      </c>
    </row>
    <row r="3508" customFormat="false" ht="36.75" hidden="false" customHeight="true" outlineLevel="0" collapsed="false">
      <c r="A3508" s="11" t="n">
        <v>3</v>
      </c>
      <c r="B3508" s="12" t="n">
        <v>46256</v>
      </c>
      <c r="C3508" s="12" t="n">
        <v>46282</v>
      </c>
      <c r="D3508" s="11" t="n">
        <v>1815</v>
      </c>
      <c r="E3508" s="13" t="s">
        <v>73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1585147</v>
      </c>
      <c r="L3508" s="11" t="n">
        <v>4638563</v>
      </c>
      <c r="M3508" s="13" t="s">
        <v>35</v>
      </c>
      <c r="N3508" s="13" t="s">
        <v>59</v>
      </c>
      <c r="P3508" s="11" t="n">
        <v>167</v>
      </c>
      <c r="Q3508" s="13" t="s">
        <v>119</v>
      </c>
      <c r="R3508" s="13" t="s">
        <v>66</v>
      </c>
      <c r="S3508" s="11" t="n">
        <v>1130101</v>
      </c>
      <c r="T3508" s="13" t="s">
        <v>67</v>
      </c>
      <c r="U3508" s="14" t="n">
        <v>1010.96</v>
      </c>
      <c r="W3508" s="14" t="n">
        <v>0</v>
      </c>
      <c r="X3508" s="13" t="s">
        <v>2813</v>
      </c>
      <c r="Z3508" s="1" t="str">
        <f aca="false">IF($T3508="","",IFERROR(INDEX('Resumo Grupos'!$AC$3:$AC$200,MATCH($T3508,'Resumo Grupos'!$AB$3:$AB$200,0)),"n/d"))</f>
        <v>Mercadoria</v>
      </c>
      <c r="AA3508" s="1" t="str">
        <f aca="false">IF($T3508="","",IF(COUNTIF('Resumo Grupos'!$AE$3:$AE$40,$T3508)&gt;0,"NAO","SIM"))</f>
        <v>SIM</v>
      </c>
      <c r="AB3508" s="0" t="str">
        <f aca="false">IFERROR(INDEX('Mov Entradas (Rel 10497)'!$L:$L,MATCH(AC3508,'Mov Entradas (Rel 10497)'!$I:$I,0)),"nao encontrado")</f>
        <v>FIGADO BOVINO KG</v>
      </c>
      <c r="AC3508" s="0" t="n">
        <v>399135</v>
      </c>
    </row>
    <row r="3509" customFormat="false" ht="27.75" hidden="false" customHeight="true" outlineLevel="0" collapsed="false">
      <c r="A3509" s="11" t="n">
        <v>3</v>
      </c>
      <c r="B3509" s="12" t="n">
        <v>46258</v>
      </c>
      <c r="C3509" s="12" t="n">
        <v>46282</v>
      </c>
      <c r="D3509" s="11" t="n">
        <v>1895</v>
      </c>
      <c r="E3509" s="13" t="s">
        <v>198</v>
      </c>
      <c r="F3509" s="11" t="n">
        <v>60</v>
      </c>
      <c r="G3509" s="13" t="s">
        <v>2150</v>
      </c>
      <c r="H3509" s="11" t="n">
        <v>2110405</v>
      </c>
      <c r="I3509" s="13" t="s">
        <v>57</v>
      </c>
      <c r="J3509" s="11" t="n">
        <v>1595657</v>
      </c>
      <c r="L3509" s="11" t="n">
        <v>246241</v>
      </c>
      <c r="M3509" s="13" t="s">
        <v>35</v>
      </c>
      <c r="N3509" s="13" t="s">
        <v>59</v>
      </c>
      <c r="P3509" s="11" t="n">
        <v>167</v>
      </c>
      <c r="Q3509" s="13" t="s">
        <v>119</v>
      </c>
      <c r="R3509" s="13" t="s">
        <v>66</v>
      </c>
      <c r="S3509" s="11" t="n">
        <v>1130101</v>
      </c>
      <c r="T3509" s="13" t="s">
        <v>67</v>
      </c>
      <c r="U3509" s="14" t="n">
        <v>271.81</v>
      </c>
      <c r="W3509" s="14" t="n">
        <v>0</v>
      </c>
      <c r="X3509" s="13" t="s">
        <v>2814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0" t="str">
        <f aca="false">IFERROR(INDEX('Mov Entradas (Rel 10497)'!$L:$L,MATCH(AC3509,'Mov Entradas (Rel 10497)'!$I:$I,0)),"nao encontrado")</f>
        <v>FITA ISOLANTE IMPERI</v>
      </c>
      <c r="AC3509" s="0" t="n">
        <v>46431</v>
      </c>
    </row>
    <row r="3510" customFormat="false" ht="54.75" hidden="false" customHeight="true" outlineLevel="0" collapsed="false">
      <c r="A3510" s="11" t="n">
        <v>3</v>
      </c>
      <c r="B3510" s="12" t="n">
        <v>46258</v>
      </c>
      <c r="C3510" s="12" t="n">
        <v>46282</v>
      </c>
      <c r="D3510" s="11" t="n">
        <v>1895</v>
      </c>
      <c r="E3510" s="13" t="s">
        <v>198</v>
      </c>
      <c r="F3510" s="11" t="n">
        <v>60</v>
      </c>
      <c r="G3510" s="13" t="s">
        <v>2150</v>
      </c>
      <c r="H3510" s="11" t="n">
        <v>2110405</v>
      </c>
      <c r="I3510" s="13" t="s">
        <v>57</v>
      </c>
      <c r="J3510" s="11" t="n">
        <v>1595665</v>
      </c>
      <c r="L3510" s="11" t="n">
        <v>46430</v>
      </c>
      <c r="M3510" s="13" t="s">
        <v>35</v>
      </c>
      <c r="N3510" s="13" t="s">
        <v>59</v>
      </c>
      <c r="P3510" s="11" t="n">
        <v>167</v>
      </c>
      <c r="Q3510" s="13" t="s">
        <v>119</v>
      </c>
      <c r="R3510" s="13" t="s">
        <v>41</v>
      </c>
      <c r="S3510" s="11" t="n">
        <v>4210299</v>
      </c>
      <c r="T3510" s="13" t="s">
        <v>1423</v>
      </c>
      <c r="U3510" s="14" t="n">
        <v>229.86</v>
      </c>
      <c r="W3510" s="14" t="n">
        <v>0</v>
      </c>
      <c r="X3510" s="13" t="s">
        <v>2815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0" t="str">
        <f aca="false">IFERROR(INDEX('Mov Entradas (Rel 10497)'!$L:$L,MATCH(AC3510,'Mov Entradas (Rel 10497)'!$I:$I,0)),"nao encontrado")</f>
        <v>LUVA DE VINIL TAM G</v>
      </c>
      <c r="AC3510" s="0" t="n">
        <v>46430</v>
      </c>
    </row>
    <row r="3511" customFormat="false" ht="45.75" hidden="false" customHeight="true" outlineLevel="0" collapsed="false">
      <c r="A3511" s="11" t="n">
        <v>3</v>
      </c>
      <c r="B3511" s="12" t="n">
        <v>46260</v>
      </c>
      <c r="C3511" s="12" t="n">
        <v>46282</v>
      </c>
      <c r="D3511" s="11" t="n">
        <v>1672</v>
      </c>
      <c r="E3511" s="13" t="s">
        <v>87</v>
      </c>
      <c r="F3511" s="11" t="n">
        <v>24</v>
      </c>
      <c r="G3511" s="13" t="s">
        <v>64</v>
      </c>
      <c r="H3511" s="11" t="n">
        <v>2110405</v>
      </c>
      <c r="I3511" s="13" t="s">
        <v>57</v>
      </c>
      <c r="J3511" s="11" t="n">
        <v>1628641</v>
      </c>
      <c r="L3511" s="11" t="n">
        <v>14353162</v>
      </c>
      <c r="M3511" s="13" t="s">
        <v>35</v>
      </c>
      <c r="N3511" s="13" t="s">
        <v>59</v>
      </c>
      <c r="P3511" s="11" t="n">
        <v>167</v>
      </c>
      <c r="Q3511" s="13" t="s">
        <v>119</v>
      </c>
      <c r="R3511" s="13" t="s">
        <v>66</v>
      </c>
      <c r="S3511" s="11" t="n">
        <v>1130101</v>
      </c>
      <c r="T3511" s="13" t="s">
        <v>67</v>
      </c>
      <c r="U3511" s="14" t="n">
        <v>365</v>
      </c>
      <c r="W3511" s="14" t="n">
        <v>0</v>
      </c>
      <c r="X3511" s="13" t="s">
        <v>2816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0" t="str">
        <f aca="false">IFERROR(INDEX('Mov Entradas (Rel 10497)'!$L:$L,MATCH(AC3511,'Mov Entradas (Rel 10497)'!$I:$I,0)),"nao encontrado")</f>
        <v>AGUACRIM 20L</v>
      </c>
      <c r="AC3511" s="0" t="n">
        <v>1435316</v>
      </c>
    </row>
    <row r="3512" customFormat="false" ht="54.75" hidden="false" customHeight="true" outlineLevel="0" collapsed="false">
      <c r="A3512" s="11" t="n">
        <v>3</v>
      </c>
      <c r="B3512" s="12" t="n">
        <v>46267</v>
      </c>
      <c r="C3512" s="12" t="n">
        <v>46282</v>
      </c>
      <c r="D3512" s="11" t="n">
        <v>1666</v>
      </c>
      <c r="E3512" s="13" t="s">
        <v>273</v>
      </c>
      <c r="F3512" s="11" t="n">
        <v>24</v>
      </c>
      <c r="G3512" s="13" t="s">
        <v>64</v>
      </c>
      <c r="H3512" s="11" t="n">
        <v>2110405</v>
      </c>
      <c r="I3512" s="13" t="s">
        <v>57</v>
      </c>
      <c r="J3512" s="11" t="n">
        <v>1650707</v>
      </c>
      <c r="L3512" s="11" t="n">
        <v>572432132</v>
      </c>
      <c r="M3512" s="13" t="s">
        <v>35</v>
      </c>
      <c r="N3512" s="13" t="s">
        <v>59</v>
      </c>
      <c r="P3512" s="11" t="n">
        <v>167</v>
      </c>
      <c r="Q3512" s="13" t="s">
        <v>119</v>
      </c>
      <c r="R3512" s="13" t="s">
        <v>66</v>
      </c>
      <c r="S3512" s="11" t="n">
        <v>1130101</v>
      </c>
      <c r="T3512" s="13" t="s">
        <v>67</v>
      </c>
      <c r="U3512" s="14" t="n">
        <v>2594.82</v>
      </c>
      <c r="W3512" s="14" t="n">
        <v>0</v>
      </c>
      <c r="X3512" s="13" t="s">
        <v>2817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0" t="str">
        <f aca="false">IFERROR(INDEX('Mov Entradas (Rel 10497)'!$L:$L,MATCH(AC3512,'Mov Entradas (Rel 10497)'!$I:$I,0)),"nao encontrado")</f>
        <v>DUNHILL CARLTON BLEN</v>
      </c>
      <c r="AC3512" s="0" t="n">
        <v>572432</v>
      </c>
    </row>
    <row r="3513" customFormat="false" ht="36.75" hidden="false" customHeight="true" outlineLevel="0" collapsed="false">
      <c r="A3513" s="11" t="n">
        <v>3</v>
      </c>
      <c r="B3513" s="12" t="n">
        <v>46274</v>
      </c>
      <c r="C3513" s="12" t="n">
        <v>46282</v>
      </c>
      <c r="D3513" s="11" t="n">
        <v>1895</v>
      </c>
      <c r="E3513" s="13" t="s">
        <v>198</v>
      </c>
      <c r="F3513" s="11" t="n">
        <v>60</v>
      </c>
      <c r="G3513" s="13" t="s">
        <v>2150</v>
      </c>
      <c r="H3513" s="11" t="n">
        <v>2110405</v>
      </c>
      <c r="I3513" s="13" t="s">
        <v>57</v>
      </c>
      <c r="J3513" s="11" t="n">
        <v>1681781</v>
      </c>
      <c r="L3513" s="11" t="n">
        <v>257931</v>
      </c>
      <c r="M3513" s="13" t="s">
        <v>35</v>
      </c>
      <c r="N3513" s="13" t="s">
        <v>59</v>
      </c>
      <c r="P3513" s="11" t="n">
        <v>167</v>
      </c>
      <c r="Q3513" s="13" t="s">
        <v>119</v>
      </c>
      <c r="R3513" s="13" t="s">
        <v>41</v>
      </c>
      <c r="S3513" s="11" t="n">
        <v>4210299</v>
      </c>
      <c r="T3513" s="13" t="s">
        <v>1423</v>
      </c>
      <c r="U3513" s="14" t="n">
        <v>202.68</v>
      </c>
      <c r="W3513" s="14" t="n">
        <v>0</v>
      </c>
      <c r="X3513" s="13" t="s">
        <v>2818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  <c r="AB3513" s="0" t="str">
        <f aca="false">IFERROR(INDEX('Mov Entradas (Rel 10497)'!$L:$L,MATCH(AC3513,'Mov Entradas (Rel 10497)'!$I:$I,0)),"nao encontrado")</f>
        <v>BANDEJA B1 BRANCA C/</v>
      </c>
      <c r="AC3513" s="0" t="n">
        <v>47015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46282</v>
      </c>
      <c r="D3514" s="11" t="n">
        <v>1974</v>
      </c>
      <c r="E3514" s="13" t="s">
        <v>2819</v>
      </c>
      <c r="F3514" s="11" t="n">
        <v>60</v>
      </c>
      <c r="G3514" s="13" t="s">
        <v>2150</v>
      </c>
      <c r="H3514" s="11" t="n">
        <v>2110405</v>
      </c>
      <c r="I3514" s="13" t="s">
        <v>57</v>
      </c>
      <c r="J3514" s="11" t="n">
        <v>1682092</v>
      </c>
      <c r="L3514" s="11" t="n">
        <v>14055</v>
      </c>
      <c r="M3514" s="13" t="s">
        <v>35</v>
      </c>
      <c r="N3514" s="13" t="s">
        <v>59</v>
      </c>
      <c r="P3514" s="11" t="n">
        <v>129</v>
      </c>
      <c r="Q3514" s="13" t="s">
        <v>37</v>
      </c>
      <c r="R3514" s="13" t="s">
        <v>41</v>
      </c>
      <c r="S3514" s="11" t="n">
        <v>4210209</v>
      </c>
      <c r="T3514" s="13" t="s">
        <v>401</v>
      </c>
      <c r="U3514" s="14" t="n">
        <v>500.02</v>
      </c>
      <c r="W3514" s="14" t="n">
        <v>0</v>
      </c>
      <c r="X3514" s="13" t="s">
        <v>2820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  <c r="AB3514" s="1"/>
      <c r="AC3514" s="1"/>
    </row>
    <row r="3515" customFormat="false" ht="54.75" hidden="false" customHeight="true" outlineLevel="0" collapsed="false">
      <c r="A3515" s="11" t="n">
        <v>3</v>
      </c>
      <c r="B3515" s="12" t="n">
        <v>46275</v>
      </c>
      <c r="C3515" s="12" t="n">
        <v>46282</v>
      </c>
      <c r="D3515" s="11" t="n">
        <v>1723</v>
      </c>
      <c r="E3515" s="13" t="s">
        <v>95</v>
      </c>
      <c r="F3515" s="11" t="n">
        <v>24</v>
      </c>
      <c r="G3515" s="13" t="s">
        <v>64</v>
      </c>
      <c r="H3515" s="11" t="n">
        <v>2110405</v>
      </c>
      <c r="I3515" s="13" t="s">
        <v>57</v>
      </c>
      <c r="J3515" s="11" t="n">
        <v>1683008</v>
      </c>
      <c r="L3515" s="11" t="n">
        <v>623421</v>
      </c>
      <c r="M3515" s="13" t="s">
        <v>35</v>
      </c>
      <c r="N3515" s="13" t="s">
        <v>59</v>
      </c>
      <c r="P3515" s="11" t="n">
        <v>167</v>
      </c>
      <c r="Q3515" s="13" t="s">
        <v>119</v>
      </c>
      <c r="R3515" s="13" t="s">
        <v>66</v>
      </c>
      <c r="S3515" s="11" t="n">
        <v>1130101</v>
      </c>
      <c r="T3515" s="13" t="s">
        <v>67</v>
      </c>
      <c r="U3515" s="14" t="n">
        <v>1097.6</v>
      </c>
      <c r="W3515" s="14" t="n">
        <v>0</v>
      </c>
      <c r="X3515" s="13" t="s">
        <v>2821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TRASEIRO DE BOI L1</v>
      </c>
      <c r="AC3515" s="1" t="n">
        <v>176217</v>
      </c>
    </row>
    <row r="3516" customFormat="false" ht="54.75" hidden="false" customHeight="true" outlineLevel="0" collapsed="false">
      <c r="A3516" s="11" t="n">
        <v>3</v>
      </c>
      <c r="B3516" s="12" t="n">
        <v>46275</v>
      </c>
      <c r="C3516" s="12" t="n">
        <v>46282</v>
      </c>
      <c r="D3516" s="11" t="n">
        <v>1749</v>
      </c>
      <c r="E3516" s="13" t="s">
        <v>332</v>
      </c>
      <c r="F3516" s="11" t="n">
        <v>24</v>
      </c>
      <c r="G3516" s="13" t="s">
        <v>64</v>
      </c>
      <c r="H3516" s="11" t="n">
        <v>2110405</v>
      </c>
      <c r="I3516" s="13" t="s">
        <v>57</v>
      </c>
      <c r="J3516" s="11" t="n">
        <v>1686515</v>
      </c>
      <c r="L3516" s="11" t="n">
        <v>50511</v>
      </c>
      <c r="M3516" s="13" t="s">
        <v>35</v>
      </c>
      <c r="N3516" s="13" t="s">
        <v>59</v>
      </c>
      <c r="P3516" s="11" t="n">
        <v>167</v>
      </c>
      <c r="Q3516" s="13" t="s">
        <v>119</v>
      </c>
      <c r="R3516" s="13" t="s">
        <v>66</v>
      </c>
      <c r="S3516" s="11" t="n">
        <v>1130101</v>
      </c>
      <c r="T3516" s="13" t="s">
        <v>67</v>
      </c>
      <c r="U3516" s="14" t="n">
        <v>712.3</v>
      </c>
      <c r="W3516" s="14" t="n">
        <v>0</v>
      </c>
      <c r="X3516" s="13" t="s">
        <v>2822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SAB BARRA ECON 500G</v>
      </c>
      <c r="AC3516" s="1" t="n">
        <v>4185</v>
      </c>
    </row>
    <row r="3517" customFormat="false" ht="27.75" hidden="false" customHeight="true" outlineLevel="0" collapsed="false">
      <c r="A3517" s="11" t="n">
        <v>3</v>
      </c>
      <c r="B3517" s="12" t="n">
        <v>46275</v>
      </c>
      <c r="C3517" s="12" t="n">
        <v>46282</v>
      </c>
      <c r="D3517" s="11" t="n">
        <v>1723</v>
      </c>
      <c r="E3517" s="13" t="s">
        <v>95</v>
      </c>
      <c r="F3517" s="11" t="n">
        <v>24</v>
      </c>
      <c r="G3517" s="13" t="s">
        <v>64</v>
      </c>
      <c r="H3517" s="11" t="n">
        <v>2110405</v>
      </c>
      <c r="I3517" s="13" t="s">
        <v>57</v>
      </c>
      <c r="J3517" s="11" t="n">
        <v>1687762</v>
      </c>
      <c r="L3517" s="11" t="n">
        <v>623741</v>
      </c>
      <c r="M3517" s="13" t="s">
        <v>35</v>
      </c>
      <c r="N3517" s="13" t="s">
        <v>59</v>
      </c>
      <c r="P3517" s="11" t="n">
        <v>167</v>
      </c>
      <c r="Q3517" s="13" t="s">
        <v>119</v>
      </c>
      <c r="R3517" s="13" t="s">
        <v>66</v>
      </c>
      <c r="S3517" s="11" t="n">
        <v>1130101</v>
      </c>
      <c r="T3517" s="13" t="s">
        <v>67</v>
      </c>
      <c r="U3517" s="14" t="n">
        <v>1022.15</v>
      </c>
      <c r="W3517" s="14" t="n">
        <v>0</v>
      </c>
      <c r="X3517" s="13" t="s">
        <v>2823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DIANTEIRO DE BOI L</v>
      </c>
      <c r="AC3517" s="1" t="n">
        <v>176232</v>
      </c>
    </row>
    <row r="3518" customFormat="false" ht="45.75" hidden="false" customHeight="true" outlineLevel="0" collapsed="false">
      <c r="A3518" s="11" t="n">
        <v>3</v>
      </c>
      <c r="B3518" s="12" t="n">
        <v>46277</v>
      </c>
      <c r="C3518" s="12" t="n">
        <v>46282</v>
      </c>
      <c r="D3518" s="11" t="n">
        <v>42</v>
      </c>
      <c r="E3518" s="13" t="s">
        <v>99</v>
      </c>
      <c r="F3518" s="11" t="n">
        <v>34</v>
      </c>
      <c r="G3518" s="13" t="s">
        <v>56</v>
      </c>
      <c r="H3518" s="11" t="n">
        <v>2110101</v>
      </c>
      <c r="I3518" s="13" t="s">
        <v>53</v>
      </c>
      <c r="J3518" s="11" t="n">
        <v>1688835</v>
      </c>
      <c r="L3518" s="11" t="n">
        <v>4617</v>
      </c>
      <c r="M3518" s="13" t="s">
        <v>35</v>
      </c>
      <c r="N3518" s="13" t="s">
        <v>89</v>
      </c>
      <c r="P3518" s="11" t="n">
        <v>167</v>
      </c>
      <c r="Q3518" s="13" t="s">
        <v>119</v>
      </c>
      <c r="R3518" s="13" t="s">
        <v>66</v>
      </c>
      <c r="S3518" s="11" t="n">
        <v>1130101</v>
      </c>
      <c r="T3518" s="13" t="s">
        <v>67</v>
      </c>
      <c r="U3518" s="14" t="n">
        <v>1310</v>
      </c>
      <c r="W3518" s="14" t="n">
        <v>0</v>
      </c>
      <c r="X3518" s="13" t="s">
        <v>2824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/>
      <c r="AC3518" s="1"/>
    </row>
    <row r="3519" customFormat="false" ht="36.75" hidden="false" customHeight="true" outlineLevel="0" collapsed="false">
      <c r="A3519" s="11" t="n">
        <v>3</v>
      </c>
      <c r="B3519" s="12" t="n">
        <v>45950</v>
      </c>
      <c r="C3519" s="12" t="n">
        <v>46283</v>
      </c>
      <c r="D3519" s="11" t="n">
        <v>515</v>
      </c>
      <c r="E3519" s="13" t="s">
        <v>122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546000</v>
      </c>
      <c r="L3519" s="11" t="n">
        <v>85577</v>
      </c>
      <c r="M3519" s="13" t="s">
        <v>2825</v>
      </c>
      <c r="N3519" s="13" t="s">
        <v>59</v>
      </c>
      <c r="P3519" s="11" t="n">
        <v>101</v>
      </c>
      <c r="Q3519" s="13" t="s">
        <v>60</v>
      </c>
      <c r="R3519" s="13" t="s">
        <v>41</v>
      </c>
      <c r="S3519" s="11" t="n">
        <v>4210210</v>
      </c>
      <c r="T3519" s="13" t="s">
        <v>61</v>
      </c>
      <c r="U3519" s="14" t="n">
        <v>45.73</v>
      </c>
      <c r="W3519" s="14" t="n">
        <v>0</v>
      </c>
      <c r="X3519" s="13" t="s">
        <v>2826</v>
      </c>
      <c r="Z3519" s="1" t="str">
        <f aca="false">IF($T3519="","",IFERROR(INDEX('Resumo Grupos'!$AC$3:$AC$200,MATCH($T3519,'Resumo Grupos'!$AB$3:$AB$200,0)),"n/d"))</f>
        <v>Despesa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46009</v>
      </c>
      <c r="C3520" s="12" t="n">
        <v>46283</v>
      </c>
      <c r="D3520" s="11" t="n">
        <v>515</v>
      </c>
      <c r="E3520" s="13" t="s">
        <v>122</v>
      </c>
      <c r="F3520" s="11" t="n">
        <v>34</v>
      </c>
      <c r="G3520" s="13" t="s">
        <v>56</v>
      </c>
      <c r="H3520" s="11" t="n">
        <v>2110405</v>
      </c>
      <c r="I3520" s="13" t="s">
        <v>57</v>
      </c>
      <c r="J3520" s="11" t="n">
        <v>818253</v>
      </c>
      <c r="L3520" s="11" t="n">
        <v>129421</v>
      </c>
      <c r="M3520" s="13" t="s">
        <v>1492</v>
      </c>
      <c r="N3520" s="13" t="s">
        <v>59</v>
      </c>
      <c r="P3520" s="11" t="n">
        <v>102</v>
      </c>
      <c r="Q3520" s="13" t="s">
        <v>225</v>
      </c>
      <c r="R3520" s="13" t="s">
        <v>166</v>
      </c>
      <c r="S3520" s="11" t="n">
        <v>2110901</v>
      </c>
      <c r="T3520" s="13" t="s">
        <v>167</v>
      </c>
      <c r="U3520" s="14" t="n">
        <v>2090.82</v>
      </c>
      <c r="W3520" s="14" t="n">
        <v>0</v>
      </c>
      <c r="X3520" s="13" t="s">
        <v>2827</v>
      </c>
      <c r="Z3520" s="1" t="str">
        <f aca="false">IF($T3520="","",IFERROR(INDEX('Resumo Grupos'!$AC$3:$AC$200,MATCH($T3520,'Resumo Grupos'!$AB$3:$AB$200,0)),"n/d"))</f>
        <v>Empréstimo</v>
      </c>
      <c r="AA3520" s="1" t="str">
        <f aca="false">IF($T3520="","",IF(COUNTIF('Resumo Grupos'!$AE$3:$AE$40,$T3520)&gt;0,"NAO","SIM"))</f>
        <v>SIM</v>
      </c>
      <c r="AB3520" s="1"/>
      <c r="AC3520" s="1"/>
    </row>
    <row r="3521" customFormat="false" ht="45.75" hidden="false" customHeight="true" outlineLevel="0" collapsed="false">
      <c r="A3521" s="11" t="n">
        <v>3</v>
      </c>
      <c r="B3521" s="12" t="n">
        <v>46206</v>
      </c>
      <c r="C3521" s="12" t="n">
        <v>46283</v>
      </c>
      <c r="D3521" s="11" t="n">
        <v>33</v>
      </c>
      <c r="E3521" s="13" t="s">
        <v>91</v>
      </c>
      <c r="F3521" s="11" t="n">
        <v>34</v>
      </c>
      <c r="G3521" s="13" t="s">
        <v>56</v>
      </c>
      <c r="H3521" s="11" t="n">
        <v>2110405</v>
      </c>
      <c r="I3521" s="13" t="s">
        <v>57</v>
      </c>
      <c r="J3521" s="11" t="n">
        <v>1345342</v>
      </c>
      <c r="L3521" s="11" t="n">
        <v>210000</v>
      </c>
      <c r="M3521" s="13" t="s">
        <v>310</v>
      </c>
      <c r="N3521" s="13" t="s">
        <v>59</v>
      </c>
      <c r="P3521" s="11" t="n">
        <v>101</v>
      </c>
      <c r="Q3521" s="13" t="s">
        <v>60</v>
      </c>
      <c r="R3521" s="13" t="s">
        <v>41</v>
      </c>
      <c r="S3521" s="11" t="n">
        <v>4210203</v>
      </c>
      <c r="T3521" s="13" t="s">
        <v>1062</v>
      </c>
      <c r="U3521" s="14" t="n">
        <v>373.79</v>
      </c>
      <c r="W3521" s="14" t="n">
        <v>0</v>
      </c>
      <c r="X3521" s="13" t="s">
        <v>1496</v>
      </c>
      <c r="Z3521" s="1" t="str">
        <f aca="false">IF($T3521="","",IFERROR(INDEX('Resumo Grupos'!$AC$3:$AC$200,MATCH($T3521,'Resumo Grupos'!$AB$3:$AB$200,0)),"n/d"))</f>
        <v>Despesa</v>
      </c>
      <c r="AA3521" s="1" t="str">
        <f aca="false">IF($T3521="","",IF(COUNTIF('Resumo Grupos'!$AE$3:$AE$40,$T3521)&gt;0,"NAO","SIM"))</f>
        <v>SIM</v>
      </c>
      <c r="AB3521" s="1"/>
      <c r="AC3521" s="1"/>
    </row>
    <row r="3522" customFormat="false" ht="27.75" hidden="false" customHeight="true" outlineLevel="0" collapsed="false">
      <c r="A3522" s="11" t="n">
        <v>3</v>
      </c>
      <c r="B3522" s="12" t="n">
        <v>46248</v>
      </c>
      <c r="C3522" s="12" t="n">
        <v>46283</v>
      </c>
      <c r="D3522" s="11" t="n">
        <v>1720</v>
      </c>
      <c r="E3522" s="13" t="s">
        <v>1304</v>
      </c>
      <c r="F3522" s="11" t="n">
        <v>24</v>
      </c>
      <c r="G3522" s="13" t="s">
        <v>64</v>
      </c>
      <c r="H3522" s="11" t="n">
        <v>2110405</v>
      </c>
      <c r="I3522" s="13" t="s">
        <v>57</v>
      </c>
      <c r="J3522" s="11" t="n">
        <v>1551695</v>
      </c>
      <c r="L3522" s="11" t="n">
        <v>613793</v>
      </c>
      <c r="M3522" s="13" t="s">
        <v>35</v>
      </c>
      <c r="N3522" s="13" t="s">
        <v>59</v>
      </c>
      <c r="P3522" s="11" t="n">
        <v>167</v>
      </c>
      <c r="Q3522" s="13" t="s">
        <v>119</v>
      </c>
      <c r="R3522" s="13" t="s">
        <v>66</v>
      </c>
      <c r="S3522" s="11" t="n">
        <v>1130101</v>
      </c>
      <c r="T3522" s="13" t="s">
        <v>67</v>
      </c>
      <c r="U3522" s="14" t="n">
        <v>625.75</v>
      </c>
      <c r="W3522" s="14" t="n">
        <v>0</v>
      </c>
      <c r="X3522" s="13" t="s">
        <v>2828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VELAS D'LUZ 8UN</v>
      </c>
      <c r="AC3522" s="1" t="n">
        <v>48211</v>
      </c>
    </row>
    <row r="3523" customFormat="false" ht="63.75" hidden="false" customHeight="true" outlineLevel="0" collapsed="false">
      <c r="A3523" s="11" t="n">
        <v>3</v>
      </c>
      <c r="B3523" s="12" t="n">
        <v>46251</v>
      </c>
      <c r="C3523" s="12" t="n">
        <v>46283</v>
      </c>
      <c r="D3523" s="11" t="n">
        <v>10010</v>
      </c>
      <c r="E3523" s="13" t="s">
        <v>2732</v>
      </c>
      <c r="F3523" s="11" t="n">
        <v>24</v>
      </c>
      <c r="G3523" s="13" t="s">
        <v>64</v>
      </c>
      <c r="H3523" s="11" t="n">
        <v>2110405</v>
      </c>
      <c r="I3523" s="13" t="s">
        <v>57</v>
      </c>
      <c r="J3523" s="11" t="n">
        <v>1582140</v>
      </c>
      <c r="L3523" s="11" t="n">
        <v>445012</v>
      </c>
      <c r="M3523" s="13" t="s">
        <v>35</v>
      </c>
      <c r="N3523" s="13" t="s">
        <v>59</v>
      </c>
      <c r="P3523" s="11" t="n">
        <v>167</v>
      </c>
      <c r="Q3523" s="13" t="s">
        <v>119</v>
      </c>
      <c r="R3523" s="13" t="s">
        <v>66</v>
      </c>
      <c r="S3523" s="11" t="n">
        <v>1130101</v>
      </c>
      <c r="T3523" s="13" t="s">
        <v>67</v>
      </c>
      <c r="U3523" s="14" t="n">
        <v>794.97</v>
      </c>
      <c r="W3523" s="14" t="n">
        <v>0</v>
      </c>
      <c r="X3523" s="13" t="s">
        <v>2829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LAVA ROUPAS LIQUIDO</v>
      </c>
      <c r="AC3523" s="1" t="n">
        <v>44501</v>
      </c>
    </row>
    <row r="3524" customFormat="false" ht="27.75" hidden="false" customHeight="true" outlineLevel="0" collapsed="false">
      <c r="A3524" s="11" t="n">
        <v>3</v>
      </c>
      <c r="B3524" s="12" t="n">
        <v>46254</v>
      </c>
      <c r="C3524" s="12" t="n">
        <v>46283</v>
      </c>
      <c r="D3524" s="11" t="n">
        <v>1398</v>
      </c>
      <c r="E3524" s="13" t="s">
        <v>1655</v>
      </c>
      <c r="F3524" s="11" t="n">
        <v>24</v>
      </c>
      <c r="G3524" s="13" t="s">
        <v>64</v>
      </c>
      <c r="H3524" s="11" t="n">
        <v>2110405</v>
      </c>
      <c r="I3524" s="13" t="s">
        <v>57</v>
      </c>
      <c r="J3524" s="11" t="n">
        <v>1585260</v>
      </c>
      <c r="L3524" s="11" t="n">
        <v>35502</v>
      </c>
      <c r="M3524" s="13" t="s">
        <v>35</v>
      </c>
      <c r="N3524" s="13" t="s">
        <v>59</v>
      </c>
      <c r="P3524" s="11" t="n">
        <v>167</v>
      </c>
      <c r="Q3524" s="13" t="s">
        <v>119</v>
      </c>
      <c r="R3524" s="13" t="s">
        <v>66</v>
      </c>
      <c r="S3524" s="11" t="n">
        <v>1130101</v>
      </c>
      <c r="T3524" s="13" t="s">
        <v>67</v>
      </c>
      <c r="U3524" s="14" t="n">
        <v>153.34</v>
      </c>
      <c r="W3524" s="14" t="n">
        <v>0</v>
      </c>
      <c r="X3524" s="13" t="s">
        <v>2830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TORNEIRA PLASTICA P/</v>
      </c>
      <c r="AC3524" s="1" t="n">
        <v>1358</v>
      </c>
    </row>
    <row r="3525" customFormat="false" ht="63.75" hidden="false" customHeight="true" outlineLevel="0" collapsed="false">
      <c r="A3525" s="11" t="n">
        <v>3</v>
      </c>
      <c r="B3525" s="12" t="n">
        <v>46255</v>
      </c>
      <c r="C3525" s="12" t="n">
        <v>46283</v>
      </c>
      <c r="D3525" s="11" t="n">
        <v>10027</v>
      </c>
      <c r="E3525" s="13" t="s">
        <v>2272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1600388</v>
      </c>
      <c r="L3525" s="11" t="n">
        <v>246890</v>
      </c>
      <c r="M3525" s="13" t="s">
        <v>35</v>
      </c>
      <c r="N3525" s="13" t="s">
        <v>59</v>
      </c>
      <c r="P3525" s="11" t="n">
        <v>167</v>
      </c>
      <c r="Q3525" s="13" t="s">
        <v>119</v>
      </c>
      <c r="R3525" s="13" t="s">
        <v>2273</v>
      </c>
      <c r="S3525" s="11" t="n">
        <v>1240103</v>
      </c>
      <c r="T3525" s="13" t="s">
        <v>2274</v>
      </c>
      <c r="U3525" s="14" t="n">
        <v>1000</v>
      </c>
      <c r="W3525" s="14" t="n">
        <v>0</v>
      </c>
      <c r="X3525" s="13" t="s">
        <v>2831</v>
      </c>
      <c r="Z3525" s="1" t="str">
        <f aca="false">IF($T3525="","",IFERROR(INDEX('Resumo Grupos'!$AC$3:$AC$200,MATCH($T3525,'Resumo Grupos'!$AB$3:$AB$200,0)),"n/d"))</f>
        <v>Despesa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46262</v>
      </c>
      <c r="C3526" s="12" t="n">
        <v>46283</v>
      </c>
      <c r="D3526" s="11" t="n">
        <v>1740</v>
      </c>
      <c r="E3526" s="13" t="s">
        <v>207</v>
      </c>
      <c r="F3526" s="11" t="n">
        <v>24</v>
      </c>
      <c r="G3526" s="13" t="s">
        <v>64</v>
      </c>
      <c r="H3526" s="11" t="n">
        <v>2110405</v>
      </c>
      <c r="I3526" s="13" t="s">
        <v>57</v>
      </c>
      <c r="J3526" s="11" t="n">
        <v>1618406</v>
      </c>
      <c r="L3526" s="11" t="n">
        <v>12646372</v>
      </c>
      <c r="M3526" s="13" t="s">
        <v>35</v>
      </c>
      <c r="N3526" s="13" t="s">
        <v>59</v>
      </c>
      <c r="P3526" s="11" t="n">
        <v>167</v>
      </c>
      <c r="Q3526" s="13" t="s">
        <v>119</v>
      </c>
      <c r="R3526" s="13" t="s">
        <v>66</v>
      </c>
      <c r="S3526" s="11" t="n">
        <v>1130101</v>
      </c>
      <c r="T3526" s="13" t="s">
        <v>67</v>
      </c>
      <c r="U3526" s="14" t="n">
        <v>903.6</v>
      </c>
      <c r="W3526" s="14" t="n">
        <v>0</v>
      </c>
      <c r="X3526" s="13" t="s">
        <v>2832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LINGUI DE FRANGO KG</v>
      </c>
      <c r="AC3526" s="1" t="n">
        <v>1264637</v>
      </c>
    </row>
    <row r="3527" customFormat="false" ht="45.75" hidden="false" customHeight="true" outlineLevel="0" collapsed="false">
      <c r="A3527" s="11" t="n">
        <v>3</v>
      </c>
      <c r="B3527" s="12" t="n">
        <v>46261</v>
      </c>
      <c r="C3527" s="12" t="n">
        <v>46283</v>
      </c>
      <c r="D3527" s="11" t="n">
        <v>10037</v>
      </c>
      <c r="E3527" s="13" t="s">
        <v>467</v>
      </c>
      <c r="F3527" s="11" t="n">
        <v>24</v>
      </c>
      <c r="G3527" s="13" t="s">
        <v>64</v>
      </c>
      <c r="H3527" s="11" t="n">
        <v>2110405</v>
      </c>
      <c r="I3527" s="13" t="s">
        <v>57</v>
      </c>
      <c r="J3527" s="11" t="n">
        <v>1618420</v>
      </c>
      <c r="L3527" s="11" t="n">
        <v>33571</v>
      </c>
      <c r="M3527" s="13" t="s">
        <v>35</v>
      </c>
      <c r="N3527" s="13" t="s">
        <v>59</v>
      </c>
      <c r="P3527" s="11" t="n">
        <v>167</v>
      </c>
      <c r="Q3527" s="13" t="s">
        <v>119</v>
      </c>
      <c r="R3527" s="13" t="s">
        <v>66</v>
      </c>
      <c r="S3527" s="11" t="n">
        <v>1130101</v>
      </c>
      <c r="T3527" s="13" t="s">
        <v>67</v>
      </c>
      <c r="U3527" s="14" t="n">
        <v>457.88</v>
      </c>
      <c r="W3527" s="14" t="n">
        <v>0</v>
      </c>
      <c r="X3527" s="13" t="s">
        <v>2833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RACAO BOLT CAES KG</v>
      </c>
      <c r="AC3527" s="1" t="n">
        <v>3357</v>
      </c>
    </row>
    <row r="3528" customFormat="false" ht="54.75" hidden="false" customHeight="true" outlineLevel="0" collapsed="false">
      <c r="A3528" s="11" t="n">
        <v>3</v>
      </c>
      <c r="B3528" s="12" t="n">
        <v>46264</v>
      </c>
      <c r="C3528" s="12" t="n">
        <v>46283</v>
      </c>
      <c r="D3528" s="11" t="n">
        <v>1613</v>
      </c>
      <c r="E3528" s="13" t="s">
        <v>214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1628619</v>
      </c>
      <c r="L3528" s="11" t="n">
        <v>16250963</v>
      </c>
      <c r="M3528" s="13" t="s">
        <v>35</v>
      </c>
      <c r="N3528" s="13" t="s">
        <v>59</v>
      </c>
      <c r="P3528" s="11" t="n">
        <v>167</v>
      </c>
      <c r="Q3528" s="13" t="s">
        <v>119</v>
      </c>
      <c r="R3528" s="13" t="s">
        <v>66</v>
      </c>
      <c r="S3528" s="11" t="n">
        <v>1130101</v>
      </c>
      <c r="T3528" s="13" t="s">
        <v>67</v>
      </c>
      <c r="U3528" s="14" t="n">
        <v>166.96</v>
      </c>
      <c r="W3528" s="14" t="n">
        <v>0</v>
      </c>
      <c r="X3528" s="13" t="s">
        <v>2834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BACON KG</v>
      </c>
      <c r="AC3528" s="1" t="n">
        <v>1625096</v>
      </c>
    </row>
    <row r="3529" customFormat="false" ht="45.75" hidden="false" customHeight="true" outlineLevel="0" collapsed="false">
      <c r="A3529" s="11" t="n">
        <v>3</v>
      </c>
      <c r="B3529" s="12" t="n">
        <v>46269</v>
      </c>
      <c r="C3529" s="12" t="n">
        <v>46283</v>
      </c>
      <c r="D3529" s="11" t="n">
        <v>1723</v>
      </c>
      <c r="E3529" s="13" t="s">
        <v>95</v>
      </c>
      <c r="F3529" s="11" t="n">
        <v>24</v>
      </c>
      <c r="G3529" s="13" t="s">
        <v>64</v>
      </c>
      <c r="H3529" s="11" t="n">
        <v>2110405</v>
      </c>
      <c r="I3529" s="13" t="s">
        <v>57</v>
      </c>
      <c r="J3529" s="11" t="n">
        <v>1652813</v>
      </c>
      <c r="L3529" s="11" t="n">
        <v>618002</v>
      </c>
      <c r="M3529" s="13" t="s">
        <v>35</v>
      </c>
      <c r="N3529" s="13" t="s">
        <v>59</v>
      </c>
      <c r="P3529" s="11" t="n">
        <v>167</v>
      </c>
      <c r="Q3529" s="13" t="s">
        <v>119</v>
      </c>
      <c r="R3529" s="13" t="s">
        <v>66</v>
      </c>
      <c r="S3529" s="11" t="n">
        <v>1130101</v>
      </c>
      <c r="T3529" s="13" t="s">
        <v>67</v>
      </c>
      <c r="U3529" s="14" t="n">
        <v>1946.71</v>
      </c>
      <c r="W3529" s="14" t="n">
        <v>0</v>
      </c>
      <c r="X3529" s="13" t="s">
        <v>2835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TRASEIRO DE BOI L1</v>
      </c>
      <c r="AC3529" s="1" t="n">
        <v>175949</v>
      </c>
    </row>
    <row r="3530" customFormat="false" ht="54.75" hidden="false" customHeight="true" outlineLevel="0" collapsed="false">
      <c r="A3530" s="11" t="n">
        <v>3</v>
      </c>
      <c r="B3530" s="12" t="n">
        <v>46269</v>
      </c>
      <c r="C3530" s="12" t="n">
        <v>46283</v>
      </c>
      <c r="D3530" s="11" t="n">
        <v>1815</v>
      </c>
      <c r="E3530" s="13" t="s">
        <v>73</v>
      </c>
      <c r="F3530" s="11" t="n">
        <v>24</v>
      </c>
      <c r="G3530" s="13" t="s">
        <v>64</v>
      </c>
      <c r="H3530" s="11" t="n">
        <v>2110405</v>
      </c>
      <c r="I3530" s="13" t="s">
        <v>57</v>
      </c>
      <c r="J3530" s="11" t="n">
        <v>1652981</v>
      </c>
      <c r="L3530" s="11" t="n">
        <v>4663651</v>
      </c>
      <c r="M3530" s="13" t="s">
        <v>35</v>
      </c>
      <c r="N3530" s="13" t="s">
        <v>59</v>
      </c>
      <c r="P3530" s="11" t="n">
        <v>167</v>
      </c>
      <c r="Q3530" s="13" t="s">
        <v>119</v>
      </c>
      <c r="R3530" s="13" t="s">
        <v>66</v>
      </c>
      <c r="S3530" s="11" t="n">
        <v>1130101</v>
      </c>
      <c r="T3530" s="13" t="s">
        <v>67</v>
      </c>
      <c r="U3530" s="14" t="n">
        <v>1268.35</v>
      </c>
      <c r="W3530" s="14" t="n">
        <v>0</v>
      </c>
      <c r="X3530" s="13" t="s">
        <v>2836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FIGADO BOVINO KG</v>
      </c>
      <c r="AC3530" s="1" t="n">
        <v>401452</v>
      </c>
    </row>
    <row r="3531" customFormat="false" ht="54.75" hidden="false" customHeight="true" outlineLevel="0" collapsed="false">
      <c r="A3531" s="11" t="n">
        <v>3</v>
      </c>
      <c r="B3531" s="12" t="n">
        <v>46269</v>
      </c>
      <c r="C3531" s="12" t="n">
        <v>46283</v>
      </c>
      <c r="D3531" s="11" t="n">
        <v>616</v>
      </c>
      <c r="E3531" s="13" t="s">
        <v>2837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1653121</v>
      </c>
      <c r="L3531" s="11" t="n">
        <v>3755961</v>
      </c>
      <c r="M3531" s="13" t="s">
        <v>35</v>
      </c>
      <c r="N3531" s="13" t="s">
        <v>59</v>
      </c>
      <c r="P3531" s="11" t="n">
        <v>167</v>
      </c>
      <c r="Q3531" s="13" t="s">
        <v>119</v>
      </c>
      <c r="R3531" s="13" t="s">
        <v>66</v>
      </c>
      <c r="S3531" s="11" t="n">
        <v>1130101</v>
      </c>
      <c r="T3531" s="13" t="s">
        <v>67</v>
      </c>
      <c r="U3531" s="14" t="n">
        <v>375.43</v>
      </c>
      <c r="W3531" s="14" t="n">
        <v>0</v>
      </c>
      <c r="X3531" s="13" t="s">
        <v>2838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ANELINATUPY PRETO</v>
      </c>
      <c r="AC3531" s="1" t="n">
        <v>320421</v>
      </c>
    </row>
    <row r="3532" customFormat="false" ht="54.75" hidden="false" customHeight="true" outlineLevel="0" collapsed="false">
      <c r="A3532" s="11" t="n">
        <v>3</v>
      </c>
      <c r="B3532" s="12" t="n">
        <v>46269</v>
      </c>
      <c r="C3532" s="12" t="n">
        <v>46283</v>
      </c>
      <c r="D3532" s="11" t="n">
        <v>616</v>
      </c>
      <c r="E3532" s="13" t="s">
        <v>2837</v>
      </c>
      <c r="F3532" s="11" t="n">
        <v>24</v>
      </c>
      <c r="G3532" s="13" t="s">
        <v>64</v>
      </c>
      <c r="H3532" s="11" t="n">
        <v>2110405</v>
      </c>
      <c r="I3532" s="13" t="s">
        <v>57</v>
      </c>
      <c r="J3532" s="11" t="n">
        <v>1653146</v>
      </c>
      <c r="L3532" s="11" t="n">
        <v>3756441</v>
      </c>
      <c r="M3532" s="13" t="s">
        <v>35</v>
      </c>
      <c r="N3532" s="13" t="s">
        <v>59</v>
      </c>
      <c r="P3532" s="11" t="n">
        <v>167</v>
      </c>
      <c r="Q3532" s="13" t="s">
        <v>119</v>
      </c>
      <c r="R3532" s="13" t="s">
        <v>66</v>
      </c>
      <c r="S3532" s="11" t="n">
        <v>1130101</v>
      </c>
      <c r="T3532" s="13" t="s">
        <v>67</v>
      </c>
      <c r="U3532" s="14" t="n">
        <v>663.22</v>
      </c>
      <c r="W3532" s="14" t="n">
        <v>0</v>
      </c>
      <c r="X3532" s="13" t="s">
        <v>2839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COLA DE ISOPOR POLAR</v>
      </c>
      <c r="AC3532" s="1" t="n">
        <v>320422</v>
      </c>
    </row>
    <row r="3533" customFormat="false" ht="45.75" hidden="false" customHeight="true" outlineLevel="0" collapsed="false">
      <c r="A3533" s="11" t="n">
        <v>3</v>
      </c>
      <c r="B3533" s="12" t="n">
        <v>46269</v>
      </c>
      <c r="C3533" s="12" t="n">
        <v>46283</v>
      </c>
      <c r="D3533" s="11" t="n">
        <v>1695</v>
      </c>
      <c r="E3533" s="13" t="s">
        <v>335</v>
      </c>
      <c r="F3533" s="11" t="n">
        <v>24</v>
      </c>
      <c r="G3533" s="13" t="s">
        <v>64</v>
      </c>
      <c r="H3533" s="11" t="n">
        <v>2110405</v>
      </c>
      <c r="I3533" s="13" t="s">
        <v>57</v>
      </c>
      <c r="J3533" s="11" t="n">
        <v>1676558</v>
      </c>
      <c r="L3533" s="11" t="n">
        <v>2028002</v>
      </c>
      <c r="M3533" s="13" t="s">
        <v>35</v>
      </c>
      <c r="N3533" s="13" t="s">
        <v>59</v>
      </c>
      <c r="P3533" s="11" t="n">
        <v>129</v>
      </c>
      <c r="Q3533" s="13" t="s">
        <v>37</v>
      </c>
      <c r="R3533" s="13" t="s">
        <v>66</v>
      </c>
      <c r="S3533" s="11" t="n">
        <v>1130101</v>
      </c>
      <c r="T3533" s="13" t="s">
        <v>67</v>
      </c>
      <c r="U3533" s="14" t="n">
        <v>1176.71</v>
      </c>
      <c r="W3533" s="14" t="n">
        <v>0</v>
      </c>
      <c r="X3533" s="13" t="s">
        <v>2840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SUCO JANDAI CAJU500M</v>
      </c>
      <c r="AC3533" s="1" t="n">
        <v>20280</v>
      </c>
    </row>
    <row r="3534" customFormat="false" ht="36.75" hidden="false" customHeight="true" outlineLevel="0" collapsed="false">
      <c r="A3534" s="11" t="n">
        <v>3</v>
      </c>
      <c r="B3534" s="12" t="n">
        <v>46275</v>
      </c>
      <c r="C3534" s="12" t="n">
        <v>46283</v>
      </c>
      <c r="D3534" s="11" t="n">
        <v>1609</v>
      </c>
      <c r="E3534" s="13" t="s">
        <v>521</v>
      </c>
      <c r="F3534" s="11" t="n">
        <v>24</v>
      </c>
      <c r="G3534" s="13" t="s">
        <v>64</v>
      </c>
      <c r="H3534" s="11" t="n">
        <v>2110405</v>
      </c>
      <c r="I3534" s="13" t="s">
        <v>57</v>
      </c>
      <c r="J3534" s="11" t="n">
        <v>1687008</v>
      </c>
      <c r="L3534" s="11" t="n">
        <v>6102</v>
      </c>
      <c r="M3534" s="13" t="s">
        <v>35</v>
      </c>
      <c r="N3534" s="13" t="s">
        <v>59</v>
      </c>
      <c r="P3534" s="11" t="n">
        <v>167</v>
      </c>
      <c r="Q3534" s="13" t="s">
        <v>119</v>
      </c>
      <c r="R3534" s="13" t="s">
        <v>66</v>
      </c>
      <c r="S3534" s="11" t="n">
        <v>1130101</v>
      </c>
      <c r="T3534" s="13" t="s">
        <v>67</v>
      </c>
      <c r="U3534" s="14" t="n">
        <v>959.3</v>
      </c>
      <c r="W3534" s="14" t="n">
        <v>0</v>
      </c>
      <c r="X3534" s="13" t="s">
        <v>2841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FAZENDINH LAR 500 ML</v>
      </c>
      <c r="AC3534" s="1" t="n">
        <v>6102</v>
      </c>
    </row>
    <row r="3535" customFormat="false" ht="63.75" hidden="false" customHeight="true" outlineLevel="0" collapsed="false">
      <c r="A3535" s="11" t="n">
        <v>3</v>
      </c>
      <c r="B3535" s="12" t="n">
        <v>46276</v>
      </c>
      <c r="C3535" s="12" t="n">
        <v>46283</v>
      </c>
      <c r="D3535" s="11" t="n">
        <v>10103</v>
      </c>
      <c r="E3535" s="13" t="s">
        <v>2842</v>
      </c>
      <c r="F3535" s="11" t="n">
        <v>24</v>
      </c>
      <c r="G3535" s="13" t="s">
        <v>64</v>
      </c>
      <c r="H3535" s="11" t="n">
        <v>2110405</v>
      </c>
      <c r="I3535" s="13" t="s">
        <v>57</v>
      </c>
      <c r="J3535" s="11" t="n">
        <v>1687743</v>
      </c>
      <c r="L3535" s="11" t="n">
        <v>566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66</v>
      </c>
      <c r="S3535" s="11" t="n">
        <v>1130101</v>
      </c>
      <c r="T3535" s="13" t="s">
        <v>67</v>
      </c>
      <c r="U3535" s="14" t="n">
        <v>268</v>
      </c>
      <c r="W3535" s="14" t="n">
        <v>0</v>
      </c>
      <c r="X3535" s="13" t="s">
        <v>2843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BISC DOCE RECREIO 200G BOM GOSTO</v>
      </c>
      <c r="AC3535" s="1" t="n">
        <v>566</v>
      </c>
    </row>
    <row r="3536" customFormat="false" ht="36.75" hidden="false" customHeight="true" outlineLevel="0" collapsed="false">
      <c r="A3536" s="11" t="n">
        <v>3</v>
      </c>
      <c r="B3536" s="12" t="n">
        <v>46256</v>
      </c>
      <c r="C3536" s="12" t="n">
        <v>46284</v>
      </c>
      <c r="D3536" s="11" t="n">
        <v>1266</v>
      </c>
      <c r="E3536" s="13" t="s">
        <v>239</v>
      </c>
      <c r="F3536" s="11" t="n">
        <v>24</v>
      </c>
      <c r="G3536" s="13" t="s">
        <v>64</v>
      </c>
      <c r="H3536" s="11" t="n">
        <v>2110405</v>
      </c>
      <c r="I3536" s="13" t="s">
        <v>57</v>
      </c>
      <c r="J3536" s="11" t="n">
        <v>1585202</v>
      </c>
      <c r="L3536" s="11" t="n">
        <v>32873</v>
      </c>
      <c r="M3536" s="13" t="s">
        <v>35</v>
      </c>
      <c r="N3536" s="13" t="s">
        <v>59</v>
      </c>
      <c r="P3536" s="11" t="n">
        <v>167</v>
      </c>
      <c r="Q3536" s="13" t="s">
        <v>119</v>
      </c>
      <c r="R3536" s="13" t="s">
        <v>41</v>
      </c>
      <c r="S3536" s="11" t="n">
        <v>4210299</v>
      </c>
      <c r="T3536" s="13" t="s">
        <v>1423</v>
      </c>
      <c r="U3536" s="14" t="n">
        <v>538.02</v>
      </c>
      <c r="W3536" s="14" t="n">
        <v>0</v>
      </c>
      <c r="X3536" s="13" t="s">
        <v>2844</v>
      </c>
      <c r="Z3536" s="1" t="str">
        <f aca="false">IF($T3536="","",IFERROR(INDEX('Resumo Grupos'!$AC$3:$AC$200,MATCH($T3536,'Resumo Grupos'!$AB$3:$AB$200,0)),"n/d"))</f>
        <v>Despesa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BOBINA ESTRELA UNISO</v>
      </c>
      <c r="AC3536" s="1" t="n">
        <v>2670</v>
      </c>
    </row>
    <row r="3537" customFormat="false" ht="45.75" hidden="false" customHeight="true" outlineLevel="0" collapsed="false">
      <c r="A3537" s="11" t="n">
        <v>3</v>
      </c>
      <c r="B3537" s="12" t="n">
        <v>46269</v>
      </c>
      <c r="C3537" s="12" t="n">
        <v>46284</v>
      </c>
      <c r="D3537" s="11" t="n">
        <v>1672</v>
      </c>
      <c r="E3537" s="13" t="s">
        <v>87</v>
      </c>
      <c r="F3537" s="11" t="n">
        <v>24</v>
      </c>
      <c r="G3537" s="13" t="s">
        <v>64</v>
      </c>
      <c r="H3537" s="11" t="n">
        <v>2110405</v>
      </c>
      <c r="I3537" s="13" t="s">
        <v>57</v>
      </c>
      <c r="J3537" s="11" t="n">
        <v>1676756</v>
      </c>
      <c r="L3537" s="11" t="n">
        <v>1444086</v>
      </c>
      <c r="M3537" s="13" t="s">
        <v>35</v>
      </c>
      <c r="N3537" s="13" t="s">
        <v>59</v>
      </c>
      <c r="P3537" s="11" t="n">
        <v>129</v>
      </c>
      <c r="Q3537" s="13" t="s">
        <v>37</v>
      </c>
      <c r="R3537" s="13" t="s">
        <v>66</v>
      </c>
      <c r="S3537" s="11" t="n">
        <v>1130101</v>
      </c>
      <c r="T3537" s="13" t="s">
        <v>67</v>
      </c>
      <c r="U3537" s="14" t="n">
        <v>560</v>
      </c>
      <c r="W3537" s="14" t="n">
        <v>0</v>
      </c>
      <c r="X3537" s="13" t="s">
        <v>2845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AGUAYARA GALAO 20L</v>
      </c>
      <c r="AC3537" s="1" t="n">
        <v>1444086</v>
      </c>
    </row>
    <row r="3538" customFormat="false" ht="54.75" hidden="false" customHeight="true" outlineLevel="0" collapsed="false">
      <c r="A3538" s="11" t="n">
        <v>3</v>
      </c>
      <c r="B3538" s="12" t="n">
        <v>46270</v>
      </c>
      <c r="C3538" s="12" t="n">
        <v>46284</v>
      </c>
      <c r="D3538" s="11" t="n">
        <v>1625</v>
      </c>
      <c r="E3538" s="13" t="s">
        <v>412</v>
      </c>
      <c r="F3538" s="11" t="n">
        <v>24</v>
      </c>
      <c r="G3538" s="13" t="s">
        <v>64</v>
      </c>
      <c r="H3538" s="11" t="n">
        <v>2110405</v>
      </c>
      <c r="I3538" s="13" t="s">
        <v>57</v>
      </c>
      <c r="J3538" s="11" t="n">
        <v>1682323</v>
      </c>
      <c r="L3538" s="11" t="n">
        <v>152922</v>
      </c>
      <c r="M3538" s="13" t="s">
        <v>35</v>
      </c>
      <c r="N3538" s="13" t="s">
        <v>59</v>
      </c>
      <c r="P3538" s="11" t="n">
        <v>167</v>
      </c>
      <c r="Q3538" s="13" t="s">
        <v>119</v>
      </c>
      <c r="R3538" s="13" t="s">
        <v>66</v>
      </c>
      <c r="S3538" s="11" t="n">
        <v>1130101</v>
      </c>
      <c r="T3538" s="13" t="s">
        <v>67</v>
      </c>
      <c r="U3538" s="14" t="n">
        <v>2897.4</v>
      </c>
      <c r="W3538" s="14" t="n">
        <v>0</v>
      </c>
      <c r="X3538" s="13" t="s">
        <v>2846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TRASEIRO DE BOI L1</v>
      </c>
      <c r="AC3538" s="1" t="n">
        <v>15292</v>
      </c>
    </row>
    <row r="3539" customFormat="false" ht="45.75" hidden="false" customHeight="true" outlineLevel="0" collapsed="false">
      <c r="A3539" s="11" t="n">
        <v>3</v>
      </c>
      <c r="B3539" s="12" t="n">
        <v>46275</v>
      </c>
      <c r="C3539" s="12" t="n">
        <v>46284</v>
      </c>
      <c r="D3539" s="11" t="n">
        <v>1814</v>
      </c>
      <c r="E3539" s="13" t="s">
        <v>440</v>
      </c>
      <c r="F3539" s="11" t="n">
        <v>24</v>
      </c>
      <c r="G3539" s="13" t="s">
        <v>64</v>
      </c>
      <c r="H3539" s="11" t="n">
        <v>2110405</v>
      </c>
      <c r="I3539" s="13" t="s">
        <v>57</v>
      </c>
      <c r="J3539" s="11" t="n">
        <v>1687654</v>
      </c>
      <c r="L3539" s="11" t="n">
        <v>291371</v>
      </c>
      <c r="M3539" s="13" t="s">
        <v>35</v>
      </c>
      <c r="N3539" s="13" t="s">
        <v>59</v>
      </c>
      <c r="P3539" s="11" t="n">
        <v>167</v>
      </c>
      <c r="Q3539" s="13" t="s">
        <v>119</v>
      </c>
      <c r="R3539" s="13" t="s">
        <v>66</v>
      </c>
      <c r="S3539" s="11" t="n">
        <v>1130101</v>
      </c>
      <c r="T3539" s="13" t="s">
        <v>67</v>
      </c>
      <c r="U3539" s="14" t="n">
        <v>968.48</v>
      </c>
      <c r="W3539" s="14" t="n">
        <v>0</v>
      </c>
      <c r="X3539" s="13" t="s">
        <v>2847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POLPA GRAVIOLA 100G</v>
      </c>
      <c r="AC3539" s="1" t="n">
        <v>29137</v>
      </c>
    </row>
    <row r="3540" customFormat="false" ht="54.75" hidden="false" customHeight="true" outlineLevel="0" collapsed="false">
      <c r="A3540" s="11" t="n">
        <v>3</v>
      </c>
      <c r="B3540" s="12" t="n">
        <v>46011</v>
      </c>
      <c r="C3540" s="12" t="n">
        <v>46285</v>
      </c>
      <c r="D3540" s="11" t="n">
        <v>514</v>
      </c>
      <c r="E3540" s="13" t="s">
        <v>55</v>
      </c>
      <c r="F3540" s="11" t="n">
        <v>34</v>
      </c>
      <c r="G3540" s="13" t="s">
        <v>56</v>
      </c>
      <c r="H3540" s="11" t="n">
        <v>2110405</v>
      </c>
      <c r="I3540" s="13" t="s">
        <v>57</v>
      </c>
      <c r="J3540" s="11" t="n">
        <v>695960</v>
      </c>
      <c r="L3540" s="11" t="n">
        <v>3</v>
      </c>
      <c r="M3540" s="13" t="s">
        <v>2179</v>
      </c>
      <c r="N3540" s="13" t="s">
        <v>59</v>
      </c>
      <c r="P3540" s="11" t="n">
        <v>101</v>
      </c>
      <c r="Q3540" s="13" t="s">
        <v>60</v>
      </c>
      <c r="R3540" s="13" t="s">
        <v>41</v>
      </c>
      <c r="S3540" s="11" t="n">
        <v>4210210</v>
      </c>
      <c r="T3540" s="13" t="s">
        <v>61</v>
      </c>
      <c r="U3540" s="14" t="n">
        <v>807.37</v>
      </c>
      <c r="W3540" s="14" t="n">
        <v>0</v>
      </c>
      <c r="X3540" s="13" t="s">
        <v>2848</v>
      </c>
      <c r="Z3540" s="1" t="str">
        <f aca="false">IF($T3540="","",IFERROR(INDEX('Resumo Grupos'!$AC$3:$AC$200,MATCH($T3540,'Resumo Grupos'!$AB$3:$AB$200,0)),"n/d"))</f>
        <v>Despesa</v>
      </c>
      <c r="AA3540" s="1" t="str">
        <f aca="false">IF($T3540="","",IF(COUNTIF('Resumo Grupos'!$AE$3:$AE$40,$T3540)&gt;0,"NAO","SIM"))</f>
        <v>SIM</v>
      </c>
    </row>
    <row r="3541" customFormat="false" ht="54.75" hidden="false" customHeight="true" outlineLevel="0" collapsed="false">
      <c r="A3541" s="11" t="n">
        <v>3</v>
      </c>
      <c r="B3541" s="12" t="n">
        <v>46223</v>
      </c>
      <c r="C3541" s="12" t="n">
        <v>46285</v>
      </c>
      <c r="D3541" s="11" t="n">
        <v>33</v>
      </c>
      <c r="E3541" s="13" t="s">
        <v>91</v>
      </c>
      <c r="F3541" s="11" t="n">
        <v>34</v>
      </c>
      <c r="G3541" s="13" t="s">
        <v>56</v>
      </c>
      <c r="H3541" s="11" t="n">
        <v>2110405</v>
      </c>
      <c r="I3541" s="13" t="s">
        <v>57</v>
      </c>
      <c r="J3541" s="11" t="n">
        <v>1424252</v>
      </c>
      <c r="L3541" s="11" t="n">
        <v>222229</v>
      </c>
      <c r="M3541" s="13" t="s">
        <v>310</v>
      </c>
      <c r="N3541" s="13" t="s">
        <v>59</v>
      </c>
      <c r="P3541" s="11" t="n">
        <v>101</v>
      </c>
      <c r="Q3541" s="13" t="s">
        <v>60</v>
      </c>
      <c r="R3541" s="13" t="s">
        <v>83</v>
      </c>
      <c r="S3541" s="11" t="n">
        <v>4210107</v>
      </c>
      <c r="T3541" s="13" t="s">
        <v>690</v>
      </c>
      <c r="U3541" s="14" t="n">
        <v>224.99</v>
      </c>
      <c r="W3541" s="14" t="n">
        <v>0</v>
      </c>
      <c r="X3541" s="13" t="s">
        <v>2849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</row>
    <row r="3542" customFormat="false" ht="54.75" hidden="false" customHeight="true" outlineLevel="0" collapsed="false">
      <c r="A3542" s="11" t="n">
        <v>3</v>
      </c>
      <c r="B3542" s="12" t="n">
        <v>46223</v>
      </c>
      <c r="C3542" s="12" t="n">
        <v>46285</v>
      </c>
      <c r="D3542" s="11" t="n">
        <v>17</v>
      </c>
      <c r="E3542" s="13" t="s">
        <v>1724</v>
      </c>
      <c r="F3542" s="11" t="n">
        <v>34</v>
      </c>
      <c r="G3542" s="13" t="s">
        <v>56</v>
      </c>
      <c r="H3542" s="11" t="n">
        <v>2110405</v>
      </c>
      <c r="I3542" s="13" t="s">
        <v>57</v>
      </c>
      <c r="J3542" s="11" t="n">
        <v>1464473</v>
      </c>
      <c r="L3542" s="11" t="n">
        <v>227845</v>
      </c>
      <c r="M3542" s="13" t="s">
        <v>310</v>
      </c>
      <c r="N3542" s="13" t="s">
        <v>59</v>
      </c>
      <c r="P3542" s="11" t="n">
        <v>101</v>
      </c>
      <c r="Q3542" s="13" t="s">
        <v>60</v>
      </c>
      <c r="R3542" s="13" t="s">
        <v>264</v>
      </c>
      <c r="S3542" s="11" t="n">
        <v>4220199</v>
      </c>
      <c r="T3542" s="13" t="s">
        <v>265</v>
      </c>
      <c r="U3542" s="14" t="n">
        <v>2600</v>
      </c>
      <c r="W3542" s="14" t="n">
        <v>0</v>
      </c>
      <c r="X3542" s="13" t="s">
        <v>1725</v>
      </c>
      <c r="Z3542" s="1" t="str">
        <f aca="false">IF($T3542="","",IFERROR(INDEX('Resumo Grupos'!$AC$3:$AC$200,MATCH($T3542,'Resumo Grupos'!$AB$3:$AB$200,0)),"n/d"))</f>
        <v>Pagamentos outros não operacionais</v>
      </c>
      <c r="AA3542" s="1" t="str">
        <f aca="false">IF($T3542="","",IF(COUNTIF('Resumo Grupos'!$AE$3:$AE$40,$T3542)&gt;0,"NAO","SIM"))</f>
        <v>SIM</v>
      </c>
      <c r="AB3542" s="1"/>
      <c r="AC3542" s="1"/>
    </row>
    <row r="3543" customFormat="false" ht="45.75" hidden="false" customHeight="true" outlineLevel="0" collapsed="false">
      <c r="A3543" s="11" t="n">
        <v>3</v>
      </c>
      <c r="B3543" s="12" t="n">
        <v>46231</v>
      </c>
      <c r="C3543" s="12" t="n">
        <v>46285</v>
      </c>
      <c r="D3543" s="11" t="n">
        <v>10028</v>
      </c>
      <c r="E3543" s="13" t="s">
        <v>764</v>
      </c>
      <c r="F3543" s="11" t="n">
        <v>24</v>
      </c>
      <c r="G3543" s="13" t="s">
        <v>64</v>
      </c>
      <c r="H3543" s="11" t="n">
        <v>2110405</v>
      </c>
      <c r="I3543" s="13" t="s">
        <v>57</v>
      </c>
      <c r="J3543" s="11" t="n">
        <v>1464619</v>
      </c>
      <c r="L3543" s="11" t="n">
        <v>227869</v>
      </c>
      <c r="M3543" s="13" t="s">
        <v>189</v>
      </c>
      <c r="N3543" s="13" t="s">
        <v>59</v>
      </c>
      <c r="P3543" s="11" t="n">
        <v>101</v>
      </c>
      <c r="Q3543" s="13" t="s">
        <v>60</v>
      </c>
      <c r="R3543" s="13" t="s">
        <v>38</v>
      </c>
      <c r="S3543" s="11" t="n">
        <v>4210315</v>
      </c>
      <c r="T3543" s="13" t="s">
        <v>566</v>
      </c>
      <c r="U3543" s="14" t="n">
        <v>595.9</v>
      </c>
      <c r="W3543" s="14" t="n">
        <v>0</v>
      </c>
      <c r="X3543" s="13" t="s">
        <v>765</v>
      </c>
      <c r="Z3543" s="1" t="str">
        <f aca="false">IF($T3543="","",IFERROR(INDEX('Resumo Grupos'!$AC$3:$AC$200,MATCH($T3543,'Resumo Grupos'!$AB$3:$AB$200,0)),"n/d"))</f>
        <v>Despesa</v>
      </c>
      <c r="AA3543" s="1" t="str">
        <f aca="false">IF($T3543="","",IF(COUNTIF('Resumo Grupos'!$AE$3:$AE$40,$T3543)&gt;0,"NAO","SIM"))</f>
        <v>SIM</v>
      </c>
      <c r="AB3543" s="1"/>
      <c r="AC3543" s="1"/>
    </row>
    <row r="3544" customFormat="false" ht="36.75" hidden="false" customHeight="true" outlineLevel="0" collapsed="false">
      <c r="A3544" s="11" t="n">
        <v>3</v>
      </c>
      <c r="B3544" s="12" t="n">
        <v>46254</v>
      </c>
      <c r="C3544" s="12" t="n">
        <v>46285</v>
      </c>
      <c r="D3544" s="11" t="n">
        <v>1122</v>
      </c>
      <c r="E3544" s="13" t="s">
        <v>1657</v>
      </c>
      <c r="F3544" s="11" t="n">
        <v>24</v>
      </c>
      <c r="G3544" s="13" t="s">
        <v>64</v>
      </c>
      <c r="H3544" s="11" t="n">
        <v>2110405</v>
      </c>
      <c r="I3544" s="13" t="s">
        <v>57</v>
      </c>
      <c r="J3544" s="11" t="n">
        <v>1585287</v>
      </c>
      <c r="L3544" s="11" t="n">
        <v>694722</v>
      </c>
      <c r="M3544" s="13" t="s">
        <v>35</v>
      </c>
      <c r="N3544" s="13" t="s">
        <v>59</v>
      </c>
      <c r="P3544" s="11" t="n">
        <v>167</v>
      </c>
      <c r="Q3544" s="13" t="s">
        <v>119</v>
      </c>
      <c r="R3544" s="13" t="s">
        <v>66</v>
      </c>
      <c r="S3544" s="11" t="n">
        <v>1130101</v>
      </c>
      <c r="T3544" s="13" t="s">
        <v>67</v>
      </c>
      <c r="U3544" s="14" t="n">
        <v>203.79</v>
      </c>
      <c r="W3544" s="14" t="n">
        <v>0</v>
      </c>
      <c r="X3544" s="13" t="s">
        <v>2850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GARRAFA PARAMONT 2L</v>
      </c>
      <c r="AC3544" s="1" t="n">
        <v>12956</v>
      </c>
    </row>
    <row r="3545" customFormat="false" ht="63.75" hidden="false" customHeight="true" outlineLevel="0" collapsed="false">
      <c r="A3545" s="11" t="n">
        <v>3</v>
      </c>
      <c r="B3545" s="12" t="n">
        <v>46273</v>
      </c>
      <c r="C3545" s="12" t="n">
        <v>46285</v>
      </c>
      <c r="D3545" s="11" t="n">
        <v>1613</v>
      </c>
      <c r="E3545" s="13" t="s">
        <v>214</v>
      </c>
      <c r="F3545" s="11" t="n">
        <v>24</v>
      </c>
      <c r="G3545" s="13" t="s">
        <v>64</v>
      </c>
      <c r="H3545" s="11" t="n">
        <v>2110405</v>
      </c>
      <c r="I3545" s="13" t="s">
        <v>57</v>
      </c>
      <c r="J3545" s="11" t="n">
        <v>1676960</v>
      </c>
      <c r="L3545" s="11" t="n">
        <v>16281042</v>
      </c>
      <c r="M3545" s="13" t="s">
        <v>35</v>
      </c>
      <c r="N3545" s="13" t="s">
        <v>59</v>
      </c>
      <c r="P3545" s="11" t="n">
        <v>129</v>
      </c>
      <c r="Q3545" s="13" t="s">
        <v>37</v>
      </c>
      <c r="R3545" s="13" t="s">
        <v>66</v>
      </c>
      <c r="S3545" s="11" t="n">
        <v>1130101</v>
      </c>
      <c r="T3545" s="13" t="s">
        <v>67</v>
      </c>
      <c r="U3545" s="14" t="n">
        <v>1004.03</v>
      </c>
      <c r="W3545" s="14" t="n">
        <v>0</v>
      </c>
      <c r="X3545" s="13" t="s">
        <v>2851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SALSICHA PERDIGÃO KG</v>
      </c>
      <c r="AC3545" s="1" t="n">
        <v>1628104</v>
      </c>
    </row>
    <row r="3546" customFormat="false" ht="36.75" hidden="false" customHeight="true" outlineLevel="0" collapsed="false">
      <c r="A3546" s="11" t="n">
        <v>3</v>
      </c>
      <c r="B3546" s="12" t="n">
        <v>46273</v>
      </c>
      <c r="C3546" s="12" t="n">
        <v>46285</v>
      </c>
      <c r="D3546" s="11" t="n">
        <v>1705</v>
      </c>
      <c r="E3546" s="13" t="s">
        <v>149</v>
      </c>
      <c r="F3546" s="11" t="n">
        <v>24</v>
      </c>
      <c r="G3546" s="13" t="s">
        <v>64</v>
      </c>
      <c r="H3546" s="11" t="n">
        <v>2110405</v>
      </c>
      <c r="I3546" s="13" t="s">
        <v>57</v>
      </c>
      <c r="J3546" s="11" t="n">
        <v>1678221</v>
      </c>
      <c r="L3546" s="11" t="n">
        <v>20325265</v>
      </c>
      <c r="M3546" s="13" t="s">
        <v>35</v>
      </c>
      <c r="N3546" s="13" t="s">
        <v>59</v>
      </c>
      <c r="P3546" s="11" t="n">
        <v>129</v>
      </c>
      <c r="Q3546" s="13" t="s">
        <v>37</v>
      </c>
      <c r="R3546" s="13" t="s">
        <v>66</v>
      </c>
      <c r="S3546" s="11" t="n">
        <v>1130101</v>
      </c>
      <c r="T3546" s="13" t="s">
        <v>67</v>
      </c>
      <c r="U3546" s="14" t="n">
        <v>824.95</v>
      </c>
      <c r="W3546" s="14" t="n">
        <v>0</v>
      </c>
      <c r="X3546" s="13" t="s">
        <v>2852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REFRI. COCA COLA RETORNAVEL 2L</v>
      </c>
      <c r="AC3546" s="1" t="n">
        <v>2032526</v>
      </c>
    </row>
    <row r="3547" customFormat="false" ht="36.75" hidden="false" customHeight="true" outlineLevel="0" collapsed="false">
      <c r="A3547" s="11" t="n">
        <v>3</v>
      </c>
      <c r="B3547" s="12" t="n">
        <v>46258</v>
      </c>
      <c r="C3547" s="12" t="n">
        <v>46286</v>
      </c>
      <c r="D3547" s="11" t="n">
        <v>1637</v>
      </c>
      <c r="E3547" s="13" t="s">
        <v>381</v>
      </c>
      <c r="F3547" s="11" t="n">
        <v>24</v>
      </c>
      <c r="G3547" s="13" t="s">
        <v>64</v>
      </c>
      <c r="H3547" s="11" t="n">
        <v>2110405</v>
      </c>
      <c r="I3547" s="13" t="s">
        <v>57</v>
      </c>
      <c r="J3547" s="11" t="n">
        <v>1600271</v>
      </c>
      <c r="L3547" s="11" t="n">
        <v>880974</v>
      </c>
      <c r="M3547" s="13" t="s">
        <v>35</v>
      </c>
      <c r="N3547" s="13" t="s">
        <v>59</v>
      </c>
      <c r="P3547" s="11" t="n">
        <v>167</v>
      </c>
      <c r="Q3547" s="13" t="s">
        <v>119</v>
      </c>
      <c r="R3547" s="13" t="s">
        <v>66</v>
      </c>
      <c r="S3547" s="11" t="n">
        <v>1130101</v>
      </c>
      <c r="T3547" s="13" t="s">
        <v>67</v>
      </c>
      <c r="U3547" s="14" t="n">
        <v>942.69</v>
      </c>
      <c r="W3547" s="14" t="n">
        <v>0</v>
      </c>
      <c r="X3547" s="13" t="s">
        <v>2853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LEITE NINHO INTEGRAL380G LT</v>
      </c>
      <c r="AC3547" s="1" t="n">
        <v>1925262</v>
      </c>
    </row>
    <row r="3548" customFormat="false" ht="45.75" hidden="false" customHeight="true" outlineLevel="0" collapsed="false">
      <c r="A3548" s="11" t="n">
        <v>3</v>
      </c>
      <c r="B3548" s="12" t="n">
        <v>46258</v>
      </c>
      <c r="C3548" s="12" t="n">
        <v>46286</v>
      </c>
      <c r="D3548" s="11" t="n">
        <v>10012</v>
      </c>
      <c r="E3548" s="13" t="s">
        <v>504</v>
      </c>
      <c r="F3548" s="11" t="n">
        <v>24</v>
      </c>
      <c r="G3548" s="13" t="s">
        <v>64</v>
      </c>
      <c r="H3548" s="11" t="n">
        <v>2110405</v>
      </c>
      <c r="I3548" s="13" t="s">
        <v>57</v>
      </c>
      <c r="J3548" s="11" t="n">
        <v>1608851</v>
      </c>
      <c r="L3548" s="11" t="n">
        <v>19672742</v>
      </c>
      <c r="M3548" s="13" t="s">
        <v>35</v>
      </c>
      <c r="N3548" s="13" t="s">
        <v>59</v>
      </c>
      <c r="P3548" s="11" t="n">
        <v>167</v>
      </c>
      <c r="Q3548" s="13" t="s">
        <v>119</v>
      </c>
      <c r="R3548" s="13" t="s">
        <v>66</v>
      </c>
      <c r="S3548" s="11" t="n">
        <v>1130101</v>
      </c>
      <c r="T3548" s="13" t="s">
        <v>67</v>
      </c>
      <c r="U3548" s="14" t="n">
        <v>524.88</v>
      </c>
      <c r="W3548" s="14" t="n">
        <v>0</v>
      </c>
      <c r="X3548" s="13" t="s">
        <v>2854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SAB PHEBO ODOR90G</v>
      </c>
      <c r="AC3548" s="1" t="n">
        <v>1967274</v>
      </c>
    </row>
    <row r="3549" customFormat="false" ht="36.75" hidden="false" customHeight="true" outlineLevel="0" collapsed="false">
      <c r="A3549" s="11" t="n">
        <v>3</v>
      </c>
      <c r="B3549" s="12" t="n">
        <v>46261</v>
      </c>
      <c r="C3549" s="12" t="n">
        <v>46286</v>
      </c>
      <c r="D3549" s="11" t="n">
        <v>1699</v>
      </c>
      <c r="E3549" s="13" t="s">
        <v>80</v>
      </c>
      <c r="F3549" s="11" t="n">
        <v>24</v>
      </c>
      <c r="G3549" s="13" t="s">
        <v>64</v>
      </c>
      <c r="H3549" s="11" t="n">
        <v>2110405</v>
      </c>
      <c r="I3549" s="13" t="s">
        <v>57</v>
      </c>
      <c r="J3549" s="11" t="n">
        <v>1613372</v>
      </c>
      <c r="L3549" s="11" t="n">
        <v>3125772</v>
      </c>
      <c r="M3549" s="13" t="s">
        <v>35</v>
      </c>
      <c r="N3549" s="13" t="s">
        <v>59</v>
      </c>
      <c r="P3549" s="11" t="n">
        <v>167</v>
      </c>
      <c r="Q3549" s="13" t="s">
        <v>119</v>
      </c>
      <c r="R3549" s="13" t="s">
        <v>66</v>
      </c>
      <c r="S3549" s="11" t="n">
        <v>1130101</v>
      </c>
      <c r="T3549" s="13" t="s">
        <v>67</v>
      </c>
      <c r="U3549" s="14" t="n">
        <v>1065.1</v>
      </c>
      <c r="W3549" s="14" t="n">
        <v>0</v>
      </c>
      <c r="X3549" s="13" t="s">
        <v>2855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ARROZ BRANCO FACCIO 1KG</v>
      </c>
      <c r="AC3549" s="1" t="n">
        <v>312577</v>
      </c>
    </row>
    <row r="3550" customFormat="false" ht="36.75" hidden="false" customHeight="true" outlineLevel="0" collapsed="false">
      <c r="A3550" s="11" t="n">
        <v>3</v>
      </c>
      <c r="B3550" s="12" t="n">
        <v>46044</v>
      </c>
      <c r="C3550" s="12" t="n">
        <v>46287</v>
      </c>
      <c r="D3550" s="11" t="n">
        <v>514</v>
      </c>
      <c r="E3550" s="13" t="s">
        <v>55</v>
      </c>
      <c r="F3550" s="11" t="n">
        <v>34</v>
      </c>
      <c r="G3550" s="13" t="s">
        <v>56</v>
      </c>
      <c r="H3550" s="11" t="n">
        <v>2110405</v>
      </c>
      <c r="I3550" s="13" t="s">
        <v>57</v>
      </c>
      <c r="J3550" s="11" t="n">
        <v>1306220</v>
      </c>
      <c r="L3550" s="11" t="n">
        <v>203991</v>
      </c>
      <c r="M3550" s="13" t="s">
        <v>1492</v>
      </c>
      <c r="N3550" s="13" t="s">
        <v>59</v>
      </c>
      <c r="P3550" s="11" t="n">
        <v>101</v>
      </c>
      <c r="Q3550" s="13" t="s">
        <v>60</v>
      </c>
      <c r="R3550" s="13" t="s">
        <v>166</v>
      </c>
      <c r="S3550" s="11" t="n">
        <v>2110901</v>
      </c>
      <c r="T3550" s="13" t="s">
        <v>167</v>
      </c>
      <c r="U3550" s="14" t="n">
        <v>6601.19</v>
      </c>
      <c r="W3550" s="14" t="n">
        <v>0</v>
      </c>
      <c r="X3550" s="13" t="s">
        <v>2856</v>
      </c>
      <c r="Z3550" s="1" t="str">
        <f aca="false">IF($T3550="","",IFERROR(INDEX('Resumo Grupos'!$AC$3:$AC$200,MATCH($T3550,'Resumo Grupos'!$AB$3:$AB$200,0)),"n/d"))</f>
        <v>Empréstimo</v>
      </c>
      <c r="AA3550" s="1" t="str">
        <f aca="false">IF($T3550="","",IF(COUNTIF('Resumo Grupos'!$AE$3:$AE$40,$T3550)&gt;0,"NAO","SIM"))</f>
        <v>SIM</v>
      </c>
      <c r="AB3550" s="1"/>
      <c r="AC3550" s="1"/>
    </row>
    <row r="3551" customFormat="false" ht="63.75" hidden="false" customHeight="true" outlineLevel="0" collapsed="false">
      <c r="A3551" s="11" t="n">
        <v>3</v>
      </c>
      <c r="B3551" s="12" t="n">
        <v>46224</v>
      </c>
      <c r="C3551" s="12" t="n">
        <v>46287</v>
      </c>
      <c r="D3551" s="11" t="n">
        <v>1929</v>
      </c>
      <c r="E3551" s="13" t="s">
        <v>2283</v>
      </c>
      <c r="F3551" s="11" t="n">
        <v>34</v>
      </c>
      <c r="G3551" s="13" t="s">
        <v>56</v>
      </c>
      <c r="H3551" s="11" t="n">
        <v>2110405</v>
      </c>
      <c r="I3551" s="13" t="s">
        <v>57</v>
      </c>
      <c r="J3551" s="11" t="n">
        <v>1428714</v>
      </c>
      <c r="L3551" s="11" t="n">
        <v>222992</v>
      </c>
      <c r="M3551" s="13" t="s">
        <v>189</v>
      </c>
      <c r="N3551" s="13" t="s">
        <v>59</v>
      </c>
      <c r="P3551" s="11" t="n">
        <v>101</v>
      </c>
      <c r="Q3551" s="13" t="s">
        <v>60</v>
      </c>
      <c r="R3551" s="13" t="s">
        <v>41</v>
      </c>
      <c r="S3551" s="11" t="n">
        <v>4210299</v>
      </c>
      <c r="T3551" s="13" t="s">
        <v>1423</v>
      </c>
      <c r="U3551" s="14" t="n">
        <v>95.43</v>
      </c>
      <c r="W3551" s="14" t="n">
        <v>0</v>
      </c>
      <c r="X3551" s="13" t="s">
        <v>2284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45.75" hidden="false" customHeight="true" outlineLevel="0" collapsed="false">
      <c r="A3552" s="11" t="n">
        <v>3</v>
      </c>
      <c r="B3552" s="12" t="n">
        <v>46224</v>
      </c>
      <c r="C3552" s="12" t="n">
        <v>46287</v>
      </c>
      <c r="D3552" s="11" t="n">
        <v>1929</v>
      </c>
      <c r="E3552" s="13" t="s">
        <v>2283</v>
      </c>
      <c r="F3552" s="11" t="n">
        <v>34</v>
      </c>
      <c r="G3552" s="13" t="s">
        <v>56</v>
      </c>
      <c r="H3552" s="11" t="n">
        <v>2110405</v>
      </c>
      <c r="I3552" s="13" t="s">
        <v>57</v>
      </c>
      <c r="J3552" s="11" t="n">
        <v>1428721</v>
      </c>
      <c r="L3552" s="11" t="n">
        <v>222993</v>
      </c>
      <c r="M3552" s="13" t="s">
        <v>189</v>
      </c>
      <c r="N3552" s="13" t="s">
        <v>59</v>
      </c>
      <c r="P3552" s="11" t="n">
        <v>101</v>
      </c>
      <c r="Q3552" s="13" t="s">
        <v>60</v>
      </c>
      <c r="R3552" s="13" t="s">
        <v>41</v>
      </c>
      <c r="S3552" s="11" t="n">
        <v>4210299</v>
      </c>
      <c r="T3552" s="13" t="s">
        <v>1423</v>
      </c>
      <c r="U3552" s="14" t="n">
        <v>102.37</v>
      </c>
      <c r="W3552" s="14" t="n">
        <v>0</v>
      </c>
      <c r="X3552" s="13" t="s">
        <v>2285</v>
      </c>
      <c r="Z3552" s="1" t="str">
        <f aca="false">IF($T3552="","",IFERROR(INDEX('Resumo Grupos'!$AC$3:$AC$200,MATCH($T3552,'Resumo Grupos'!$AB$3:$AB$200,0)),"n/d"))</f>
        <v>Despesa</v>
      </c>
      <c r="AA3552" s="1" t="str">
        <f aca="false">IF($T3552="","",IF(COUNTIF('Resumo Grupos'!$AE$3:$AE$40,$T3552)&gt;0,"NAO","SIM"))</f>
        <v>SIM</v>
      </c>
      <c r="AB3552" s="1"/>
      <c r="AC3552" s="1"/>
    </row>
    <row r="3553" customFormat="false" ht="36.75" hidden="false" customHeight="true" outlineLevel="0" collapsed="false">
      <c r="A3553" s="11" t="n">
        <v>3</v>
      </c>
      <c r="B3553" s="12" t="n">
        <v>46224</v>
      </c>
      <c r="C3553" s="12" t="n">
        <v>46287</v>
      </c>
      <c r="D3553" s="11" t="n">
        <v>514</v>
      </c>
      <c r="E3553" s="13" t="s">
        <v>55</v>
      </c>
      <c r="F3553" s="11" t="n">
        <v>34</v>
      </c>
      <c r="G3553" s="13" t="s">
        <v>56</v>
      </c>
      <c r="H3553" s="11" t="n">
        <v>2110405</v>
      </c>
      <c r="I3553" s="13" t="s">
        <v>57</v>
      </c>
      <c r="J3553" s="11" t="n">
        <v>1428727</v>
      </c>
      <c r="L3553" s="11" t="n">
        <v>222994</v>
      </c>
      <c r="M3553" s="13" t="s">
        <v>189</v>
      </c>
      <c r="N3553" s="13" t="s">
        <v>59</v>
      </c>
      <c r="P3553" s="11" t="n">
        <v>101</v>
      </c>
      <c r="Q3553" s="13" t="s">
        <v>60</v>
      </c>
      <c r="R3553" s="13" t="s">
        <v>104</v>
      </c>
      <c r="S3553" s="11" t="n">
        <v>4210504</v>
      </c>
      <c r="T3553" s="13" t="s">
        <v>169</v>
      </c>
      <c r="U3553" s="14" t="n">
        <v>240</v>
      </c>
      <c r="W3553" s="14" t="n">
        <v>0</v>
      </c>
      <c r="X3553" s="13" t="s">
        <v>2286</v>
      </c>
      <c r="Z3553" s="1" t="str">
        <f aca="false">IF($T3553="","",IFERROR(INDEX('Resumo Grupos'!$AC$3:$AC$200,MATCH($T3553,'Resumo Grupos'!$AB$3:$AB$200,0)),"n/d"))</f>
        <v>Despesa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46224</v>
      </c>
      <c r="C3554" s="12" t="n">
        <v>46287</v>
      </c>
      <c r="D3554" s="11" t="n">
        <v>1000036</v>
      </c>
      <c r="E3554" s="13" t="s">
        <v>2287</v>
      </c>
      <c r="F3554" s="11" t="n">
        <v>34</v>
      </c>
      <c r="G3554" s="13" t="s">
        <v>56</v>
      </c>
      <c r="H3554" s="11" t="n">
        <v>2110405</v>
      </c>
      <c r="I3554" s="13" t="s">
        <v>57</v>
      </c>
      <c r="J3554" s="11" t="n">
        <v>1428747</v>
      </c>
      <c r="L3554" s="11" t="n">
        <v>222995</v>
      </c>
      <c r="M3554" s="13" t="s">
        <v>189</v>
      </c>
      <c r="N3554" s="13" t="s">
        <v>59</v>
      </c>
      <c r="P3554" s="11" t="n">
        <v>101</v>
      </c>
      <c r="Q3554" s="13" t="s">
        <v>60</v>
      </c>
      <c r="R3554" s="13" t="s">
        <v>41</v>
      </c>
      <c r="S3554" s="11" t="n">
        <v>4210299</v>
      </c>
      <c r="T3554" s="13" t="s">
        <v>1423</v>
      </c>
      <c r="U3554" s="14" t="n">
        <v>2929.65</v>
      </c>
      <c r="W3554" s="14" t="n">
        <v>0</v>
      </c>
      <c r="X3554" s="13" t="s">
        <v>2288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46224</v>
      </c>
      <c r="C3555" s="12" t="n">
        <v>46287</v>
      </c>
      <c r="D3555" s="11" t="n">
        <v>1929</v>
      </c>
      <c r="E3555" s="13" t="s">
        <v>2283</v>
      </c>
      <c r="F3555" s="11" t="n">
        <v>34</v>
      </c>
      <c r="G3555" s="13" t="s">
        <v>56</v>
      </c>
      <c r="H3555" s="11" t="n">
        <v>2110405</v>
      </c>
      <c r="I3555" s="13" t="s">
        <v>57</v>
      </c>
      <c r="J3555" s="11" t="n">
        <v>1428753</v>
      </c>
      <c r="L3555" s="11" t="n">
        <v>222996</v>
      </c>
      <c r="M3555" s="13" t="s">
        <v>189</v>
      </c>
      <c r="N3555" s="13" t="s">
        <v>59</v>
      </c>
      <c r="P3555" s="11" t="n">
        <v>101</v>
      </c>
      <c r="Q3555" s="13" t="s">
        <v>60</v>
      </c>
      <c r="R3555" s="13" t="s">
        <v>104</v>
      </c>
      <c r="S3555" s="11" t="n">
        <v>4210504</v>
      </c>
      <c r="T3555" s="13" t="s">
        <v>169</v>
      </c>
      <c r="U3555" s="14" t="n">
        <v>420</v>
      </c>
      <c r="W3555" s="14" t="n">
        <v>0</v>
      </c>
      <c r="X3555" s="13" t="s">
        <v>2289</v>
      </c>
      <c r="Z3555" s="1" t="str">
        <f aca="false">IF($T3555="","",IFERROR(INDEX('Resumo Grupos'!$AC$3:$AC$200,MATCH($T3555,'Resumo Grupos'!$AB$3:$AB$200,0)),"n/d"))</f>
        <v>Despesa</v>
      </c>
      <c r="AA3555" s="1" t="str">
        <f aca="false">IF($T3555="","",IF(COUNTIF('Resumo Grupos'!$AE$3:$AE$40,$T3555)&gt;0,"NAO","SIM"))</f>
        <v>SIM</v>
      </c>
      <c r="AB3555" s="1"/>
      <c r="AC3555" s="1"/>
    </row>
    <row r="3556" customFormat="false" ht="45.75" hidden="false" customHeight="true" outlineLevel="0" collapsed="false">
      <c r="A3556" s="11" t="n">
        <v>3</v>
      </c>
      <c r="B3556" s="12" t="n">
        <v>46239</v>
      </c>
      <c r="C3556" s="12" t="n">
        <v>46287</v>
      </c>
      <c r="D3556" s="11" t="n">
        <v>1659</v>
      </c>
      <c r="E3556" s="13" t="s">
        <v>317</v>
      </c>
      <c r="F3556" s="11" t="n">
        <v>24</v>
      </c>
      <c r="G3556" s="13" t="s">
        <v>64</v>
      </c>
      <c r="H3556" s="11" t="n">
        <v>2110405</v>
      </c>
      <c r="I3556" s="13" t="s">
        <v>57</v>
      </c>
      <c r="J3556" s="11" t="n">
        <v>1509264</v>
      </c>
      <c r="L3556" s="11" t="n">
        <v>8893822</v>
      </c>
      <c r="M3556" s="13" t="s">
        <v>35</v>
      </c>
      <c r="N3556" s="13" t="s">
        <v>59</v>
      </c>
      <c r="P3556" s="11" t="n">
        <v>167</v>
      </c>
      <c r="Q3556" s="13" t="s">
        <v>119</v>
      </c>
      <c r="R3556" s="13" t="s">
        <v>66</v>
      </c>
      <c r="S3556" s="11" t="n">
        <v>1130101</v>
      </c>
      <c r="T3556" s="13" t="s">
        <v>67</v>
      </c>
      <c r="U3556" s="14" t="n">
        <v>710.92</v>
      </c>
      <c r="W3556" s="14" t="n">
        <v>0</v>
      </c>
      <c r="X3556" s="13" t="s">
        <v>2857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SAND IPAN CL AZUL MASC 21307</v>
      </c>
      <c r="AC3556" s="1" t="n">
        <v>889382</v>
      </c>
    </row>
    <row r="3557" customFormat="false" ht="36.75" hidden="false" customHeight="true" outlineLevel="0" collapsed="false">
      <c r="A3557" s="11" t="n">
        <v>3</v>
      </c>
      <c r="B3557" s="12" t="n">
        <v>46242</v>
      </c>
      <c r="C3557" s="12" t="n">
        <v>46287</v>
      </c>
      <c r="D3557" s="11" t="n">
        <v>957</v>
      </c>
      <c r="E3557" s="13" t="s">
        <v>941</v>
      </c>
      <c r="F3557" s="11" t="n">
        <v>24</v>
      </c>
      <c r="G3557" s="13" t="s">
        <v>64</v>
      </c>
      <c r="H3557" s="11" t="n">
        <v>2110405</v>
      </c>
      <c r="I3557" s="13" t="s">
        <v>57</v>
      </c>
      <c r="J3557" s="11" t="n">
        <v>1532000</v>
      </c>
      <c r="L3557" s="11" t="n">
        <v>216234</v>
      </c>
      <c r="M3557" s="13" t="s">
        <v>35</v>
      </c>
      <c r="N3557" s="13" t="s">
        <v>59</v>
      </c>
      <c r="P3557" s="11" t="n">
        <v>167</v>
      </c>
      <c r="Q3557" s="13" t="s">
        <v>119</v>
      </c>
      <c r="R3557" s="13" t="s">
        <v>66</v>
      </c>
      <c r="S3557" s="11" t="n">
        <v>1130101</v>
      </c>
      <c r="T3557" s="13" t="s">
        <v>67</v>
      </c>
      <c r="U3557" s="14" t="n">
        <v>1760.2</v>
      </c>
      <c r="W3557" s="14" t="n">
        <v>0</v>
      </c>
      <c r="X3557" s="13" t="s">
        <v>2858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RAC WHISKAS CARNE KG</v>
      </c>
      <c r="AC3557" s="1" t="n">
        <v>21623</v>
      </c>
    </row>
    <row r="3558" customFormat="false" ht="36.75" hidden="false" customHeight="true" outlineLevel="0" collapsed="false">
      <c r="A3558" s="11" t="n">
        <v>3</v>
      </c>
      <c r="B3558" s="12" t="n">
        <v>46248</v>
      </c>
      <c r="C3558" s="12" t="n">
        <v>46287</v>
      </c>
      <c r="D3558" s="11" t="n">
        <v>1739</v>
      </c>
      <c r="E3558" s="13" t="s">
        <v>2660</v>
      </c>
      <c r="F3558" s="11" t="n">
        <v>24</v>
      </c>
      <c r="G3558" s="13" t="s">
        <v>64</v>
      </c>
      <c r="H3558" s="11" t="n">
        <v>2110405</v>
      </c>
      <c r="I3558" s="13" t="s">
        <v>57</v>
      </c>
      <c r="J3558" s="11" t="n">
        <v>1566622</v>
      </c>
      <c r="L3558" s="11" t="n">
        <v>2551473</v>
      </c>
      <c r="M3558" s="13" t="s">
        <v>35</v>
      </c>
      <c r="N3558" s="13" t="s">
        <v>59</v>
      </c>
      <c r="P3558" s="11" t="n">
        <v>167</v>
      </c>
      <c r="Q3558" s="13" t="s">
        <v>119</v>
      </c>
      <c r="R3558" s="13" t="s">
        <v>66</v>
      </c>
      <c r="S3558" s="11" t="n">
        <v>1130101</v>
      </c>
      <c r="T3558" s="13" t="s">
        <v>67</v>
      </c>
      <c r="U3558" s="14" t="n">
        <v>842.29</v>
      </c>
      <c r="W3558" s="14" t="n">
        <v>0</v>
      </c>
      <c r="X3558" s="13" t="s">
        <v>2859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PRESERVATIVO LV8 PG6</v>
      </c>
      <c r="AC3558" s="1" t="n">
        <v>255147</v>
      </c>
    </row>
    <row r="3559" customFormat="false" ht="91.5" hidden="false" customHeight="true" outlineLevel="0" collapsed="false">
      <c r="A3559" s="11" t="n">
        <v>3</v>
      </c>
      <c r="B3559" s="12" t="n">
        <v>46251</v>
      </c>
      <c r="C3559" s="12" t="n">
        <v>46287</v>
      </c>
      <c r="D3559" s="11" t="n">
        <v>1636</v>
      </c>
      <c r="E3559" s="13" t="s">
        <v>69</v>
      </c>
      <c r="F3559" s="11" t="n">
        <v>24</v>
      </c>
      <c r="G3559" s="13" t="s">
        <v>64</v>
      </c>
      <c r="H3559" s="11" t="n">
        <v>2110405</v>
      </c>
      <c r="I3559" s="13" t="s">
        <v>57</v>
      </c>
      <c r="J3559" s="11" t="n">
        <v>1573145</v>
      </c>
      <c r="L3559" s="11" t="n">
        <v>32386864</v>
      </c>
      <c r="M3559" s="13" t="s">
        <v>35</v>
      </c>
      <c r="N3559" s="13" t="s">
        <v>59</v>
      </c>
      <c r="P3559" s="11" t="n">
        <v>167</v>
      </c>
      <c r="Q3559" s="13" t="s">
        <v>119</v>
      </c>
      <c r="R3559" s="13" t="s">
        <v>66</v>
      </c>
      <c r="S3559" s="11" t="n">
        <v>1130101</v>
      </c>
      <c r="T3559" s="13" t="s">
        <v>67</v>
      </c>
      <c r="U3559" s="14" t="n">
        <v>924.11</v>
      </c>
      <c r="W3559" s="14" t="n">
        <v>0</v>
      </c>
      <c r="X3559" s="13" t="s">
        <v>2860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ABS SEMPERLIVRE SUAVE C/ABA -16UN</v>
      </c>
      <c r="AC3559" s="1" t="n">
        <v>3238686</v>
      </c>
    </row>
    <row r="3560" customFormat="false" ht="54.75" hidden="false" customHeight="true" outlineLevel="0" collapsed="false">
      <c r="A3560" s="11" t="n">
        <v>3</v>
      </c>
      <c r="B3560" s="12" t="n">
        <v>46269</v>
      </c>
      <c r="C3560" s="12" t="n">
        <v>46287</v>
      </c>
      <c r="D3560" s="11" t="n">
        <v>1656</v>
      </c>
      <c r="E3560" s="13" t="s">
        <v>326</v>
      </c>
      <c r="F3560" s="11" t="n">
        <v>24</v>
      </c>
      <c r="G3560" s="13" t="s">
        <v>64</v>
      </c>
      <c r="H3560" s="11" t="n">
        <v>2110405</v>
      </c>
      <c r="I3560" s="13" t="s">
        <v>57</v>
      </c>
      <c r="J3560" s="11" t="n">
        <v>1678162</v>
      </c>
      <c r="L3560" s="11" t="n">
        <v>2264081</v>
      </c>
      <c r="M3560" s="13" t="s">
        <v>35</v>
      </c>
      <c r="N3560" s="13" t="s">
        <v>59</v>
      </c>
      <c r="P3560" s="11" t="n">
        <v>129</v>
      </c>
      <c r="Q3560" s="13" t="s">
        <v>37</v>
      </c>
      <c r="R3560" s="13" t="s">
        <v>66</v>
      </c>
      <c r="S3560" s="11" t="n">
        <v>1130101</v>
      </c>
      <c r="T3560" s="13" t="s">
        <v>67</v>
      </c>
      <c r="U3560" s="14" t="n">
        <v>997.68</v>
      </c>
      <c r="W3560" s="14" t="n">
        <v>0</v>
      </c>
      <c r="X3560" s="13" t="s">
        <v>2861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CREME DE LEITE PIRAC</v>
      </c>
      <c r="AC3560" s="1" t="n">
        <v>226408</v>
      </c>
    </row>
    <row r="3561" customFormat="false" ht="45.75" hidden="false" customHeight="true" outlineLevel="0" collapsed="false">
      <c r="A3561" s="11" t="n">
        <v>3</v>
      </c>
      <c r="B3561" s="12" t="n">
        <v>46273</v>
      </c>
      <c r="C3561" s="12" t="n">
        <v>46287</v>
      </c>
      <c r="D3561" s="11" t="n">
        <v>1734</v>
      </c>
      <c r="E3561" s="13" t="s">
        <v>152</v>
      </c>
      <c r="F3561" s="11" t="n">
        <v>24</v>
      </c>
      <c r="G3561" s="13" t="s">
        <v>64</v>
      </c>
      <c r="H3561" s="11" t="n">
        <v>2110405</v>
      </c>
      <c r="I3561" s="13" t="s">
        <v>57</v>
      </c>
      <c r="J3561" s="11" t="n">
        <v>1678201</v>
      </c>
      <c r="L3561" s="11" t="n">
        <v>2596302</v>
      </c>
      <c r="M3561" s="13" t="s">
        <v>35</v>
      </c>
      <c r="N3561" s="13" t="s">
        <v>59</v>
      </c>
      <c r="P3561" s="11" t="n">
        <v>129</v>
      </c>
      <c r="Q3561" s="13" t="s">
        <v>37</v>
      </c>
      <c r="R3561" s="13" t="s">
        <v>66</v>
      </c>
      <c r="S3561" s="11" t="n">
        <v>1130101</v>
      </c>
      <c r="T3561" s="13" t="s">
        <v>67</v>
      </c>
      <c r="U3561" s="14" t="n">
        <v>590.02</v>
      </c>
      <c r="W3561" s="14" t="n">
        <v>0</v>
      </c>
      <c r="X3561" s="13" t="s">
        <v>2862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SORVETE 2 LTS CHOCOL</v>
      </c>
      <c r="AC3561" s="1" t="n">
        <v>259630</v>
      </c>
    </row>
    <row r="3562" customFormat="false" ht="36.75" hidden="false" customHeight="true" outlineLevel="0" collapsed="false">
      <c r="A3562" s="11" t="n">
        <v>3</v>
      </c>
      <c r="B3562" s="12" t="n">
        <v>46273</v>
      </c>
      <c r="C3562" s="12" t="n">
        <v>46287</v>
      </c>
      <c r="D3562" s="11" t="n">
        <v>1723</v>
      </c>
      <c r="E3562" s="13" t="s">
        <v>95</v>
      </c>
      <c r="F3562" s="11" t="n">
        <v>24</v>
      </c>
      <c r="G3562" s="13" t="s">
        <v>64</v>
      </c>
      <c r="H3562" s="11" t="n">
        <v>2110405</v>
      </c>
      <c r="I3562" s="13" t="s">
        <v>57</v>
      </c>
      <c r="J3562" s="11" t="n">
        <v>1681569</v>
      </c>
      <c r="L3562" s="11" t="n">
        <v>621032</v>
      </c>
      <c r="M3562" s="13" t="s">
        <v>35</v>
      </c>
      <c r="N3562" s="13" t="s">
        <v>59</v>
      </c>
      <c r="P3562" s="11" t="n">
        <v>167</v>
      </c>
      <c r="Q3562" s="13" t="s">
        <v>119</v>
      </c>
      <c r="R3562" s="13" t="s">
        <v>66</v>
      </c>
      <c r="S3562" s="11" t="n">
        <v>1130101</v>
      </c>
      <c r="T3562" s="13" t="s">
        <v>67</v>
      </c>
      <c r="U3562" s="14" t="n">
        <v>1600.2</v>
      </c>
      <c r="W3562" s="14" t="n">
        <v>0</v>
      </c>
      <c r="X3562" s="13" t="s">
        <v>2863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0" t="str">
        <f aca="false">IFERROR(INDEX('Mov Entradas (Rel 10497)'!$L:$L,MATCH(AC3562,'Mov Entradas (Rel 10497)'!$I:$I,0)),"nao encontrado")</f>
        <v>TRASEIRO DE BOI L1</v>
      </c>
      <c r="AC3562" s="0" t="n">
        <v>176088</v>
      </c>
    </row>
    <row r="3563" customFormat="false" ht="27.75" hidden="false" customHeight="true" outlineLevel="0" collapsed="false">
      <c r="A3563" s="11" t="n">
        <v>3</v>
      </c>
      <c r="B3563" s="12" t="n">
        <v>46260</v>
      </c>
      <c r="C3563" s="12" t="n">
        <v>46288</v>
      </c>
      <c r="D3563" s="11" t="n">
        <v>794</v>
      </c>
      <c r="E3563" s="13" t="s">
        <v>191</v>
      </c>
      <c r="F3563" s="11" t="n">
        <v>24</v>
      </c>
      <c r="G3563" s="13" t="s">
        <v>64</v>
      </c>
      <c r="H3563" s="11" t="n">
        <v>2110405</v>
      </c>
      <c r="I3563" s="13" t="s">
        <v>57</v>
      </c>
      <c r="J3563" s="11" t="n">
        <v>1608546</v>
      </c>
      <c r="L3563" s="11" t="n">
        <v>59753</v>
      </c>
      <c r="M3563" s="13" t="s">
        <v>35</v>
      </c>
      <c r="N3563" s="13" t="s">
        <v>59</v>
      </c>
      <c r="P3563" s="11" t="n">
        <v>167</v>
      </c>
      <c r="Q3563" s="13" t="s">
        <v>119</v>
      </c>
      <c r="R3563" s="13" t="s">
        <v>66</v>
      </c>
      <c r="S3563" s="11" t="n">
        <v>1130101</v>
      </c>
      <c r="T3563" s="13" t="s">
        <v>67</v>
      </c>
      <c r="U3563" s="14" t="n">
        <v>1460.03</v>
      </c>
      <c r="W3563" s="14" t="n">
        <v>0</v>
      </c>
      <c r="X3563" s="13" t="s">
        <v>2864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0" t="str">
        <f aca="false">IFERROR(INDEX('Mov Entradas (Rel 10497)'!$L:$L,MATCH(AC3563,'Mov Entradas (Rel 10497)'!$I:$I,0)),"nao encontrado")</f>
        <v>SACOLA DE 3KG</v>
      </c>
      <c r="AC3563" s="0" t="n">
        <v>8770</v>
      </c>
    </row>
    <row r="3564" customFormat="false" ht="54.75" hidden="false" customHeight="true" outlineLevel="0" collapsed="false">
      <c r="A3564" s="11" t="n">
        <v>3</v>
      </c>
      <c r="B3564" s="12" t="n">
        <v>46260</v>
      </c>
      <c r="C3564" s="12" t="n">
        <v>46288</v>
      </c>
      <c r="D3564" s="11" t="n">
        <v>794</v>
      </c>
      <c r="E3564" s="13" t="s">
        <v>191</v>
      </c>
      <c r="F3564" s="11" t="n">
        <v>24</v>
      </c>
      <c r="G3564" s="13" t="s">
        <v>64</v>
      </c>
      <c r="H3564" s="11" t="n">
        <v>2110405</v>
      </c>
      <c r="I3564" s="13" t="s">
        <v>57</v>
      </c>
      <c r="J3564" s="11" t="n">
        <v>1608619</v>
      </c>
      <c r="L3564" s="11" t="n">
        <v>59743</v>
      </c>
      <c r="M3564" s="13" t="s">
        <v>35</v>
      </c>
      <c r="N3564" s="13" t="s">
        <v>59</v>
      </c>
      <c r="P3564" s="11" t="n">
        <v>167</v>
      </c>
      <c r="Q3564" s="13" t="s">
        <v>119</v>
      </c>
      <c r="R3564" s="13" t="s">
        <v>41</v>
      </c>
      <c r="S3564" s="11" t="n">
        <v>4210299</v>
      </c>
      <c r="T3564" s="13" t="s">
        <v>1423</v>
      </c>
      <c r="U3564" s="14" t="n">
        <v>1115.86</v>
      </c>
      <c r="W3564" s="14" t="n">
        <v>0</v>
      </c>
      <c r="X3564" s="13" t="s">
        <v>2865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0" t="str">
        <f aca="false">IFERROR(INDEX('Mov Entradas (Rel 10497)'!$L:$L,MATCH(AC3564,'Mov Entradas (Rel 10497)'!$I:$I,0)),"nao encontrado")</f>
        <v>SACOLA DE 3KG</v>
      </c>
      <c r="AC3564" s="0" t="n">
        <v>8769</v>
      </c>
    </row>
    <row r="3565" customFormat="false" ht="36.75" hidden="false" customHeight="true" outlineLevel="0" collapsed="false">
      <c r="A3565" s="11" t="n">
        <v>3</v>
      </c>
      <c r="B3565" s="12" t="n">
        <v>46262</v>
      </c>
      <c r="C3565" s="12" t="n">
        <v>46288</v>
      </c>
      <c r="D3565" s="11" t="n">
        <v>1671</v>
      </c>
      <c r="E3565" s="13" t="s">
        <v>77</v>
      </c>
      <c r="F3565" s="11" t="n">
        <v>24</v>
      </c>
      <c r="G3565" s="13" t="s">
        <v>64</v>
      </c>
      <c r="H3565" s="11" t="n">
        <v>2110405</v>
      </c>
      <c r="I3565" s="13" t="s">
        <v>57</v>
      </c>
      <c r="J3565" s="11" t="n">
        <v>1633631</v>
      </c>
      <c r="L3565" s="11" t="n">
        <v>589581</v>
      </c>
      <c r="M3565" s="13" t="s">
        <v>35</v>
      </c>
      <c r="N3565" s="13" t="s">
        <v>59</v>
      </c>
      <c r="P3565" s="11" t="n">
        <v>167</v>
      </c>
      <c r="Q3565" s="13" t="s">
        <v>119</v>
      </c>
      <c r="R3565" s="13" t="s">
        <v>66</v>
      </c>
      <c r="S3565" s="11" t="n">
        <v>1130101</v>
      </c>
      <c r="T3565" s="13" t="s">
        <v>67</v>
      </c>
      <c r="U3565" s="14" t="n">
        <v>240.76</v>
      </c>
      <c r="W3565" s="14" t="n">
        <v>0</v>
      </c>
      <c r="X3565" s="13" t="s">
        <v>2866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ESC.SORRISO ORIG. MACIA</v>
      </c>
      <c r="AC3565" s="1" t="n">
        <v>589581</v>
      </c>
    </row>
    <row r="3566" customFormat="false" ht="36.75" hidden="false" customHeight="true" outlineLevel="0" collapsed="false">
      <c r="A3566" s="11" t="n">
        <v>3</v>
      </c>
      <c r="B3566" s="12" t="n">
        <v>46266</v>
      </c>
      <c r="C3566" s="12" t="n">
        <v>46288</v>
      </c>
      <c r="D3566" s="11" t="n">
        <v>1608</v>
      </c>
      <c r="E3566" s="13" t="s">
        <v>63</v>
      </c>
      <c r="F3566" s="11" t="n">
        <v>24</v>
      </c>
      <c r="G3566" s="13" t="s">
        <v>64</v>
      </c>
      <c r="H3566" s="11" t="n">
        <v>2110405</v>
      </c>
      <c r="I3566" s="13" t="s">
        <v>57</v>
      </c>
      <c r="J3566" s="11" t="n">
        <v>1638357</v>
      </c>
      <c r="L3566" s="11" t="n">
        <v>17233022</v>
      </c>
      <c r="M3566" s="13" t="s">
        <v>35</v>
      </c>
      <c r="N3566" s="13" t="s">
        <v>59</v>
      </c>
      <c r="P3566" s="11" t="n">
        <v>167</v>
      </c>
      <c r="Q3566" s="13" t="s">
        <v>119</v>
      </c>
      <c r="R3566" s="13" t="s">
        <v>66</v>
      </c>
      <c r="S3566" s="11" t="n">
        <v>1130101</v>
      </c>
      <c r="T3566" s="13" t="s">
        <v>67</v>
      </c>
      <c r="U3566" s="14" t="n">
        <v>769.31</v>
      </c>
      <c r="W3566" s="14" t="n">
        <v>0</v>
      </c>
      <c r="X3566" s="13" t="s">
        <v>2867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SALG CHEETOS ONDA REQUEIJAO 40G</v>
      </c>
      <c r="AC3566" s="1" t="n">
        <v>1723302</v>
      </c>
    </row>
    <row r="3567" customFormat="false" ht="36.75" hidden="false" customHeight="true" outlineLevel="0" collapsed="false">
      <c r="A3567" s="11" t="n">
        <v>3</v>
      </c>
      <c r="B3567" s="12" t="n">
        <v>46266</v>
      </c>
      <c r="C3567" s="12" t="n">
        <v>46288</v>
      </c>
      <c r="D3567" s="11" t="n">
        <v>1734</v>
      </c>
      <c r="E3567" s="13" t="s">
        <v>152</v>
      </c>
      <c r="F3567" s="11" t="n">
        <v>24</v>
      </c>
      <c r="G3567" s="13" t="s">
        <v>64</v>
      </c>
      <c r="H3567" s="11" t="n">
        <v>2110405</v>
      </c>
      <c r="I3567" s="13" t="s">
        <v>57</v>
      </c>
      <c r="J3567" s="11" t="n">
        <v>1650634</v>
      </c>
      <c r="L3567" s="11" t="n">
        <v>259102</v>
      </c>
      <c r="M3567" s="13" t="s">
        <v>35</v>
      </c>
      <c r="N3567" s="13" t="s">
        <v>59</v>
      </c>
      <c r="P3567" s="11" t="n">
        <v>167</v>
      </c>
      <c r="Q3567" s="13" t="s">
        <v>119</v>
      </c>
      <c r="R3567" s="13" t="s">
        <v>66</v>
      </c>
      <c r="S3567" s="11" t="n">
        <v>1130101</v>
      </c>
      <c r="T3567" s="13" t="s">
        <v>67</v>
      </c>
      <c r="U3567" s="14" t="n">
        <v>620.98</v>
      </c>
      <c r="W3567" s="14" t="n">
        <v>0</v>
      </c>
      <c r="X3567" s="13" t="s">
        <v>2868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SORVETE 1 LT CHOCOLA</v>
      </c>
      <c r="AC3567" s="1" t="n">
        <v>259102</v>
      </c>
    </row>
    <row r="3568" customFormat="false" ht="45.75" hidden="false" customHeight="true" outlineLevel="0" collapsed="false">
      <c r="A3568" s="11" t="n">
        <v>3</v>
      </c>
      <c r="B3568" s="12" t="n">
        <v>46266</v>
      </c>
      <c r="C3568" s="12" t="n">
        <v>46288</v>
      </c>
      <c r="D3568" s="11" t="n">
        <v>1672</v>
      </c>
      <c r="E3568" s="13" t="s">
        <v>87</v>
      </c>
      <c r="F3568" s="11" t="n">
        <v>24</v>
      </c>
      <c r="G3568" s="13" t="s">
        <v>64</v>
      </c>
      <c r="H3568" s="11" t="n">
        <v>2110405</v>
      </c>
      <c r="I3568" s="13" t="s">
        <v>57</v>
      </c>
      <c r="J3568" s="11" t="n">
        <v>1653048</v>
      </c>
      <c r="L3568" s="11" t="n">
        <v>14404992</v>
      </c>
      <c r="M3568" s="13" t="s">
        <v>35</v>
      </c>
      <c r="N3568" s="13" t="s">
        <v>59</v>
      </c>
      <c r="P3568" s="11" t="n">
        <v>167</v>
      </c>
      <c r="Q3568" s="13" t="s">
        <v>119</v>
      </c>
      <c r="R3568" s="13" t="s">
        <v>66</v>
      </c>
      <c r="S3568" s="11" t="n">
        <v>1130101</v>
      </c>
      <c r="T3568" s="13" t="s">
        <v>67</v>
      </c>
      <c r="U3568" s="14" t="n">
        <v>365</v>
      </c>
      <c r="W3568" s="14" t="n">
        <v>0</v>
      </c>
      <c r="X3568" s="13" t="s">
        <v>2869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0" t="str">
        <f aca="false">IFERROR(INDEX('Mov Entradas (Rel 10497)'!$L:$L,MATCH(AC3568,'Mov Entradas (Rel 10497)'!$I:$I,0)),"nao encontrado")</f>
        <v>AGUACRIM 20L</v>
      </c>
      <c r="AC3568" s="0" t="n">
        <v>1440499</v>
      </c>
    </row>
    <row r="3569" customFormat="false" ht="54.75" hidden="false" customHeight="true" outlineLevel="0" collapsed="false">
      <c r="A3569" s="11" t="n">
        <v>3</v>
      </c>
      <c r="B3569" s="12" t="n">
        <v>46274</v>
      </c>
      <c r="C3569" s="12" t="n">
        <v>46288</v>
      </c>
      <c r="D3569" s="11" t="n">
        <v>1740</v>
      </c>
      <c r="E3569" s="13" t="s">
        <v>207</v>
      </c>
      <c r="F3569" s="11" t="n">
        <v>2</v>
      </c>
      <c r="G3569" s="13" t="s">
        <v>624</v>
      </c>
      <c r="H3569" s="11" t="n">
        <v>2110405</v>
      </c>
      <c r="I3569" s="13" t="s">
        <v>57</v>
      </c>
      <c r="J3569" s="11" t="n">
        <v>1678232</v>
      </c>
      <c r="L3569" s="11" t="n">
        <v>12681551</v>
      </c>
      <c r="M3569" s="13" t="s">
        <v>35</v>
      </c>
      <c r="N3569" s="13" t="s">
        <v>59</v>
      </c>
      <c r="P3569" s="11" t="n">
        <v>129</v>
      </c>
      <c r="Q3569" s="13" t="s">
        <v>37</v>
      </c>
      <c r="R3569" s="13" t="s">
        <v>66</v>
      </c>
      <c r="S3569" s="11" t="n">
        <v>1130101</v>
      </c>
      <c r="T3569" s="13" t="s">
        <v>67</v>
      </c>
      <c r="U3569" s="14" t="n">
        <v>911.1</v>
      </c>
      <c r="W3569" s="14" t="n">
        <v>0</v>
      </c>
      <c r="X3569" s="13" t="s">
        <v>2870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0" t="str">
        <f aca="false">IFERROR(INDEX('Mov Entradas (Rel 10497)'!$L:$L,MATCH(AC3569,'Mov Entradas (Rel 10497)'!$I:$I,0)),"nao encontrado")</f>
        <v>LINGUI DE FRANGO KG</v>
      </c>
      <c r="AC3569" s="0" t="n">
        <v>1268155</v>
      </c>
    </row>
    <row r="3570" customFormat="false" ht="36.75" hidden="false" customHeight="true" outlineLevel="0" collapsed="false">
      <c r="A3570" s="11" t="n">
        <v>3</v>
      </c>
      <c r="B3570" s="12" t="n">
        <v>46274</v>
      </c>
      <c r="C3570" s="12" t="n">
        <v>46288</v>
      </c>
      <c r="D3570" s="11" t="n">
        <v>1740</v>
      </c>
      <c r="E3570" s="13" t="s">
        <v>207</v>
      </c>
      <c r="F3570" s="11" t="n">
        <v>2</v>
      </c>
      <c r="G3570" s="13" t="s">
        <v>624</v>
      </c>
      <c r="H3570" s="11" t="n">
        <v>2110405</v>
      </c>
      <c r="I3570" s="13" t="s">
        <v>57</v>
      </c>
      <c r="J3570" s="11" t="n">
        <v>1678251</v>
      </c>
      <c r="L3570" s="11" t="n">
        <v>12681571</v>
      </c>
      <c r="M3570" s="13" t="s">
        <v>35</v>
      </c>
      <c r="N3570" s="13" t="s">
        <v>59</v>
      </c>
      <c r="P3570" s="11" t="n">
        <v>129</v>
      </c>
      <c r="Q3570" s="13" t="s">
        <v>37</v>
      </c>
      <c r="R3570" s="13" t="s">
        <v>66</v>
      </c>
      <c r="S3570" s="11" t="n">
        <v>1130101</v>
      </c>
      <c r="T3570" s="13" t="s">
        <v>67</v>
      </c>
      <c r="U3570" s="14" t="n">
        <v>348.82</v>
      </c>
      <c r="W3570" s="14" t="n">
        <v>0</v>
      </c>
      <c r="X3570" s="13" t="s">
        <v>2871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0" t="str">
        <f aca="false">IFERROR(INDEX('Mov Entradas (Rel 10497)'!$L:$L,MATCH(AC3570,'Mov Entradas (Rel 10497)'!$I:$I,0)),"nao encontrado")</f>
        <v>IOG BI-CAMADA MGO CO</v>
      </c>
      <c r="AC3570" s="0" t="n">
        <v>1268157</v>
      </c>
    </row>
    <row r="3571" customFormat="false" ht="45.75" hidden="false" customHeight="true" outlineLevel="0" collapsed="false">
      <c r="A3571" s="11" t="n">
        <v>3</v>
      </c>
      <c r="B3571" s="12" t="n">
        <v>46274</v>
      </c>
      <c r="C3571" s="12" t="n">
        <v>46288</v>
      </c>
      <c r="D3571" s="11" t="n">
        <v>1804</v>
      </c>
      <c r="E3571" s="13" t="s">
        <v>903</v>
      </c>
      <c r="F3571" s="11" t="n">
        <v>24</v>
      </c>
      <c r="G3571" s="13" t="s">
        <v>64</v>
      </c>
      <c r="H3571" s="11" t="n">
        <v>2110405</v>
      </c>
      <c r="I3571" s="13" t="s">
        <v>57</v>
      </c>
      <c r="J3571" s="11" t="n">
        <v>1681549</v>
      </c>
      <c r="L3571" s="11" t="n">
        <v>343541</v>
      </c>
      <c r="M3571" s="13" t="s">
        <v>35</v>
      </c>
      <c r="N3571" s="13" t="s">
        <v>59</v>
      </c>
      <c r="P3571" s="11" t="n">
        <v>167</v>
      </c>
      <c r="Q3571" s="13" t="s">
        <v>119</v>
      </c>
      <c r="R3571" s="13" t="s">
        <v>66</v>
      </c>
      <c r="S3571" s="11" t="n">
        <v>1130101</v>
      </c>
      <c r="T3571" s="13" t="s">
        <v>67</v>
      </c>
      <c r="U3571" s="14" t="n">
        <v>567.31</v>
      </c>
      <c r="W3571" s="14" t="n">
        <v>0</v>
      </c>
      <c r="X3571" s="13" t="s">
        <v>2872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0" t="str">
        <f aca="false">IFERROR(INDEX('Mov Entradas (Rel 10497)'!$L:$L,MATCH(AC3571,'Mov Entradas (Rel 10497)'!$I:$I,0)),"nao encontrado")</f>
        <v>STICK LOOK WAFER CHOCOLATE 55G</v>
      </c>
      <c r="AC3571" s="0" t="n">
        <v>26886</v>
      </c>
    </row>
    <row r="3572" customFormat="false" ht="36.75" hidden="false" customHeight="true" outlineLevel="0" collapsed="false">
      <c r="A3572" s="11" t="n">
        <v>3</v>
      </c>
      <c r="B3572" s="12" t="n">
        <v>46274</v>
      </c>
      <c r="C3572" s="12" t="n">
        <v>46288</v>
      </c>
      <c r="D3572" s="11" t="n">
        <v>1723</v>
      </c>
      <c r="E3572" s="13" t="s">
        <v>95</v>
      </c>
      <c r="F3572" s="11" t="n">
        <v>24</v>
      </c>
      <c r="G3572" s="13" t="s">
        <v>64</v>
      </c>
      <c r="H3572" s="11" t="n">
        <v>2110405</v>
      </c>
      <c r="I3572" s="13" t="s">
        <v>57</v>
      </c>
      <c r="J3572" s="11" t="n">
        <v>1682134</v>
      </c>
      <c r="L3572" s="11" t="n">
        <v>622152</v>
      </c>
      <c r="M3572" s="13" t="s">
        <v>35</v>
      </c>
      <c r="N3572" s="13" t="s">
        <v>59</v>
      </c>
      <c r="P3572" s="11" t="n">
        <v>167</v>
      </c>
      <c r="Q3572" s="13" t="s">
        <v>119</v>
      </c>
      <c r="R3572" s="13" t="s">
        <v>66</v>
      </c>
      <c r="S3572" s="11" t="n">
        <v>1130101</v>
      </c>
      <c r="T3572" s="13" t="s">
        <v>67</v>
      </c>
      <c r="U3572" s="14" t="n">
        <v>2059.6</v>
      </c>
      <c r="W3572" s="14" t="n">
        <v>0</v>
      </c>
      <c r="X3572" s="13" t="s">
        <v>2873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TRASEIRO DE BOI L1</v>
      </c>
      <c r="AC3572" s="1" t="n">
        <v>176153</v>
      </c>
    </row>
    <row r="3573" customFormat="false" ht="36.75" hidden="false" customHeight="true" outlineLevel="0" collapsed="false">
      <c r="A3573" s="11" t="n">
        <v>3</v>
      </c>
      <c r="B3573" s="12" t="n">
        <v>46269</v>
      </c>
      <c r="C3573" s="12" t="n">
        <v>46289</v>
      </c>
      <c r="D3573" s="11" t="n">
        <v>1815</v>
      </c>
      <c r="E3573" s="13" t="s">
        <v>73</v>
      </c>
      <c r="F3573" s="11" t="n">
        <v>24</v>
      </c>
      <c r="G3573" s="13" t="s">
        <v>64</v>
      </c>
      <c r="H3573" s="11" t="n">
        <v>2110405</v>
      </c>
      <c r="I3573" s="13" t="s">
        <v>57</v>
      </c>
      <c r="J3573" s="11" t="n">
        <v>1652994</v>
      </c>
      <c r="L3573" s="11" t="n">
        <v>4663652</v>
      </c>
      <c r="M3573" s="13" t="s">
        <v>35</v>
      </c>
      <c r="N3573" s="13" t="s">
        <v>59</v>
      </c>
      <c r="P3573" s="11" t="n">
        <v>167</v>
      </c>
      <c r="Q3573" s="13" t="s">
        <v>119</v>
      </c>
      <c r="R3573" s="13" t="s">
        <v>66</v>
      </c>
      <c r="S3573" s="11" t="n">
        <v>1130101</v>
      </c>
      <c r="T3573" s="13" t="s">
        <v>67</v>
      </c>
      <c r="U3573" s="14" t="n">
        <v>1268.35</v>
      </c>
      <c r="W3573" s="14" t="n">
        <v>0</v>
      </c>
      <c r="X3573" s="13" t="s">
        <v>2874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FIGADO BOVINO KG</v>
      </c>
      <c r="AC3573" s="1" t="n">
        <v>401452</v>
      </c>
    </row>
    <row r="3574" customFormat="false" ht="27.75" hidden="false" customHeight="true" outlineLevel="0" collapsed="false">
      <c r="A3574" s="11" t="n">
        <v>3</v>
      </c>
      <c r="B3574" s="12" t="n">
        <v>46274</v>
      </c>
      <c r="C3574" s="12" t="n">
        <v>46289</v>
      </c>
      <c r="D3574" s="11" t="n">
        <v>1692</v>
      </c>
      <c r="E3574" s="13" t="s">
        <v>2875</v>
      </c>
      <c r="F3574" s="11" t="n">
        <v>24</v>
      </c>
      <c r="G3574" s="13" t="s">
        <v>64</v>
      </c>
      <c r="H3574" s="11" t="n">
        <v>2110405</v>
      </c>
      <c r="I3574" s="13" t="s">
        <v>57</v>
      </c>
      <c r="J3574" s="11" t="n">
        <v>1681602</v>
      </c>
      <c r="L3574" s="11" t="n">
        <v>1453761</v>
      </c>
      <c r="M3574" s="13" t="s">
        <v>35</v>
      </c>
      <c r="N3574" s="13" t="s">
        <v>59</v>
      </c>
      <c r="P3574" s="11" t="n">
        <v>167</v>
      </c>
      <c r="Q3574" s="13" t="s">
        <v>119</v>
      </c>
      <c r="R3574" s="13" t="s">
        <v>66</v>
      </c>
      <c r="S3574" s="11" t="n">
        <v>1130101</v>
      </c>
      <c r="T3574" s="13" t="s">
        <v>67</v>
      </c>
      <c r="U3574" s="14" t="n">
        <v>462</v>
      </c>
      <c r="W3574" s="14" t="n">
        <v>0</v>
      </c>
      <c r="X3574" s="13" t="s">
        <v>2876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0" t="str">
        <f aca="false">IFERROR(INDEX('Mov Entradas (Rel 10497)'!$L:$L,MATCH(AC3574,'Mov Entradas (Rel 10497)'!$I:$I,0)),"nao encontrado")</f>
        <v>BISC MODELO 400G</v>
      </c>
      <c r="AC3574" s="0" t="n">
        <v>45376</v>
      </c>
    </row>
    <row r="3575" customFormat="false" ht="36.75" hidden="false" customHeight="true" outlineLevel="0" collapsed="false">
      <c r="A3575" s="11" t="n">
        <v>3</v>
      </c>
      <c r="B3575" s="12" t="n">
        <v>46275</v>
      </c>
      <c r="C3575" s="12" t="n">
        <v>46289</v>
      </c>
      <c r="D3575" s="11" t="n">
        <v>1681</v>
      </c>
      <c r="E3575" s="13" t="s">
        <v>1808</v>
      </c>
      <c r="F3575" s="11" t="n">
        <v>24</v>
      </c>
      <c r="G3575" s="13" t="s">
        <v>64</v>
      </c>
      <c r="H3575" s="11" t="n">
        <v>2110405</v>
      </c>
      <c r="I3575" s="13" t="s">
        <v>57</v>
      </c>
      <c r="J3575" s="11" t="n">
        <v>1682851</v>
      </c>
      <c r="L3575" s="11" t="n">
        <v>397471</v>
      </c>
      <c r="M3575" s="13" t="s">
        <v>35</v>
      </c>
      <c r="N3575" s="13" t="s">
        <v>59</v>
      </c>
      <c r="P3575" s="11" t="n">
        <v>167</v>
      </c>
      <c r="Q3575" s="13" t="s">
        <v>119</v>
      </c>
      <c r="R3575" s="13" t="s">
        <v>66</v>
      </c>
      <c r="S3575" s="11" t="n">
        <v>1130101</v>
      </c>
      <c r="T3575" s="13" t="s">
        <v>67</v>
      </c>
      <c r="U3575" s="14" t="n">
        <v>5084.44</v>
      </c>
      <c r="W3575" s="14" t="n">
        <v>0</v>
      </c>
      <c r="X3575" s="13" t="s">
        <v>2877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0" t="str">
        <f aca="false">IFERROR(INDEX('Mov Entradas (Rel 10497)'!$L:$L,MATCH(AC3575,'Mov Entradas (Rel 10497)'!$I:$I,0)),"nao encontrado")</f>
        <v>OLEO DE SOJA CONCORD</v>
      </c>
      <c r="AC3575" s="0" t="n">
        <v>39747</v>
      </c>
    </row>
    <row r="3576" customFormat="false" ht="45.75" hidden="false" customHeight="true" outlineLevel="0" collapsed="false">
      <c r="A3576" s="11" t="n">
        <v>3</v>
      </c>
      <c r="B3576" s="12" t="n">
        <v>46274</v>
      </c>
      <c r="C3576" s="12" t="n">
        <v>46289</v>
      </c>
      <c r="D3576" s="11" t="n">
        <v>666</v>
      </c>
      <c r="E3576" s="13" t="s">
        <v>470</v>
      </c>
      <c r="F3576" s="11" t="n">
        <v>24</v>
      </c>
      <c r="G3576" s="13" t="s">
        <v>64</v>
      </c>
      <c r="H3576" s="11" t="n">
        <v>2110405</v>
      </c>
      <c r="I3576" s="13" t="s">
        <v>57</v>
      </c>
      <c r="J3576" s="11" t="n">
        <v>1682893</v>
      </c>
      <c r="L3576" s="11" t="n">
        <v>82151</v>
      </c>
      <c r="M3576" s="13" t="s">
        <v>35</v>
      </c>
      <c r="N3576" s="13" t="s">
        <v>59</v>
      </c>
      <c r="P3576" s="11" t="n">
        <v>167</v>
      </c>
      <c r="Q3576" s="13" t="s">
        <v>119</v>
      </c>
      <c r="R3576" s="13" t="s">
        <v>66</v>
      </c>
      <c r="S3576" s="11" t="n">
        <v>1130101</v>
      </c>
      <c r="T3576" s="13" t="s">
        <v>67</v>
      </c>
      <c r="U3576" s="14" t="n">
        <v>566.93</v>
      </c>
      <c r="W3576" s="14" t="n">
        <v>0</v>
      </c>
      <c r="X3576" s="13" t="s">
        <v>2878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RACAO SABOR CAT KG</v>
      </c>
      <c r="AC3576" s="1" t="n">
        <v>8215</v>
      </c>
    </row>
    <row r="3577" customFormat="false" ht="36.75" hidden="false" customHeight="true" outlineLevel="0" collapsed="false">
      <c r="A3577" s="11" t="n">
        <v>3</v>
      </c>
      <c r="B3577" s="12" t="n">
        <v>46275</v>
      </c>
      <c r="C3577" s="12" t="n">
        <v>46289</v>
      </c>
      <c r="D3577" s="11" t="n">
        <v>1723</v>
      </c>
      <c r="E3577" s="13" t="s">
        <v>95</v>
      </c>
      <c r="F3577" s="11" t="n">
        <v>24</v>
      </c>
      <c r="G3577" s="13" t="s">
        <v>64</v>
      </c>
      <c r="H3577" s="11" t="n">
        <v>2110405</v>
      </c>
      <c r="I3577" s="13" t="s">
        <v>57</v>
      </c>
      <c r="J3577" s="11" t="n">
        <v>1683012</v>
      </c>
      <c r="L3577" s="11" t="n">
        <v>623422</v>
      </c>
      <c r="M3577" s="13" t="s">
        <v>35</v>
      </c>
      <c r="N3577" s="13" t="s">
        <v>59</v>
      </c>
      <c r="P3577" s="11" t="n">
        <v>167</v>
      </c>
      <c r="Q3577" s="13" t="s">
        <v>119</v>
      </c>
      <c r="R3577" s="13" t="s">
        <v>66</v>
      </c>
      <c r="S3577" s="11" t="n">
        <v>1130101</v>
      </c>
      <c r="T3577" s="13" t="s">
        <v>67</v>
      </c>
      <c r="U3577" s="14" t="n">
        <v>1097.6</v>
      </c>
      <c r="W3577" s="14" t="n">
        <v>0</v>
      </c>
      <c r="X3577" s="13" t="s">
        <v>2879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TRASEIRO DE BOI L1</v>
      </c>
      <c r="AC3577" s="1" t="n">
        <v>176217</v>
      </c>
    </row>
    <row r="3578" customFormat="false" ht="45.75" hidden="false" customHeight="true" outlineLevel="0" collapsed="false">
      <c r="A3578" s="11" t="n">
        <v>3</v>
      </c>
      <c r="B3578" s="12" t="n">
        <v>46275</v>
      </c>
      <c r="C3578" s="12" t="n">
        <v>46289</v>
      </c>
      <c r="D3578" s="11" t="n">
        <v>1749</v>
      </c>
      <c r="E3578" s="13" t="s">
        <v>332</v>
      </c>
      <c r="F3578" s="11" t="n">
        <v>24</v>
      </c>
      <c r="G3578" s="13" t="s">
        <v>64</v>
      </c>
      <c r="H3578" s="11" t="n">
        <v>2110405</v>
      </c>
      <c r="I3578" s="13" t="s">
        <v>57</v>
      </c>
      <c r="J3578" s="11" t="n">
        <v>1686522</v>
      </c>
      <c r="L3578" s="11" t="n">
        <v>50512</v>
      </c>
      <c r="M3578" s="13" t="s">
        <v>35</v>
      </c>
      <c r="N3578" s="13" t="s">
        <v>59</v>
      </c>
      <c r="P3578" s="11" t="n">
        <v>167</v>
      </c>
      <c r="Q3578" s="13" t="s">
        <v>119</v>
      </c>
      <c r="R3578" s="13" t="s">
        <v>66</v>
      </c>
      <c r="S3578" s="11" t="n">
        <v>1130101</v>
      </c>
      <c r="T3578" s="13" t="s">
        <v>67</v>
      </c>
      <c r="U3578" s="14" t="n">
        <v>712.3</v>
      </c>
      <c r="W3578" s="14" t="n">
        <v>0</v>
      </c>
      <c r="X3578" s="13" t="s">
        <v>2880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SAB BARRA ECON 500G</v>
      </c>
      <c r="AC3578" s="1" t="n">
        <v>4185</v>
      </c>
    </row>
    <row r="3579" customFormat="false" ht="63.75" hidden="false" customHeight="true" outlineLevel="0" collapsed="false">
      <c r="A3579" s="11" t="n">
        <v>3</v>
      </c>
      <c r="B3579" s="12" t="n">
        <v>46275</v>
      </c>
      <c r="C3579" s="12" t="n">
        <v>46289</v>
      </c>
      <c r="D3579" s="11" t="n">
        <v>1723</v>
      </c>
      <c r="E3579" s="13" t="s">
        <v>95</v>
      </c>
      <c r="F3579" s="11" t="n">
        <v>24</v>
      </c>
      <c r="G3579" s="13" t="s">
        <v>64</v>
      </c>
      <c r="H3579" s="11" t="n">
        <v>2110405</v>
      </c>
      <c r="I3579" s="13" t="s">
        <v>57</v>
      </c>
      <c r="J3579" s="11" t="n">
        <v>1687767</v>
      </c>
      <c r="L3579" s="11" t="n">
        <v>623742</v>
      </c>
      <c r="M3579" s="13" t="s">
        <v>35</v>
      </c>
      <c r="N3579" s="13" t="s">
        <v>59</v>
      </c>
      <c r="P3579" s="11" t="n">
        <v>167</v>
      </c>
      <c r="Q3579" s="13" t="s">
        <v>119</v>
      </c>
      <c r="R3579" s="13" t="s">
        <v>66</v>
      </c>
      <c r="S3579" s="11" t="n">
        <v>1130101</v>
      </c>
      <c r="T3579" s="13" t="s">
        <v>67</v>
      </c>
      <c r="U3579" s="14" t="n">
        <v>1022.15</v>
      </c>
      <c r="W3579" s="14" t="n">
        <v>0</v>
      </c>
      <c r="X3579" s="13" t="s">
        <v>2881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DIANTEIRO DE BOI L</v>
      </c>
      <c r="AC3579" s="1" t="n">
        <v>176232</v>
      </c>
    </row>
    <row r="3580" customFormat="false" ht="91.5" hidden="false" customHeight="true" outlineLevel="0" collapsed="false">
      <c r="A3580" s="11" t="n">
        <v>3</v>
      </c>
      <c r="B3580" s="12" t="n">
        <v>46276</v>
      </c>
      <c r="C3580" s="12" t="n">
        <v>46289</v>
      </c>
      <c r="D3580" s="11" t="n">
        <v>1185</v>
      </c>
      <c r="E3580" s="13" t="s">
        <v>204</v>
      </c>
      <c r="F3580" s="11" t="n">
        <v>24</v>
      </c>
      <c r="G3580" s="13" t="s">
        <v>64</v>
      </c>
      <c r="H3580" s="11" t="n">
        <v>2110405</v>
      </c>
      <c r="I3580" s="13" t="s">
        <v>57</v>
      </c>
      <c r="J3580" s="11" t="n">
        <v>1688688</v>
      </c>
      <c r="L3580" s="11" t="n">
        <v>4202</v>
      </c>
      <c r="M3580" s="13" t="s">
        <v>35</v>
      </c>
      <c r="N3580" s="13" t="s">
        <v>59</v>
      </c>
      <c r="P3580" s="11" t="n">
        <v>167</v>
      </c>
      <c r="Q3580" s="13" t="s">
        <v>119</v>
      </c>
      <c r="R3580" s="13" t="s">
        <v>66</v>
      </c>
      <c r="S3580" s="11" t="n">
        <v>1130101</v>
      </c>
      <c r="T3580" s="13" t="s">
        <v>67</v>
      </c>
      <c r="U3580" s="14" t="n">
        <v>681.75</v>
      </c>
      <c r="W3580" s="14" t="n">
        <v>0</v>
      </c>
      <c r="X3580" s="13" t="s">
        <v>2882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MILHO P/ PIPOCA GIOV</v>
      </c>
      <c r="AC3580" s="1" t="n">
        <v>420</v>
      </c>
    </row>
    <row r="3581" customFormat="false" ht="54.75" hidden="false" customHeight="true" outlineLevel="0" collapsed="false">
      <c r="A3581" s="11" t="n">
        <v>3</v>
      </c>
      <c r="B3581" s="12" t="n">
        <v>46275</v>
      </c>
      <c r="C3581" s="12" t="n">
        <v>46289</v>
      </c>
      <c r="D3581" s="11" t="n">
        <v>10009</v>
      </c>
      <c r="E3581" s="13" t="s">
        <v>481</v>
      </c>
      <c r="F3581" s="11" t="n">
        <v>24</v>
      </c>
      <c r="G3581" s="13" t="s">
        <v>64</v>
      </c>
      <c r="H3581" s="11" t="n">
        <v>2110405</v>
      </c>
      <c r="I3581" s="13" t="s">
        <v>57</v>
      </c>
      <c r="J3581" s="11" t="n">
        <v>1688747</v>
      </c>
      <c r="L3581" s="11" t="n">
        <v>259121</v>
      </c>
      <c r="M3581" s="13" t="s">
        <v>35</v>
      </c>
      <c r="N3581" s="13" t="s">
        <v>59</v>
      </c>
      <c r="P3581" s="11" t="n">
        <v>167</v>
      </c>
      <c r="Q3581" s="13" t="s">
        <v>119</v>
      </c>
      <c r="R3581" s="13" t="s">
        <v>66</v>
      </c>
      <c r="S3581" s="11" t="n">
        <v>1130101</v>
      </c>
      <c r="T3581" s="13" t="s">
        <v>67</v>
      </c>
      <c r="U3581" s="14" t="n">
        <v>542.99</v>
      </c>
      <c r="W3581" s="14" t="n">
        <v>0</v>
      </c>
      <c r="X3581" s="13" t="s">
        <v>2883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GAROTO TAB CHOCLEI CAJU PASSAS 80G</v>
      </c>
      <c r="AC3581" s="1" t="n">
        <v>1448347</v>
      </c>
    </row>
    <row r="3582" customFormat="false" ht="45.75" hidden="false" customHeight="true" outlineLevel="0" collapsed="false">
      <c r="A3582" s="11" t="n">
        <v>3</v>
      </c>
      <c r="B3582" s="12" t="n">
        <v>46277</v>
      </c>
      <c r="C3582" s="12" t="n">
        <v>46289</v>
      </c>
      <c r="D3582" s="11" t="n">
        <v>42</v>
      </c>
      <c r="E3582" s="13" t="s">
        <v>99</v>
      </c>
      <c r="F3582" s="11" t="n">
        <v>34</v>
      </c>
      <c r="G3582" s="13" t="s">
        <v>56</v>
      </c>
      <c r="H3582" s="11" t="n">
        <v>2110101</v>
      </c>
      <c r="I3582" s="13" t="s">
        <v>53</v>
      </c>
      <c r="J3582" s="11" t="n">
        <v>1688835</v>
      </c>
      <c r="L3582" s="11" t="n">
        <v>4617</v>
      </c>
      <c r="M3582" s="13" t="s">
        <v>189</v>
      </c>
      <c r="N3582" s="13" t="s">
        <v>89</v>
      </c>
      <c r="P3582" s="11" t="n">
        <v>167</v>
      </c>
      <c r="Q3582" s="13" t="s">
        <v>119</v>
      </c>
      <c r="R3582" s="13" t="s">
        <v>66</v>
      </c>
      <c r="S3582" s="11" t="n">
        <v>1130101</v>
      </c>
      <c r="T3582" s="13" t="s">
        <v>67</v>
      </c>
      <c r="U3582" s="14" t="n">
        <v>1310</v>
      </c>
      <c r="W3582" s="14" t="n">
        <v>0</v>
      </c>
      <c r="X3582" s="13" t="s">
        <v>2824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46001</v>
      </c>
      <c r="C3583" s="12" t="n">
        <v>46290</v>
      </c>
      <c r="D3583" s="11" t="n">
        <v>1839</v>
      </c>
      <c r="E3583" s="13" t="s">
        <v>801</v>
      </c>
      <c r="F3583" s="11" t="n">
        <v>24</v>
      </c>
      <c r="G3583" s="13" t="s">
        <v>64</v>
      </c>
      <c r="H3583" s="11" t="n">
        <v>2110102</v>
      </c>
      <c r="I3583" s="13" t="s">
        <v>802</v>
      </c>
      <c r="J3583" s="11" t="n">
        <v>315650</v>
      </c>
      <c r="L3583" s="11" t="n">
        <v>86749</v>
      </c>
      <c r="M3583" s="13" t="s">
        <v>2179</v>
      </c>
      <c r="N3583" s="13" t="s">
        <v>89</v>
      </c>
      <c r="P3583" s="11" t="n">
        <v>163</v>
      </c>
      <c r="Q3583" s="13" t="s">
        <v>37</v>
      </c>
      <c r="R3583" s="13" t="s">
        <v>41</v>
      </c>
      <c r="S3583" s="11" t="n">
        <v>4210204</v>
      </c>
      <c r="T3583" s="13" t="s">
        <v>803</v>
      </c>
      <c r="U3583" s="14" t="n">
        <v>47.99</v>
      </c>
      <c r="W3583" s="14" t="n">
        <v>0</v>
      </c>
      <c r="X3583" s="13" t="s">
        <v>2884</v>
      </c>
      <c r="Z3583" s="1" t="str">
        <f aca="false">IF($T3583="","",IFERROR(INDEX('Resumo Grupos'!$AC$3:$AC$200,MATCH($T3583,'Resumo Grupos'!$AB$3:$AB$200,0)),"n/d"))</f>
        <v>Despesa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nao encontrado</v>
      </c>
      <c r="AC3583" s="1" t="n">
        <v>86749</v>
      </c>
    </row>
    <row r="3584" customFormat="false" ht="36.75" hidden="false" customHeight="true" outlineLevel="0" collapsed="false">
      <c r="A3584" s="11" t="n">
        <v>3</v>
      </c>
      <c r="B3584" s="12" t="n">
        <v>45991</v>
      </c>
      <c r="C3584" s="12" t="n">
        <v>46290</v>
      </c>
      <c r="D3584" s="11" t="n">
        <v>10054</v>
      </c>
      <c r="E3584" s="13" t="s">
        <v>805</v>
      </c>
      <c r="F3584" s="11" t="n">
        <v>2</v>
      </c>
      <c r="G3584" s="13" t="s">
        <v>624</v>
      </c>
      <c r="H3584" s="11" t="n">
        <v>2110405</v>
      </c>
      <c r="I3584" s="13" t="s">
        <v>57</v>
      </c>
      <c r="J3584" s="11" t="n">
        <v>777941</v>
      </c>
      <c r="L3584" s="11" t="n">
        <v>123778</v>
      </c>
      <c r="M3584" s="13" t="s">
        <v>2179</v>
      </c>
      <c r="N3584" s="13" t="s">
        <v>59</v>
      </c>
      <c r="P3584" s="11" t="n">
        <v>129</v>
      </c>
      <c r="Q3584" s="13" t="s">
        <v>37</v>
      </c>
      <c r="R3584" s="13" t="s">
        <v>41</v>
      </c>
      <c r="S3584" s="11" t="n">
        <v>4210227</v>
      </c>
      <c r="T3584" s="13" t="s">
        <v>42</v>
      </c>
      <c r="U3584" s="14" t="n">
        <v>56.1</v>
      </c>
      <c r="W3584" s="14" t="n">
        <v>0</v>
      </c>
      <c r="X3584" s="13" t="s">
        <v>806</v>
      </c>
      <c r="Z3584" s="1" t="str">
        <f aca="false">IF($T3584="","",IFERROR(INDEX('Resumo Grupos'!$AC$3:$AC$200,MATCH($T3584,'Resumo Grupos'!$AB$3:$AB$200,0)),"n/d"))</f>
        <v>Despesa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nao encontrado</v>
      </c>
      <c r="AC3584" s="1" t="n">
        <v>1318</v>
      </c>
    </row>
    <row r="3585" customFormat="false" ht="36.75" hidden="false" customHeight="true" outlineLevel="0" collapsed="false">
      <c r="A3585" s="11" t="n">
        <v>3</v>
      </c>
      <c r="B3585" s="12" t="n">
        <v>46157</v>
      </c>
      <c r="C3585" s="12" t="n">
        <v>46290</v>
      </c>
      <c r="D3585" s="11" t="n">
        <v>663</v>
      </c>
      <c r="E3585" s="13" t="s">
        <v>813</v>
      </c>
      <c r="F3585" s="11" t="n">
        <v>2</v>
      </c>
      <c r="G3585" s="13" t="s">
        <v>624</v>
      </c>
      <c r="H3585" s="11" t="n">
        <v>2110405</v>
      </c>
      <c r="I3585" s="13" t="s">
        <v>57</v>
      </c>
      <c r="J3585" s="11" t="n">
        <v>1107245</v>
      </c>
      <c r="L3585" s="11" t="n">
        <v>174077</v>
      </c>
      <c r="M3585" s="13" t="s">
        <v>35</v>
      </c>
      <c r="N3585" s="13" t="s">
        <v>59</v>
      </c>
      <c r="P3585" s="11" t="n">
        <v>128</v>
      </c>
      <c r="Q3585" s="13" t="s">
        <v>65</v>
      </c>
      <c r="R3585" s="13" t="s">
        <v>41</v>
      </c>
      <c r="S3585" s="11" t="n">
        <v>4210227</v>
      </c>
      <c r="T3585" s="13" t="s">
        <v>42</v>
      </c>
      <c r="U3585" s="14" t="n">
        <v>711.75</v>
      </c>
      <c r="W3585" s="14" t="n">
        <v>0</v>
      </c>
      <c r="X3585" s="13" t="s">
        <v>814</v>
      </c>
      <c r="Z3585" s="1" t="str">
        <f aca="false">IF($T3585="","",IFERROR(INDEX('Resumo Grupos'!$AC$3:$AC$200,MATCH($T3585,'Resumo Grupos'!$AB$3:$AB$200,0)),"n/d"))</f>
        <v>Despesa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nao encontrado</v>
      </c>
      <c r="AC3585" s="1" t="n">
        <v>12945</v>
      </c>
    </row>
    <row r="3586" customFormat="false" ht="36.75" hidden="false" customHeight="true" outlineLevel="0" collapsed="false">
      <c r="A3586" s="11" t="n">
        <v>3</v>
      </c>
      <c r="B3586" s="12" t="n">
        <v>46196</v>
      </c>
      <c r="C3586" s="12" t="n">
        <v>46290</v>
      </c>
      <c r="D3586" s="11" t="n">
        <v>560</v>
      </c>
      <c r="E3586" s="13" t="s">
        <v>281</v>
      </c>
      <c r="F3586" s="11" t="n">
        <v>24</v>
      </c>
      <c r="G3586" s="13" t="s">
        <v>64</v>
      </c>
      <c r="H3586" s="11" t="n">
        <v>2110101</v>
      </c>
      <c r="I3586" s="13" t="s">
        <v>53</v>
      </c>
      <c r="J3586" s="11" t="n">
        <v>1293646</v>
      </c>
      <c r="L3586" s="11" t="n">
        <v>1716</v>
      </c>
      <c r="M3586" s="13" t="s">
        <v>35</v>
      </c>
      <c r="N3586" s="13" t="s">
        <v>89</v>
      </c>
      <c r="P3586" s="11" t="n">
        <v>128</v>
      </c>
      <c r="Q3586" s="13" t="s">
        <v>65</v>
      </c>
      <c r="R3586" s="13" t="s">
        <v>66</v>
      </c>
      <c r="S3586" s="11" t="n">
        <v>1130101</v>
      </c>
      <c r="T3586" s="13" t="s">
        <v>67</v>
      </c>
      <c r="U3586" s="14" t="n">
        <v>250</v>
      </c>
      <c r="W3586" s="14" t="n">
        <v>0</v>
      </c>
      <c r="X3586" s="13" t="s">
        <v>2885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BISCOITOS DA MARIA S</v>
      </c>
      <c r="AC3586" s="1" t="n">
        <v>1716</v>
      </c>
    </row>
    <row r="3587" customFormat="false" ht="54.75" hidden="false" customHeight="true" outlineLevel="0" collapsed="false">
      <c r="A3587" s="11" t="n">
        <v>3</v>
      </c>
      <c r="B3587" s="12" t="n">
        <v>46231</v>
      </c>
      <c r="C3587" s="12" t="n">
        <v>46290</v>
      </c>
      <c r="D3587" s="11" t="n">
        <v>928</v>
      </c>
      <c r="E3587" s="13" t="s">
        <v>862</v>
      </c>
      <c r="F3587" s="11" t="n">
        <v>24</v>
      </c>
      <c r="G3587" s="13" t="s">
        <v>64</v>
      </c>
      <c r="H3587" s="11" t="n">
        <v>2110405</v>
      </c>
      <c r="I3587" s="13" t="s">
        <v>57</v>
      </c>
      <c r="J3587" s="11" t="n">
        <v>1464994</v>
      </c>
      <c r="L3587" s="11" t="n">
        <v>227912</v>
      </c>
      <c r="M3587" s="13" t="s">
        <v>189</v>
      </c>
      <c r="N3587" s="13" t="s">
        <v>59</v>
      </c>
      <c r="P3587" s="11" t="n">
        <v>101</v>
      </c>
      <c r="Q3587" s="13" t="s">
        <v>60</v>
      </c>
      <c r="R3587" s="13" t="s">
        <v>38</v>
      </c>
      <c r="S3587" s="11" t="n">
        <v>421033</v>
      </c>
      <c r="T3587" s="13" t="s">
        <v>863</v>
      </c>
      <c r="U3587" s="14" t="n">
        <v>299.9</v>
      </c>
      <c r="W3587" s="14" t="n">
        <v>0</v>
      </c>
      <c r="X3587" s="13" t="s">
        <v>864</v>
      </c>
      <c r="Z3587" s="1" t="str">
        <f aca="false">IF($T3587="","",IFERROR(INDEX('Resumo Grupos'!$AC$3:$AC$200,MATCH($T3587,'Resumo Grupos'!$AB$3:$AB$200,0)),"n/d"))</f>
        <v>Despesa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46205</v>
      </c>
      <c r="C3588" s="12" t="n">
        <v>46290</v>
      </c>
      <c r="D3588" s="11" t="n">
        <v>663</v>
      </c>
      <c r="E3588" s="13" t="s">
        <v>813</v>
      </c>
      <c r="F3588" s="11" t="n">
        <v>59</v>
      </c>
      <c r="G3588" s="13" t="s">
        <v>1664</v>
      </c>
      <c r="H3588" s="11" t="n">
        <v>2110405</v>
      </c>
      <c r="I3588" s="13" t="s">
        <v>57</v>
      </c>
      <c r="J3588" s="11" t="n">
        <v>1465220</v>
      </c>
      <c r="L3588" s="11" t="n">
        <v>227946</v>
      </c>
      <c r="M3588" s="13" t="s">
        <v>35</v>
      </c>
      <c r="N3588" s="13" t="s">
        <v>59</v>
      </c>
      <c r="P3588" s="11" t="n">
        <v>167</v>
      </c>
      <c r="Q3588" s="13" t="s">
        <v>119</v>
      </c>
      <c r="R3588" s="13" t="s">
        <v>66</v>
      </c>
      <c r="S3588" s="11" t="n">
        <v>1130101</v>
      </c>
      <c r="T3588" s="13" t="s">
        <v>67</v>
      </c>
      <c r="U3588" s="14" t="n">
        <v>93.33</v>
      </c>
      <c r="W3588" s="14" t="n">
        <v>0</v>
      </c>
      <c r="X3588" s="13" t="s">
        <v>2886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</row>
    <row r="3589" customFormat="false" ht="27.75" hidden="false" customHeight="true" outlineLevel="0" collapsed="false">
      <c r="A3589" s="11" t="n">
        <v>3</v>
      </c>
      <c r="B3589" s="12" t="n">
        <v>46231</v>
      </c>
      <c r="C3589" s="12" t="n">
        <v>46290</v>
      </c>
      <c r="D3589" s="11" t="n">
        <v>875</v>
      </c>
      <c r="E3589" s="13" t="s">
        <v>820</v>
      </c>
      <c r="F3589" s="11" t="n">
        <v>59</v>
      </c>
      <c r="G3589" s="13" t="s">
        <v>1664</v>
      </c>
      <c r="H3589" s="11" t="n">
        <v>2110405</v>
      </c>
      <c r="I3589" s="13" t="s">
        <v>57</v>
      </c>
      <c r="J3589" s="11" t="n">
        <v>1472837</v>
      </c>
      <c r="L3589" s="11" t="n">
        <v>18872</v>
      </c>
      <c r="M3589" s="13" t="s">
        <v>35</v>
      </c>
      <c r="N3589" s="13" t="s">
        <v>59</v>
      </c>
      <c r="P3589" s="11" t="n">
        <v>167</v>
      </c>
      <c r="Q3589" s="13" t="s">
        <v>119</v>
      </c>
      <c r="R3589" s="13" t="s">
        <v>66</v>
      </c>
      <c r="S3589" s="11" t="n">
        <v>1130101</v>
      </c>
      <c r="T3589" s="13" t="s">
        <v>67</v>
      </c>
      <c r="U3589" s="14" t="n">
        <v>1615.17</v>
      </c>
      <c r="W3589" s="14" t="n">
        <v>0</v>
      </c>
      <c r="X3589" s="13" t="s">
        <v>2347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0" t="str">
        <f aca="false">IFERROR(INDEX('Mov Entradas (Rel 10497)'!$L:$L,MATCH(AC3589,'Mov Entradas (Rel 10497)'!$I:$I,0)),"nao encontrado")</f>
        <v>FONE OUVIDO BASIKE F</v>
      </c>
      <c r="AC3589" s="0" t="n">
        <v>1887</v>
      </c>
    </row>
    <row r="3590" customFormat="false" ht="45.75" hidden="false" customHeight="true" outlineLevel="0" collapsed="false">
      <c r="A3590" s="11" t="n">
        <v>3</v>
      </c>
      <c r="B3590" s="12" t="n">
        <v>46237</v>
      </c>
      <c r="C3590" s="12" t="n">
        <v>46290</v>
      </c>
      <c r="D3590" s="11" t="n">
        <v>10101</v>
      </c>
      <c r="E3590" s="13" t="s">
        <v>2348</v>
      </c>
      <c r="F3590" s="11" t="n">
        <v>59</v>
      </c>
      <c r="G3590" s="13" t="s">
        <v>1664</v>
      </c>
      <c r="H3590" s="11" t="n">
        <v>2110405</v>
      </c>
      <c r="I3590" s="13" t="s">
        <v>57</v>
      </c>
      <c r="J3590" s="11" t="n">
        <v>1498493</v>
      </c>
      <c r="L3590" s="11" t="n">
        <v>232740</v>
      </c>
      <c r="M3590" s="13" t="s">
        <v>35</v>
      </c>
      <c r="N3590" s="13" t="s">
        <v>59</v>
      </c>
      <c r="P3590" s="11" t="n">
        <v>167</v>
      </c>
      <c r="Q3590" s="13" t="s">
        <v>119</v>
      </c>
      <c r="R3590" s="13" t="s">
        <v>41</v>
      </c>
      <c r="S3590" s="11" t="n">
        <v>4210227</v>
      </c>
      <c r="T3590" s="13" t="s">
        <v>42</v>
      </c>
      <c r="U3590" s="14" t="n">
        <v>256.8</v>
      </c>
      <c r="W3590" s="14" t="n">
        <v>0</v>
      </c>
      <c r="X3590" s="13" t="s">
        <v>2887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0" t="str">
        <f aca="false">IFERROR(INDEX('Mov Entradas (Rel 10497)'!$L:$L,MATCH(AC3590,'Mov Entradas (Rel 10497)'!$I:$I,0)),"nao encontrado")</f>
        <v>SMARTPHONE MOTOROLA G06 4/128GB AZ</v>
      </c>
      <c r="AC3590" s="0" t="n">
        <v>259616</v>
      </c>
    </row>
    <row r="3591" customFormat="false" ht="36.75" hidden="false" customHeight="true" outlineLevel="0" collapsed="false">
      <c r="A3591" s="11" t="n">
        <v>3</v>
      </c>
      <c r="B3591" s="12" t="n">
        <v>46261</v>
      </c>
      <c r="C3591" s="12" t="n">
        <v>46290</v>
      </c>
      <c r="D3591" s="11" t="n">
        <v>10037</v>
      </c>
      <c r="E3591" s="13" t="s">
        <v>467</v>
      </c>
      <c r="F3591" s="11" t="n">
        <v>24</v>
      </c>
      <c r="G3591" s="13" t="s">
        <v>64</v>
      </c>
      <c r="H3591" s="11" t="n">
        <v>2110405</v>
      </c>
      <c r="I3591" s="13" t="s">
        <v>57</v>
      </c>
      <c r="J3591" s="11" t="n">
        <v>1618428</v>
      </c>
      <c r="L3591" s="11" t="n">
        <v>33572</v>
      </c>
      <c r="M3591" s="13" t="s">
        <v>35</v>
      </c>
      <c r="N3591" s="13" t="s">
        <v>59</v>
      </c>
      <c r="P3591" s="11" t="n">
        <v>167</v>
      </c>
      <c r="Q3591" s="13" t="s">
        <v>119</v>
      </c>
      <c r="R3591" s="13" t="s">
        <v>66</v>
      </c>
      <c r="S3591" s="11" t="n">
        <v>1130101</v>
      </c>
      <c r="T3591" s="13" t="s">
        <v>67</v>
      </c>
      <c r="U3591" s="14" t="n">
        <v>457.88</v>
      </c>
      <c r="W3591" s="14" t="n">
        <v>0</v>
      </c>
      <c r="X3591" s="13" t="s">
        <v>2888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RACAO BOLT CAES KG</v>
      </c>
      <c r="AC3591" s="1" t="n">
        <v>3357</v>
      </c>
    </row>
    <row r="3592" customFormat="false" ht="45.75" hidden="false" customHeight="true" outlineLevel="0" collapsed="false">
      <c r="A3592" s="11" t="n">
        <v>3</v>
      </c>
      <c r="B3592" s="12" t="n">
        <v>46269</v>
      </c>
      <c r="C3592" s="12" t="n">
        <v>46290</v>
      </c>
      <c r="D3592" s="11" t="n">
        <v>616</v>
      </c>
      <c r="E3592" s="13" t="s">
        <v>2837</v>
      </c>
      <c r="F3592" s="11" t="n">
        <v>24</v>
      </c>
      <c r="G3592" s="13" t="s">
        <v>64</v>
      </c>
      <c r="H3592" s="11" t="n">
        <v>2110405</v>
      </c>
      <c r="I3592" s="13" t="s">
        <v>57</v>
      </c>
      <c r="J3592" s="11" t="n">
        <v>1653124</v>
      </c>
      <c r="L3592" s="11" t="n">
        <v>3755962</v>
      </c>
      <c r="M3592" s="13" t="s">
        <v>35</v>
      </c>
      <c r="N3592" s="13" t="s">
        <v>59</v>
      </c>
      <c r="P3592" s="11" t="n">
        <v>167</v>
      </c>
      <c r="Q3592" s="13" t="s">
        <v>119</v>
      </c>
      <c r="R3592" s="13" t="s">
        <v>66</v>
      </c>
      <c r="S3592" s="11" t="n">
        <v>1130101</v>
      </c>
      <c r="T3592" s="13" t="s">
        <v>67</v>
      </c>
      <c r="U3592" s="14" t="n">
        <v>375.44</v>
      </c>
      <c r="W3592" s="14" t="n">
        <v>0</v>
      </c>
      <c r="X3592" s="13" t="s">
        <v>2889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0" t="str">
        <f aca="false">IFERROR(INDEX('Mov Entradas (Rel 10497)'!$L:$L,MATCH(AC3592,'Mov Entradas (Rel 10497)'!$I:$I,0)),"nao encontrado")</f>
        <v>ANELINATUPY PRETO</v>
      </c>
      <c r="AC3592" s="0" t="n">
        <v>320421</v>
      </c>
    </row>
    <row r="3593" customFormat="false" ht="27.75" hidden="false" customHeight="true" outlineLevel="0" collapsed="false">
      <c r="A3593" s="11" t="n">
        <v>3</v>
      </c>
      <c r="B3593" s="12" t="n">
        <v>46269</v>
      </c>
      <c r="C3593" s="12" t="n">
        <v>46290</v>
      </c>
      <c r="D3593" s="11" t="n">
        <v>616</v>
      </c>
      <c r="E3593" s="13" t="s">
        <v>2837</v>
      </c>
      <c r="F3593" s="11" t="n">
        <v>24</v>
      </c>
      <c r="G3593" s="13" t="s">
        <v>64</v>
      </c>
      <c r="H3593" s="11" t="n">
        <v>2110405</v>
      </c>
      <c r="I3593" s="13" t="s">
        <v>57</v>
      </c>
      <c r="J3593" s="11" t="n">
        <v>1653150</v>
      </c>
      <c r="L3593" s="11" t="n">
        <v>3756442</v>
      </c>
      <c r="M3593" s="13" t="s">
        <v>35</v>
      </c>
      <c r="N3593" s="13" t="s">
        <v>59</v>
      </c>
      <c r="P3593" s="11" t="n">
        <v>167</v>
      </c>
      <c r="Q3593" s="13" t="s">
        <v>119</v>
      </c>
      <c r="R3593" s="13" t="s">
        <v>66</v>
      </c>
      <c r="S3593" s="11" t="n">
        <v>1130101</v>
      </c>
      <c r="T3593" s="13" t="s">
        <v>67</v>
      </c>
      <c r="U3593" s="14" t="n">
        <v>663.21</v>
      </c>
      <c r="W3593" s="14" t="n">
        <v>0</v>
      </c>
      <c r="X3593" s="13" t="s">
        <v>2890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0" t="str">
        <f aca="false">IFERROR(INDEX('Mov Entradas (Rel 10497)'!$L:$L,MATCH(AC3593,'Mov Entradas (Rel 10497)'!$I:$I,0)),"nao encontrado")</f>
        <v>COLA DE ISOPOR POLAR</v>
      </c>
      <c r="AC3593" s="0" t="n">
        <v>320422</v>
      </c>
    </row>
    <row r="3594" customFormat="false" ht="91.5" hidden="false" customHeight="true" outlineLevel="0" collapsed="false">
      <c r="A3594" s="11" t="n">
        <v>3</v>
      </c>
      <c r="B3594" s="12" t="n">
        <v>46269</v>
      </c>
      <c r="C3594" s="12" t="n">
        <v>46290</v>
      </c>
      <c r="D3594" s="11" t="n">
        <v>1695</v>
      </c>
      <c r="E3594" s="13" t="s">
        <v>335</v>
      </c>
      <c r="F3594" s="11" t="n">
        <v>24</v>
      </c>
      <c r="G3594" s="13" t="s">
        <v>64</v>
      </c>
      <c r="H3594" s="11" t="n">
        <v>2110405</v>
      </c>
      <c r="I3594" s="13" t="s">
        <v>57</v>
      </c>
      <c r="J3594" s="11" t="n">
        <v>1676570</v>
      </c>
      <c r="L3594" s="11" t="n">
        <v>2028003</v>
      </c>
      <c r="M3594" s="13" t="s">
        <v>35</v>
      </c>
      <c r="N3594" s="13" t="s">
        <v>59</v>
      </c>
      <c r="P3594" s="11" t="n">
        <v>129</v>
      </c>
      <c r="Q3594" s="13" t="s">
        <v>37</v>
      </c>
      <c r="R3594" s="13" t="s">
        <v>66</v>
      </c>
      <c r="S3594" s="11" t="n">
        <v>1130101</v>
      </c>
      <c r="T3594" s="13" t="s">
        <v>67</v>
      </c>
      <c r="U3594" s="14" t="n">
        <v>1176.7</v>
      </c>
      <c r="W3594" s="14" t="n">
        <v>0</v>
      </c>
      <c r="X3594" s="13" t="s">
        <v>2891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SUCO JANDAI CAJU500M</v>
      </c>
      <c r="AC3594" s="1" t="n">
        <v>20280</v>
      </c>
    </row>
    <row r="3595" customFormat="false" ht="54.75" hidden="false" customHeight="true" outlineLevel="0" collapsed="false">
      <c r="A3595" s="11" t="n">
        <v>3</v>
      </c>
      <c r="B3595" s="12" t="n">
        <v>46274</v>
      </c>
      <c r="C3595" s="12" t="n">
        <v>46290</v>
      </c>
      <c r="D3595" s="11" t="n">
        <v>1916</v>
      </c>
      <c r="E3595" s="13" t="s">
        <v>454</v>
      </c>
      <c r="F3595" s="11" t="n">
        <v>2</v>
      </c>
      <c r="G3595" s="13" t="s">
        <v>624</v>
      </c>
      <c r="H3595" s="11" t="n">
        <v>2110405</v>
      </c>
      <c r="I3595" s="13" t="s">
        <v>57</v>
      </c>
      <c r="J3595" s="11" t="n">
        <v>1678258</v>
      </c>
      <c r="L3595" s="11" t="n">
        <v>405511</v>
      </c>
      <c r="M3595" s="13" t="s">
        <v>35</v>
      </c>
      <c r="N3595" s="13" t="s">
        <v>59</v>
      </c>
      <c r="P3595" s="11" t="n">
        <v>129</v>
      </c>
      <c r="Q3595" s="13" t="s">
        <v>37</v>
      </c>
      <c r="R3595" s="13" t="s">
        <v>66</v>
      </c>
      <c r="S3595" s="11" t="n">
        <v>1130101</v>
      </c>
      <c r="T3595" s="13" t="s">
        <v>67</v>
      </c>
      <c r="U3595" s="14" t="n">
        <v>249.5</v>
      </c>
      <c r="W3595" s="14" t="n">
        <v>0</v>
      </c>
      <c r="X3595" s="13" t="s">
        <v>2892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GOMA DE MANDIOCA 500</v>
      </c>
      <c r="AC3595" s="1" t="n">
        <v>40551</v>
      </c>
    </row>
    <row r="3596" customFormat="false" ht="45.75" hidden="false" customHeight="true" outlineLevel="0" collapsed="false">
      <c r="A3596" s="11" t="n">
        <v>3</v>
      </c>
      <c r="B3596" s="12" t="n">
        <v>46275</v>
      </c>
      <c r="C3596" s="12" t="n">
        <v>46290</v>
      </c>
      <c r="D3596" s="11" t="n">
        <v>1612</v>
      </c>
      <c r="E3596" s="13" t="s">
        <v>330</v>
      </c>
      <c r="F3596" s="11" t="n">
        <v>24</v>
      </c>
      <c r="G3596" s="13" t="s">
        <v>64</v>
      </c>
      <c r="H3596" s="11" t="n">
        <v>2110405</v>
      </c>
      <c r="I3596" s="13" t="s">
        <v>57</v>
      </c>
      <c r="J3596" s="11" t="n">
        <v>1686487</v>
      </c>
      <c r="L3596" s="11" t="n">
        <v>23176941</v>
      </c>
      <c r="M3596" s="13" t="s">
        <v>35</v>
      </c>
      <c r="N3596" s="13" t="s">
        <v>59</v>
      </c>
      <c r="P3596" s="11" t="n">
        <v>167</v>
      </c>
      <c r="Q3596" s="13" t="s">
        <v>119</v>
      </c>
      <c r="R3596" s="13" t="s">
        <v>66</v>
      </c>
      <c r="S3596" s="11" t="n">
        <v>1130101</v>
      </c>
      <c r="T3596" s="13" t="s">
        <v>67</v>
      </c>
      <c r="U3596" s="14" t="n">
        <v>377.34</v>
      </c>
      <c r="W3596" s="14" t="n">
        <v>0</v>
      </c>
      <c r="X3596" s="13" t="s">
        <v>2893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OVO KINDER JOY 20G</v>
      </c>
      <c r="AC3596" s="1" t="n">
        <v>2317694</v>
      </c>
    </row>
    <row r="3597" customFormat="false" ht="54.75" hidden="false" customHeight="true" outlineLevel="0" collapsed="false">
      <c r="A3597" s="11" t="n">
        <v>3</v>
      </c>
      <c r="B3597" s="12" t="n">
        <v>46276</v>
      </c>
      <c r="C3597" s="12" t="n">
        <v>46290</v>
      </c>
      <c r="D3597" s="11" t="n">
        <v>1815</v>
      </c>
      <c r="E3597" s="13" t="s">
        <v>73</v>
      </c>
      <c r="F3597" s="11" t="n">
        <v>24</v>
      </c>
      <c r="G3597" s="13" t="s">
        <v>64</v>
      </c>
      <c r="H3597" s="11" t="n">
        <v>2110405</v>
      </c>
      <c r="I3597" s="13" t="s">
        <v>57</v>
      </c>
      <c r="J3597" s="11" t="n">
        <v>1687712</v>
      </c>
      <c r="L3597" s="11" t="n">
        <v>4672831</v>
      </c>
      <c r="M3597" s="13" t="s">
        <v>35</v>
      </c>
      <c r="N3597" s="13" t="s">
        <v>59</v>
      </c>
      <c r="P3597" s="11" t="n">
        <v>167</v>
      </c>
      <c r="Q3597" s="13" t="s">
        <v>119</v>
      </c>
      <c r="R3597" s="13" t="s">
        <v>66</v>
      </c>
      <c r="S3597" s="11" t="n">
        <v>1130101</v>
      </c>
      <c r="T3597" s="13" t="s">
        <v>67</v>
      </c>
      <c r="U3597" s="14" t="n">
        <v>1108.66</v>
      </c>
      <c r="W3597" s="14" t="n">
        <v>0</v>
      </c>
      <c r="X3597" s="13" t="s">
        <v>2894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0" t="str">
        <f aca="false">IFERROR(INDEX('Mov Entradas (Rel 10497)'!$L:$L,MATCH(AC3597,'Mov Entradas (Rel 10497)'!$I:$I,0)),"nao encontrado")</f>
        <v>COXA E SOBRECOXA KG</v>
      </c>
      <c r="AC3597" s="0" t="n">
        <v>402426</v>
      </c>
    </row>
    <row r="3598" customFormat="false" ht="63.75" hidden="false" customHeight="true" outlineLevel="0" collapsed="false">
      <c r="A3598" s="11" t="n">
        <v>3</v>
      </c>
      <c r="B3598" s="12" t="n">
        <v>46275</v>
      </c>
      <c r="C3598" s="12" t="n">
        <v>46290</v>
      </c>
      <c r="D3598" s="11" t="n">
        <v>1608</v>
      </c>
      <c r="E3598" s="13" t="s">
        <v>63</v>
      </c>
      <c r="F3598" s="11" t="n">
        <v>24</v>
      </c>
      <c r="G3598" s="13" t="s">
        <v>64</v>
      </c>
      <c r="H3598" s="11" t="n">
        <v>2110405</v>
      </c>
      <c r="I3598" s="13" t="s">
        <v>57</v>
      </c>
      <c r="J3598" s="11" t="n">
        <v>1688701</v>
      </c>
      <c r="L3598" s="11" t="n">
        <v>17279301</v>
      </c>
      <c r="M3598" s="13" t="s">
        <v>35</v>
      </c>
      <c r="N3598" s="13" t="s">
        <v>59</v>
      </c>
      <c r="P3598" s="11" t="n">
        <v>167</v>
      </c>
      <c r="Q3598" s="13" t="s">
        <v>119</v>
      </c>
      <c r="R3598" s="13" t="s">
        <v>66</v>
      </c>
      <c r="S3598" s="11" t="n">
        <v>1130101</v>
      </c>
      <c r="T3598" s="13" t="s">
        <v>67</v>
      </c>
      <c r="U3598" s="14" t="n">
        <v>370.55</v>
      </c>
      <c r="W3598" s="14" t="n">
        <v>0</v>
      </c>
      <c r="X3598" s="13" t="s">
        <v>2895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0" t="str">
        <f aca="false">IFERROR(INDEX('Mov Entradas (Rel 10497)'!$L:$L,MATCH(AC3598,'Mov Entradas (Rel 10497)'!$I:$I,0)),"nao encontrado")</f>
        <v>MANTEIGA COMUM C/SAL</v>
      </c>
      <c r="AC3598" s="0" t="n">
        <v>1727930</v>
      </c>
    </row>
    <row r="3599" customFormat="false" ht="54.75" hidden="false" customHeight="true" outlineLevel="0" collapsed="false">
      <c r="A3599" s="11" t="n">
        <v>3</v>
      </c>
      <c r="B3599" s="12" t="n">
        <v>46276</v>
      </c>
      <c r="C3599" s="12" t="n">
        <v>46291</v>
      </c>
      <c r="D3599" s="11" t="n">
        <v>1718</v>
      </c>
      <c r="E3599" s="13" t="s">
        <v>519</v>
      </c>
      <c r="F3599" s="11" t="n">
        <v>24</v>
      </c>
      <c r="G3599" s="13" t="s">
        <v>64</v>
      </c>
      <c r="H3599" s="11" t="n">
        <v>2110405</v>
      </c>
      <c r="I3599" s="13" t="s">
        <v>57</v>
      </c>
      <c r="J3599" s="11" t="n">
        <v>1686560</v>
      </c>
      <c r="L3599" s="11" t="n">
        <v>820464</v>
      </c>
      <c r="M3599" s="13" t="s">
        <v>35</v>
      </c>
      <c r="N3599" s="13" t="s">
        <v>59</v>
      </c>
      <c r="P3599" s="11" t="n">
        <v>167</v>
      </c>
      <c r="Q3599" s="13" t="s">
        <v>119</v>
      </c>
      <c r="R3599" s="13" t="s">
        <v>66</v>
      </c>
      <c r="S3599" s="11" t="n">
        <v>1130101</v>
      </c>
      <c r="T3599" s="13" t="s">
        <v>67</v>
      </c>
      <c r="U3599" s="14" t="n">
        <v>612.29</v>
      </c>
      <c r="W3599" s="14" t="n">
        <v>0</v>
      </c>
      <c r="X3599" s="13" t="s">
        <v>2896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ISQUEIRO BIC G</v>
      </c>
      <c r="AC3599" s="1" t="n">
        <v>695708</v>
      </c>
    </row>
    <row r="3600" customFormat="false" ht="27.75" hidden="false" customHeight="true" outlineLevel="0" collapsed="false">
      <c r="A3600" s="11" t="n">
        <v>3</v>
      </c>
      <c r="B3600" s="12" t="n">
        <v>46275</v>
      </c>
      <c r="C3600" s="12" t="n">
        <v>46291</v>
      </c>
      <c r="D3600" s="11" t="n">
        <v>1814</v>
      </c>
      <c r="E3600" s="13" t="s">
        <v>440</v>
      </c>
      <c r="F3600" s="11" t="n">
        <v>24</v>
      </c>
      <c r="G3600" s="13" t="s">
        <v>64</v>
      </c>
      <c r="H3600" s="11" t="n">
        <v>2110405</v>
      </c>
      <c r="I3600" s="13" t="s">
        <v>57</v>
      </c>
      <c r="J3600" s="11" t="n">
        <v>1687658</v>
      </c>
      <c r="L3600" s="11" t="n">
        <v>291372</v>
      </c>
      <c r="M3600" s="13" t="s">
        <v>35</v>
      </c>
      <c r="N3600" s="13" t="s">
        <v>59</v>
      </c>
      <c r="P3600" s="11" t="n">
        <v>167</v>
      </c>
      <c r="Q3600" s="13" t="s">
        <v>119</v>
      </c>
      <c r="R3600" s="13" t="s">
        <v>66</v>
      </c>
      <c r="S3600" s="11" t="n">
        <v>1130101</v>
      </c>
      <c r="T3600" s="13" t="s">
        <v>67</v>
      </c>
      <c r="U3600" s="14" t="n">
        <v>968.48</v>
      </c>
      <c r="W3600" s="14" t="n">
        <v>0</v>
      </c>
      <c r="X3600" s="13" t="s">
        <v>2897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0" t="str">
        <f aca="false">IFERROR(INDEX('Mov Entradas (Rel 10497)'!$L:$L,MATCH(AC3600,'Mov Entradas (Rel 10497)'!$I:$I,0)),"nao encontrado")</f>
        <v>POLPA GRAVIOLA 100G</v>
      </c>
      <c r="AC3600" s="0" t="n">
        <v>29137</v>
      </c>
    </row>
    <row r="3601" customFormat="false" ht="63.75" hidden="false" customHeight="true" outlineLevel="0" collapsed="false">
      <c r="A3601" s="11" t="n">
        <v>3</v>
      </c>
      <c r="B3601" s="12" t="n">
        <v>46273</v>
      </c>
      <c r="C3601" s="12" t="n">
        <v>46292</v>
      </c>
      <c r="D3601" s="11" t="n">
        <v>1613</v>
      </c>
      <c r="E3601" s="13" t="s">
        <v>214</v>
      </c>
      <c r="F3601" s="11" t="n">
        <v>24</v>
      </c>
      <c r="G3601" s="13" t="s">
        <v>64</v>
      </c>
      <c r="H3601" s="11" t="n">
        <v>2110405</v>
      </c>
      <c r="I3601" s="13" t="s">
        <v>57</v>
      </c>
      <c r="J3601" s="11" t="n">
        <v>1676974</v>
      </c>
      <c r="L3601" s="11" t="n">
        <v>16281043</v>
      </c>
      <c r="M3601" s="13" t="s">
        <v>35</v>
      </c>
      <c r="N3601" s="13" t="s">
        <v>59</v>
      </c>
      <c r="P3601" s="11" t="n">
        <v>129</v>
      </c>
      <c r="Q3601" s="13" t="s">
        <v>37</v>
      </c>
      <c r="R3601" s="13" t="s">
        <v>66</v>
      </c>
      <c r="S3601" s="11" t="n">
        <v>1130101</v>
      </c>
      <c r="T3601" s="13" t="s">
        <v>67</v>
      </c>
      <c r="U3601" s="14" t="n">
        <v>1004.34</v>
      </c>
      <c r="W3601" s="14" t="n">
        <v>0</v>
      </c>
      <c r="X3601" s="13" t="s">
        <v>2898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0" t="str">
        <f aca="false">IFERROR(INDEX('Mov Entradas (Rel 10497)'!$L:$L,MATCH(AC3601,'Mov Entradas (Rel 10497)'!$I:$I,0)),"nao encontrado")</f>
        <v>SALSICHA PERDIGÃO KG</v>
      </c>
      <c r="AC3601" s="0" t="n">
        <v>1628104</v>
      </c>
    </row>
    <row r="3602" customFormat="false" ht="36.75" hidden="false" customHeight="true" outlineLevel="0" collapsed="false">
      <c r="A3602" s="11" t="n">
        <v>3</v>
      </c>
      <c r="B3602" s="12" t="n">
        <v>46258</v>
      </c>
      <c r="C3602" s="12" t="n">
        <v>46293</v>
      </c>
      <c r="D3602" s="11" t="n">
        <v>10012</v>
      </c>
      <c r="E3602" s="13" t="s">
        <v>504</v>
      </c>
      <c r="F3602" s="11" t="n">
        <v>24</v>
      </c>
      <c r="G3602" s="13" t="s">
        <v>64</v>
      </c>
      <c r="H3602" s="11" t="n">
        <v>2110405</v>
      </c>
      <c r="I3602" s="13" t="s">
        <v>57</v>
      </c>
      <c r="J3602" s="11" t="n">
        <v>1608862</v>
      </c>
      <c r="L3602" s="11" t="n">
        <v>19672743</v>
      </c>
      <c r="M3602" s="13" t="s">
        <v>35</v>
      </c>
      <c r="N3602" s="13" t="s">
        <v>59</v>
      </c>
      <c r="P3602" s="11" t="n">
        <v>167</v>
      </c>
      <c r="Q3602" s="13" t="s">
        <v>119</v>
      </c>
      <c r="R3602" s="13" t="s">
        <v>66</v>
      </c>
      <c r="S3602" s="11" t="n">
        <v>1130101</v>
      </c>
      <c r="T3602" s="13" t="s">
        <v>67</v>
      </c>
      <c r="U3602" s="14" t="n">
        <v>524.88</v>
      </c>
      <c r="W3602" s="14" t="n">
        <v>0</v>
      </c>
      <c r="X3602" s="13" t="s">
        <v>2899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0" t="str">
        <f aca="false">IFERROR(INDEX('Mov Entradas (Rel 10497)'!$L:$L,MATCH(AC3602,'Mov Entradas (Rel 10497)'!$I:$I,0)),"nao encontrado")</f>
        <v>SAB PHEBO ODOR90G</v>
      </c>
      <c r="AC3602" s="0" t="n">
        <v>1967274</v>
      </c>
    </row>
    <row r="3603" customFormat="false" ht="36.75" hidden="false" customHeight="true" outlineLevel="0" collapsed="false">
      <c r="A3603" s="11" t="n">
        <v>3</v>
      </c>
      <c r="B3603" s="12" t="n">
        <v>46261</v>
      </c>
      <c r="C3603" s="12" t="n">
        <v>46293</v>
      </c>
      <c r="D3603" s="11" t="n">
        <v>1699</v>
      </c>
      <c r="E3603" s="13" t="s">
        <v>80</v>
      </c>
      <c r="F3603" s="11" t="n">
        <v>24</v>
      </c>
      <c r="G3603" s="13" t="s">
        <v>64</v>
      </c>
      <c r="H3603" s="11" t="n">
        <v>2110405</v>
      </c>
      <c r="I3603" s="13" t="s">
        <v>57</v>
      </c>
      <c r="J3603" s="11" t="n">
        <v>1613375</v>
      </c>
      <c r="L3603" s="11" t="n">
        <v>3125773</v>
      </c>
      <c r="M3603" s="13" t="s">
        <v>35</v>
      </c>
      <c r="N3603" s="13" t="s">
        <v>59</v>
      </c>
      <c r="P3603" s="11" t="n">
        <v>167</v>
      </c>
      <c r="Q3603" s="13" t="s">
        <v>119</v>
      </c>
      <c r="R3603" s="13" t="s">
        <v>66</v>
      </c>
      <c r="S3603" s="11" t="n">
        <v>1130101</v>
      </c>
      <c r="T3603" s="13" t="s">
        <v>67</v>
      </c>
      <c r="U3603" s="14" t="n">
        <v>1065.1</v>
      </c>
      <c r="W3603" s="14" t="n">
        <v>0</v>
      </c>
      <c r="X3603" s="13" t="s">
        <v>2900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0" t="str">
        <f aca="false">IFERROR(INDEX('Mov Entradas (Rel 10497)'!$L:$L,MATCH(AC3603,'Mov Entradas (Rel 10497)'!$I:$I,0)),"nao encontrado")</f>
        <v>ARROZ BRANCO FACCIO 1KG</v>
      </c>
      <c r="AC3603" s="0" t="n">
        <v>312577</v>
      </c>
    </row>
    <row r="3604" customFormat="false" ht="45.75" hidden="false" customHeight="true" outlineLevel="0" collapsed="false">
      <c r="A3604" s="11" t="n">
        <v>3</v>
      </c>
      <c r="B3604" s="12" t="n">
        <v>46248</v>
      </c>
      <c r="C3604" s="12" t="n">
        <v>46294</v>
      </c>
      <c r="D3604" s="11" t="n">
        <v>1739</v>
      </c>
      <c r="E3604" s="13" t="s">
        <v>2660</v>
      </c>
      <c r="F3604" s="11" t="n">
        <v>24</v>
      </c>
      <c r="G3604" s="13" t="s">
        <v>64</v>
      </c>
      <c r="H3604" s="11" t="n">
        <v>2110405</v>
      </c>
      <c r="I3604" s="13" t="s">
        <v>57</v>
      </c>
      <c r="J3604" s="11" t="n">
        <v>1566624</v>
      </c>
      <c r="L3604" s="11" t="n">
        <v>2551474</v>
      </c>
      <c r="M3604" s="13" t="s">
        <v>35</v>
      </c>
      <c r="N3604" s="13" t="s">
        <v>59</v>
      </c>
      <c r="P3604" s="11" t="n">
        <v>167</v>
      </c>
      <c r="Q3604" s="13" t="s">
        <v>119</v>
      </c>
      <c r="R3604" s="13" t="s">
        <v>66</v>
      </c>
      <c r="S3604" s="11" t="n">
        <v>1130101</v>
      </c>
      <c r="T3604" s="13" t="s">
        <v>67</v>
      </c>
      <c r="U3604" s="14" t="n">
        <v>842.29</v>
      </c>
      <c r="W3604" s="14" t="n">
        <v>0</v>
      </c>
      <c r="X3604" s="13" t="s">
        <v>2901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0" t="str">
        <f aca="false">IFERROR(INDEX('Mov Entradas (Rel 10497)'!$L:$L,MATCH(AC3604,'Mov Entradas (Rel 10497)'!$I:$I,0)),"nao encontrado")</f>
        <v>PRESERVATIVO LV8 PG6</v>
      </c>
      <c r="AC3604" s="0" t="n">
        <v>255147</v>
      </c>
    </row>
    <row r="3605" customFormat="false" ht="54.75" hidden="false" customHeight="true" outlineLevel="0" collapsed="false">
      <c r="A3605" s="11" t="n">
        <v>3</v>
      </c>
      <c r="B3605" s="12" t="n">
        <v>46269</v>
      </c>
      <c r="C3605" s="12" t="n">
        <v>46294</v>
      </c>
      <c r="D3605" s="11" t="n">
        <v>1656</v>
      </c>
      <c r="E3605" s="13" t="s">
        <v>326</v>
      </c>
      <c r="F3605" s="11" t="n">
        <v>24</v>
      </c>
      <c r="G3605" s="13" t="s">
        <v>64</v>
      </c>
      <c r="H3605" s="11" t="n">
        <v>2110405</v>
      </c>
      <c r="I3605" s="13" t="s">
        <v>57</v>
      </c>
      <c r="J3605" s="11" t="n">
        <v>1678170</v>
      </c>
      <c r="L3605" s="11" t="n">
        <v>2264082</v>
      </c>
      <c r="M3605" s="13" t="s">
        <v>35</v>
      </c>
      <c r="N3605" s="13" t="s">
        <v>59</v>
      </c>
      <c r="P3605" s="11" t="n">
        <v>129</v>
      </c>
      <c r="Q3605" s="13" t="s">
        <v>37</v>
      </c>
      <c r="R3605" s="13" t="s">
        <v>66</v>
      </c>
      <c r="S3605" s="11" t="n">
        <v>1130101</v>
      </c>
      <c r="T3605" s="13" t="s">
        <v>67</v>
      </c>
      <c r="U3605" s="14" t="n">
        <v>997.68</v>
      </c>
      <c r="W3605" s="14" t="n">
        <v>0</v>
      </c>
      <c r="X3605" s="13" t="s">
        <v>2902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0" t="str">
        <f aca="false">IFERROR(INDEX('Mov Entradas (Rel 10497)'!$L:$L,MATCH(AC3605,'Mov Entradas (Rel 10497)'!$I:$I,0)),"nao encontrado")</f>
        <v>CREME DE LEITE PIRAC</v>
      </c>
      <c r="AC3605" s="0" t="n">
        <v>226408</v>
      </c>
    </row>
    <row r="3606" customFormat="false" ht="45.75" hidden="false" customHeight="true" outlineLevel="0" collapsed="false">
      <c r="A3606" s="11" t="n">
        <v>3</v>
      </c>
      <c r="B3606" s="12" t="n">
        <v>46260</v>
      </c>
      <c r="C3606" s="12" t="n">
        <v>46295</v>
      </c>
      <c r="D3606" s="11" t="n">
        <v>794</v>
      </c>
      <c r="E3606" s="13" t="s">
        <v>191</v>
      </c>
      <c r="F3606" s="11" t="n">
        <v>24</v>
      </c>
      <c r="G3606" s="13" t="s">
        <v>64</v>
      </c>
      <c r="H3606" s="11" t="n">
        <v>2110405</v>
      </c>
      <c r="I3606" s="13" t="s">
        <v>57</v>
      </c>
      <c r="J3606" s="11" t="n">
        <v>1608550</v>
      </c>
      <c r="L3606" s="11" t="n">
        <v>59754</v>
      </c>
      <c r="M3606" s="13" t="s">
        <v>35</v>
      </c>
      <c r="N3606" s="13" t="s">
        <v>59</v>
      </c>
      <c r="P3606" s="11" t="n">
        <v>167</v>
      </c>
      <c r="Q3606" s="13" t="s">
        <v>119</v>
      </c>
      <c r="R3606" s="13" t="s">
        <v>66</v>
      </c>
      <c r="S3606" s="11" t="n">
        <v>1130101</v>
      </c>
      <c r="T3606" s="13" t="s">
        <v>67</v>
      </c>
      <c r="U3606" s="14" t="n">
        <v>1460.01</v>
      </c>
      <c r="W3606" s="14" t="n">
        <v>0</v>
      </c>
      <c r="X3606" s="13" t="s">
        <v>2903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0" t="str">
        <f aca="false">IFERROR(INDEX('Mov Entradas (Rel 10497)'!$L:$L,MATCH(AC3606,'Mov Entradas (Rel 10497)'!$I:$I,0)),"nao encontrado")</f>
        <v>SACOLA DE 3KG</v>
      </c>
      <c r="AC3606" s="0" t="n">
        <v>8770</v>
      </c>
    </row>
    <row r="3607" customFormat="false" ht="54.75" hidden="false" customHeight="true" outlineLevel="0" collapsed="false">
      <c r="A3607" s="11" t="n">
        <v>3</v>
      </c>
      <c r="B3607" s="12" t="n">
        <v>46276</v>
      </c>
      <c r="C3607" s="12" t="n">
        <v>46295</v>
      </c>
      <c r="D3607" s="11" t="n">
        <v>1185</v>
      </c>
      <c r="E3607" s="13" t="s">
        <v>204</v>
      </c>
      <c r="F3607" s="11" t="n">
        <v>24</v>
      </c>
      <c r="G3607" s="13" t="s">
        <v>64</v>
      </c>
      <c r="H3607" s="11" t="n">
        <v>2110405</v>
      </c>
      <c r="I3607" s="13" t="s">
        <v>57</v>
      </c>
      <c r="J3607" s="11" t="n">
        <v>1688684</v>
      </c>
      <c r="L3607" s="11" t="n">
        <v>4201</v>
      </c>
      <c r="M3607" s="13" t="s">
        <v>35</v>
      </c>
      <c r="N3607" s="13" t="s">
        <v>59</v>
      </c>
      <c r="P3607" s="11" t="n">
        <v>167</v>
      </c>
      <c r="Q3607" s="13" t="s">
        <v>119</v>
      </c>
      <c r="R3607" s="13" t="s">
        <v>66</v>
      </c>
      <c r="S3607" s="11" t="n">
        <v>1130101</v>
      </c>
      <c r="T3607" s="13" t="s">
        <v>67</v>
      </c>
      <c r="U3607" s="14" t="n">
        <v>681.75</v>
      </c>
      <c r="W3607" s="14" t="n">
        <v>0</v>
      </c>
      <c r="X3607" s="13" t="s">
        <v>2904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0" t="str">
        <f aca="false">IFERROR(INDEX('Mov Entradas (Rel 10497)'!$L:$L,MATCH(AC3607,'Mov Entradas (Rel 10497)'!$I:$I,0)),"nao encontrado")</f>
        <v>MILHO P/ PIPOCA GIOV</v>
      </c>
      <c r="AC3607" s="0" t="n">
        <v>420</v>
      </c>
    </row>
    <row r="3608" customFormat="false" ht="54.75" hidden="false" customHeight="true" outlineLevel="0" collapsed="false">
      <c r="A3608" s="11" t="n">
        <v>3</v>
      </c>
      <c r="B3608" s="12" t="n">
        <v>46269</v>
      </c>
      <c r="C3608" s="12" t="n">
        <v>46295</v>
      </c>
      <c r="D3608" s="11" t="n">
        <v>1815</v>
      </c>
      <c r="E3608" s="13" t="s">
        <v>73</v>
      </c>
      <c r="F3608" s="11" t="n">
        <v>24</v>
      </c>
      <c r="G3608" s="13" t="s">
        <v>64</v>
      </c>
      <c r="H3608" s="11" t="n">
        <v>2110405</v>
      </c>
      <c r="I3608" s="13" t="s">
        <v>57</v>
      </c>
      <c r="J3608" s="11" t="n">
        <v>1652997</v>
      </c>
      <c r="L3608" s="11" t="n">
        <v>4663653</v>
      </c>
      <c r="M3608" s="13" t="s">
        <v>35</v>
      </c>
      <c r="N3608" s="13" t="s">
        <v>59</v>
      </c>
      <c r="P3608" s="11" t="n">
        <v>167</v>
      </c>
      <c r="Q3608" s="13" t="s">
        <v>119</v>
      </c>
      <c r="R3608" s="13" t="s">
        <v>66</v>
      </c>
      <c r="S3608" s="11" t="n">
        <v>1130101</v>
      </c>
      <c r="T3608" s="13" t="s">
        <v>67</v>
      </c>
      <c r="U3608" s="14" t="n">
        <v>1268.36</v>
      </c>
      <c r="W3608" s="14" t="n">
        <v>0</v>
      </c>
      <c r="X3608" s="13" t="s">
        <v>2905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0" t="str">
        <f aca="false">IFERROR(INDEX('Mov Entradas (Rel 10497)'!$L:$L,MATCH(AC3608,'Mov Entradas (Rel 10497)'!$I:$I,0)),"nao encontrado")</f>
        <v>FIGADO BOVINO KG</v>
      </c>
      <c r="AC3608" s="0" t="n">
        <v>401452</v>
      </c>
    </row>
    <row r="3609" customFormat="false" ht="54.75" hidden="false" customHeight="true" outlineLevel="0" collapsed="false">
      <c r="A3609" s="11" t="n">
        <v>3</v>
      </c>
      <c r="B3609" s="12" t="n">
        <v>46273</v>
      </c>
      <c r="C3609" s="12" t="n">
        <v>46295</v>
      </c>
      <c r="D3609" s="11" t="n">
        <v>1734</v>
      </c>
      <c r="E3609" s="13" t="s">
        <v>152</v>
      </c>
      <c r="F3609" s="11" t="n">
        <v>24</v>
      </c>
      <c r="G3609" s="13" t="s">
        <v>64</v>
      </c>
      <c r="H3609" s="11" t="n">
        <v>2110405</v>
      </c>
      <c r="I3609" s="13" t="s">
        <v>57</v>
      </c>
      <c r="J3609" s="11" t="n">
        <v>1678195</v>
      </c>
      <c r="L3609" s="11" t="n">
        <v>259631</v>
      </c>
      <c r="M3609" s="13" t="s">
        <v>35</v>
      </c>
      <c r="N3609" s="13" t="s">
        <v>59</v>
      </c>
      <c r="P3609" s="11" t="n">
        <v>129</v>
      </c>
      <c r="Q3609" s="13" t="s">
        <v>37</v>
      </c>
      <c r="R3609" s="13" t="s">
        <v>66</v>
      </c>
      <c r="S3609" s="11" t="n">
        <v>1130101</v>
      </c>
      <c r="T3609" s="13" t="s">
        <v>67</v>
      </c>
      <c r="U3609" s="14" t="n">
        <v>839.63</v>
      </c>
      <c r="W3609" s="14" t="n">
        <v>0</v>
      </c>
      <c r="X3609" s="13" t="s">
        <v>2906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0" t="str">
        <f aca="false">IFERROR(INDEX('Mov Entradas (Rel 10497)'!$L:$L,MATCH(AC3609,'Mov Entradas (Rel 10497)'!$I:$I,0)),"nao encontrado")</f>
        <v>PICOLE PREMIUM LEITI</v>
      </c>
      <c r="AC3609" s="0" t="n">
        <v>259631</v>
      </c>
    </row>
    <row r="3610" customFormat="false" ht="45.75" hidden="false" customHeight="true" outlineLevel="0" collapsed="false">
      <c r="A3610" s="11" t="n">
        <v>3</v>
      </c>
      <c r="B3610" s="12" t="n">
        <v>46274</v>
      </c>
      <c r="C3610" s="12" t="n">
        <v>46295</v>
      </c>
      <c r="D3610" s="11" t="n">
        <v>1740</v>
      </c>
      <c r="E3610" s="13" t="s">
        <v>207</v>
      </c>
      <c r="F3610" s="11" t="n">
        <v>2</v>
      </c>
      <c r="G3610" s="13" t="s">
        <v>624</v>
      </c>
      <c r="H3610" s="11" t="n">
        <v>2110405</v>
      </c>
      <c r="I3610" s="13" t="s">
        <v>57</v>
      </c>
      <c r="J3610" s="11" t="n">
        <v>1678237</v>
      </c>
      <c r="L3610" s="11" t="n">
        <v>12681552</v>
      </c>
      <c r="M3610" s="13" t="s">
        <v>35</v>
      </c>
      <c r="N3610" s="13" t="s">
        <v>59</v>
      </c>
      <c r="P3610" s="11" t="n">
        <v>129</v>
      </c>
      <c r="Q3610" s="13" t="s">
        <v>37</v>
      </c>
      <c r="R3610" s="13" t="s">
        <v>66</v>
      </c>
      <c r="S3610" s="11" t="n">
        <v>1130101</v>
      </c>
      <c r="T3610" s="13" t="s">
        <v>67</v>
      </c>
      <c r="U3610" s="14" t="n">
        <v>911.1</v>
      </c>
      <c r="W3610" s="14" t="n">
        <v>0</v>
      </c>
      <c r="X3610" s="13" t="s">
        <v>2907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0" t="str">
        <f aca="false">IFERROR(INDEX('Mov Entradas (Rel 10497)'!$L:$L,MATCH(AC3610,'Mov Entradas (Rel 10497)'!$I:$I,0)),"nao encontrado")</f>
        <v>LINGUI DE FRANGO KG</v>
      </c>
      <c r="AC3610" s="0" t="n">
        <v>1268155</v>
      </c>
    </row>
    <row r="3611" customFormat="false" ht="36.75" hidden="false" customHeight="true" outlineLevel="0" collapsed="false">
      <c r="A3611" s="11" t="n">
        <v>3</v>
      </c>
      <c r="B3611" s="12" t="n">
        <v>46274</v>
      </c>
      <c r="C3611" s="12" t="n">
        <v>46295</v>
      </c>
      <c r="D3611" s="11" t="n">
        <v>1804</v>
      </c>
      <c r="E3611" s="13" t="s">
        <v>903</v>
      </c>
      <c r="F3611" s="11" t="n">
        <v>24</v>
      </c>
      <c r="G3611" s="13" t="s">
        <v>64</v>
      </c>
      <c r="H3611" s="11" t="n">
        <v>2110405</v>
      </c>
      <c r="I3611" s="13" t="s">
        <v>57</v>
      </c>
      <c r="J3611" s="11" t="n">
        <v>1681552</v>
      </c>
      <c r="L3611" s="11" t="n">
        <v>343542</v>
      </c>
      <c r="M3611" s="13" t="s">
        <v>35</v>
      </c>
      <c r="N3611" s="13" t="s">
        <v>59</v>
      </c>
      <c r="P3611" s="11" t="n">
        <v>167</v>
      </c>
      <c r="Q3611" s="13" t="s">
        <v>119</v>
      </c>
      <c r="R3611" s="13" t="s">
        <v>66</v>
      </c>
      <c r="S3611" s="11" t="n">
        <v>1130101</v>
      </c>
      <c r="T3611" s="13" t="s">
        <v>67</v>
      </c>
      <c r="U3611" s="14" t="n">
        <v>567.3</v>
      </c>
      <c r="W3611" s="14" t="n">
        <v>0</v>
      </c>
      <c r="X3611" s="13" t="s">
        <v>2908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0" t="str">
        <f aca="false">IFERROR(INDEX('Mov Entradas (Rel 10497)'!$L:$L,MATCH(AC3611,'Mov Entradas (Rel 10497)'!$I:$I,0)),"nao encontrado")</f>
        <v>STICK LOOK WAFER CHOCOLATE 55G</v>
      </c>
      <c r="AC3611" s="0" t="n">
        <v>26886</v>
      </c>
    </row>
    <row r="3612" customFormat="false" ht="36.75" hidden="false" customHeight="true" outlineLevel="0" collapsed="false">
      <c r="A3612" s="11" t="n">
        <v>3</v>
      </c>
      <c r="B3612" s="12" t="n">
        <v>46275</v>
      </c>
      <c r="C3612" s="12" t="n">
        <v>46296</v>
      </c>
      <c r="D3612" s="11" t="n">
        <v>1678</v>
      </c>
      <c r="E3612" s="13" t="s">
        <v>234</v>
      </c>
      <c r="F3612" s="11" t="n">
        <v>24</v>
      </c>
      <c r="G3612" s="13" t="s">
        <v>64</v>
      </c>
      <c r="H3612" s="11" t="n">
        <v>2110405</v>
      </c>
      <c r="I3612" s="13" t="s">
        <v>57</v>
      </c>
      <c r="J3612" s="11" t="n">
        <v>1682693</v>
      </c>
      <c r="L3612" s="11" t="n">
        <v>2610371</v>
      </c>
      <c r="M3612" s="13" t="s">
        <v>35</v>
      </c>
      <c r="N3612" s="13" t="s">
        <v>59</v>
      </c>
      <c r="P3612" s="11" t="n">
        <v>167</v>
      </c>
      <c r="Q3612" s="13" t="s">
        <v>119</v>
      </c>
      <c r="R3612" s="13" t="s">
        <v>66</v>
      </c>
      <c r="S3612" s="11" t="n">
        <v>1130101</v>
      </c>
      <c r="T3612" s="13" t="s">
        <v>67</v>
      </c>
      <c r="U3612" s="14" t="n">
        <v>421.73</v>
      </c>
      <c r="W3612" s="14" t="n">
        <v>0</v>
      </c>
      <c r="X3612" s="13" t="s">
        <v>2909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APAR BARB BIC SENSITIVE AMARELO</v>
      </c>
      <c r="AC3612" s="1" t="n">
        <v>165221</v>
      </c>
    </row>
    <row r="3613" customFormat="false" ht="63.75" hidden="false" customHeight="true" outlineLevel="0" collapsed="false">
      <c r="A3613" s="11" t="n">
        <v>3</v>
      </c>
      <c r="B3613" s="12" t="n">
        <v>46274</v>
      </c>
      <c r="C3613" s="12" t="n">
        <v>46296</v>
      </c>
      <c r="D3613" s="11" t="n">
        <v>666</v>
      </c>
      <c r="E3613" s="13" t="s">
        <v>470</v>
      </c>
      <c r="F3613" s="11" t="n">
        <v>24</v>
      </c>
      <c r="G3613" s="13" t="s">
        <v>64</v>
      </c>
      <c r="H3613" s="11" t="n">
        <v>2110405</v>
      </c>
      <c r="I3613" s="13" t="s">
        <v>57</v>
      </c>
      <c r="J3613" s="11" t="n">
        <v>1682900</v>
      </c>
      <c r="L3613" s="11" t="n">
        <v>82152</v>
      </c>
      <c r="M3613" s="13" t="s">
        <v>35</v>
      </c>
      <c r="N3613" s="13" t="s">
        <v>59</v>
      </c>
      <c r="P3613" s="11" t="n">
        <v>167</v>
      </c>
      <c r="Q3613" s="13" t="s">
        <v>119</v>
      </c>
      <c r="R3613" s="13" t="s">
        <v>66</v>
      </c>
      <c r="S3613" s="11" t="n">
        <v>1130101</v>
      </c>
      <c r="T3613" s="13" t="s">
        <v>67</v>
      </c>
      <c r="U3613" s="14" t="n">
        <v>566.93</v>
      </c>
      <c r="W3613" s="14" t="n">
        <v>0</v>
      </c>
      <c r="X3613" s="13" t="s">
        <v>2910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RACAO SABOR CAT KG</v>
      </c>
      <c r="AC3613" s="1" t="n">
        <v>8215</v>
      </c>
    </row>
    <row r="3614" customFormat="false" ht="36.75" hidden="false" customHeight="true" outlineLevel="0" collapsed="false">
      <c r="A3614" s="11" t="n">
        <v>3</v>
      </c>
      <c r="B3614" s="12" t="n">
        <v>46274</v>
      </c>
      <c r="C3614" s="12" t="n">
        <v>46296</v>
      </c>
      <c r="D3614" s="11" t="n">
        <v>1107</v>
      </c>
      <c r="E3614" s="13" t="s">
        <v>202</v>
      </c>
      <c r="F3614" s="11" t="n">
        <v>24</v>
      </c>
      <c r="G3614" s="13" t="s">
        <v>64</v>
      </c>
      <c r="H3614" s="11" t="n">
        <v>2110405</v>
      </c>
      <c r="I3614" s="13" t="s">
        <v>57</v>
      </c>
      <c r="J3614" s="11" t="n">
        <v>1682940</v>
      </c>
      <c r="L3614" s="11" t="n">
        <v>4547821</v>
      </c>
      <c r="M3614" s="13" t="s">
        <v>35</v>
      </c>
      <c r="N3614" s="13" t="s">
        <v>59</v>
      </c>
      <c r="P3614" s="11" t="n">
        <v>167</v>
      </c>
      <c r="Q3614" s="13" t="s">
        <v>119</v>
      </c>
      <c r="R3614" s="13" t="s">
        <v>66</v>
      </c>
      <c r="S3614" s="11" t="n">
        <v>1130101</v>
      </c>
      <c r="T3614" s="13" t="s">
        <v>67</v>
      </c>
      <c r="U3614" s="14" t="n">
        <v>800.89</v>
      </c>
      <c r="W3614" s="14" t="n">
        <v>0</v>
      </c>
      <c r="X3614" s="13" t="s">
        <v>2911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0" t="str">
        <f aca="false">IFERROR(INDEX('Mov Entradas (Rel 10497)'!$L:$L,MATCH(AC3614,'Mov Entradas (Rel 10497)'!$I:$I,0)),"nao encontrado")</f>
        <v>BOLINHO MORANGO 7308</v>
      </c>
      <c r="AC3614" s="0" t="n">
        <v>454782</v>
      </c>
    </row>
    <row r="3615" customFormat="false" ht="27.75" hidden="false" customHeight="true" outlineLevel="0" collapsed="false">
      <c r="A3615" s="11" t="n">
        <v>3</v>
      </c>
      <c r="B3615" s="12" t="n">
        <v>46276</v>
      </c>
      <c r="C3615" s="12" t="n">
        <v>46296</v>
      </c>
      <c r="D3615" s="11" t="n">
        <v>1815</v>
      </c>
      <c r="E3615" s="13" t="s">
        <v>73</v>
      </c>
      <c r="F3615" s="11" t="n">
        <v>24</v>
      </c>
      <c r="G3615" s="13" t="s">
        <v>64</v>
      </c>
      <c r="H3615" s="11" t="n">
        <v>2110405</v>
      </c>
      <c r="I3615" s="13" t="s">
        <v>57</v>
      </c>
      <c r="J3615" s="11" t="n">
        <v>1687713</v>
      </c>
      <c r="L3615" s="11" t="n">
        <v>4672832</v>
      </c>
      <c r="M3615" s="13" t="s">
        <v>35</v>
      </c>
      <c r="N3615" s="13" t="s">
        <v>59</v>
      </c>
      <c r="P3615" s="11" t="n">
        <v>167</v>
      </c>
      <c r="Q3615" s="13" t="s">
        <v>119</v>
      </c>
      <c r="R3615" s="13" t="s">
        <v>66</v>
      </c>
      <c r="S3615" s="11" t="n">
        <v>1130101</v>
      </c>
      <c r="T3615" s="13" t="s">
        <v>67</v>
      </c>
      <c r="U3615" s="14" t="n">
        <v>1108.66</v>
      </c>
      <c r="W3615" s="14" t="n">
        <v>0</v>
      </c>
      <c r="X3615" s="13" t="s">
        <v>2912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0" t="str">
        <f aca="false">IFERROR(INDEX('Mov Entradas (Rel 10497)'!$L:$L,MATCH(AC3615,'Mov Entradas (Rel 10497)'!$I:$I,0)),"nao encontrado")</f>
        <v>COXA E SOBRECOXA KG</v>
      </c>
      <c r="AC3615" s="0" t="n">
        <v>402426</v>
      </c>
    </row>
    <row r="3616" customFormat="false" ht="54.75" hidden="false" customHeight="true" outlineLevel="0" collapsed="false">
      <c r="A3616" s="11" t="n">
        <v>3</v>
      </c>
      <c r="B3616" s="12" t="n">
        <v>46231</v>
      </c>
      <c r="C3616" s="12" t="n">
        <v>46297</v>
      </c>
      <c r="D3616" s="11" t="n">
        <v>1778</v>
      </c>
      <c r="E3616" s="13" t="s">
        <v>143</v>
      </c>
      <c r="F3616" s="11" t="n">
        <v>24</v>
      </c>
      <c r="G3616" s="13" t="s">
        <v>64</v>
      </c>
      <c r="H3616" s="11" t="n">
        <v>2110405</v>
      </c>
      <c r="I3616" s="13" t="s">
        <v>57</v>
      </c>
      <c r="J3616" s="11" t="n">
        <v>1464589</v>
      </c>
      <c r="L3616" s="11" t="n">
        <v>227862</v>
      </c>
      <c r="M3616" s="13" t="s">
        <v>189</v>
      </c>
      <c r="N3616" s="13" t="s">
        <v>59</v>
      </c>
      <c r="P3616" s="11" t="n">
        <v>101</v>
      </c>
      <c r="Q3616" s="13" t="s">
        <v>60</v>
      </c>
      <c r="R3616" s="13" t="s">
        <v>41</v>
      </c>
      <c r="S3616" s="11" t="n">
        <v>4210207</v>
      </c>
      <c r="T3616" s="13" t="s">
        <v>144</v>
      </c>
      <c r="U3616" s="14" t="n">
        <v>337.29</v>
      </c>
      <c r="W3616" s="14" t="n">
        <v>0</v>
      </c>
      <c r="X3616" s="13" t="s">
        <v>2913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46205</v>
      </c>
      <c r="C3617" s="12" t="n">
        <v>46297</v>
      </c>
      <c r="D3617" s="11" t="n">
        <v>1789</v>
      </c>
      <c r="E3617" s="13" t="s">
        <v>82</v>
      </c>
      <c r="F3617" s="11" t="n">
        <v>24</v>
      </c>
      <c r="G3617" s="13" t="s">
        <v>64</v>
      </c>
      <c r="H3617" s="11" t="n">
        <v>2110405</v>
      </c>
      <c r="I3617" s="13" t="s">
        <v>57</v>
      </c>
      <c r="J3617" s="11" t="n">
        <v>1464602</v>
      </c>
      <c r="L3617" s="11" t="n">
        <v>227866</v>
      </c>
      <c r="M3617" s="13" t="s">
        <v>189</v>
      </c>
      <c r="N3617" s="13" t="s">
        <v>59</v>
      </c>
      <c r="P3617" s="11" t="n">
        <v>101</v>
      </c>
      <c r="Q3617" s="13" t="s">
        <v>60</v>
      </c>
      <c r="R3617" s="13" t="s">
        <v>83</v>
      </c>
      <c r="S3617" s="11" t="n">
        <v>4210112</v>
      </c>
      <c r="T3617" s="13" t="s">
        <v>84</v>
      </c>
      <c r="U3617" s="14" t="n">
        <v>5500</v>
      </c>
      <c r="W3617" s="14" t="n">
        <v>0</v>
      </c>
      <c r="X3617" s="13" t="s">
        <v>2760</v>
      </c>
      <c r="Z3617" s="1" t="str">
        <f aca="false">IF($T3617="","",IFERROR(INDEX('Resumo Grupos'!$AC$3:$AC$200,MATCH($T3617,'Resumo Grupos'!$AB$3:$AB$200,0)),"n/d"))</f>
        <v>Despesa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46231</v>
      </c>
      <c r="C3618" s="12" t="n">
        <v>46297</v>
      </c>
      <c r="D3618" s="11" t="n">
        <v>49</v>
      </c>
      <c r="E3618" s="13" t="s">
        <v>165</v>
      </c>
      <c r="F3618" s="11" t="n">
        <v>34</v>
      </c>
      <c r="G3618" s="13" t="s">
        <v>56</v>
      </c>
      <c r="H3618" s="11" t="n">
        <v>2110405</v>
      </c>
      <c r="I3618" s="13" t="s">
        <v>57</v>
      </c>
      <c r="J3618" s="11" t="n">
        <v>1464754</v>
      </c>
      <c r="L3618" s="11" t="n">
        <v>227889</v>
      </c>
      <c r="M3618" s="13" t="s">
        <v>310</v>
      </c>
      <c r="N3618" s="13" t="s">
        <v>59</v>
      </c>
      <c r="P3618" s="11" t="n">
        <v>101</v>
      </c>
      <c r="Q3618" s="13" t="s">
        <v>60</v>
      </c>
      <c r="R3618" s="13" t="s">
        <v>166</v>
      </c>
      <c r="S3618" s="11" t="n">
        <v>2110901</v>
      </c>
      <c r="T3618" s="13" t="s">
        <v>167</v>
      </c>
      <c r="U3618" s="14" t="n">
        <v>4000</v>
      </c>
      <c r="W3618" s="14" t="n">
        <v>0</v>
      </c>
      <c r="X3618" s="13" t="s">
        <v>2914</v>
      </c>
      <c r="Z3618" s="1" t="str">
        <f aca="false">IF($T3618="","",IFERROR(INDEX('Resumo Grupos'!$AC$3:$AC$200,MATCH($T3618,'Resumo Grupos'!$AB$3:$AB$200,0)),"n/d"))</f>
        <v>Empréstimo</v>
      </c>
      <c r="AA3618" s="1" t="str">
        <f aca="false">IF($T3618="","",IF(COUNTIF('Resumo Grupos'!$AE$3:$AE$40,$T3618)&gt;0,"NAO","SIM"))</f>
        <v>SIM</v>
      </c>
    </row>
    <row r="3619" customFormat="false" ht="36.75" hidden="false" customHeight="true" outlineLevel="0" collapsed="false">
      <c r="A3619" s="11" t="n">
        <v>3</v>
      </c>
      <c r="B3619" s="12" t="n">
        <v>46261</v>
      </c>
      <c r="C3619" s="12" t="n">
        <v>46297</v>
      </c>
      <c r="D3619" s="11" t="n">
        <v>10037</v>
      </c>
      <c r="E3619" s="13" t="s">
        <v>467</v>
      </c>
      <c r="F3619" s="11" t="n">
        <v>24</v>
      </c>
      <c r="G3619" s="13" t="s">
        <v>64</v>
      </c>
      <c r="H3619" s="11" t="n">
        <v>2110405</v>
      </c>
      <c r="I3619" s="13" t="s">
        <v>57</v>
      </c>
      <c r="J3619" s="11" t="n">
        <v>1618435</v>
      </c>
      <c r="L3619" s="11" t="n">
        <v>33573</v>
      </c>
      <c r="M3619" s="13" t="s">
        <v>35</v>
      </c>
      <c r="N3619" s="13" t="s">
        <v>59</v>
      </c>
      <c r="P3619" s="11" t="n">
        <v>167</v>
      </c>
      <c r="Q3619" s="13" t="s">
        <v>119</v>
      </c>
      <c r="R3619" s="13" t="s">
        <v>66</v>
      </c>
      <c r="S3619" s="11" t="n">
        <v>1130101</v>
      </c>
      <c r="T3619" s="13" t="s">
        <v>67</v>
      </c>
      <c r="U3619" s="14" t="n">
        <v>457.88</v>
      </c>
      <c r="W3619" s="14" t="n">
        <v>0</v>
      </c>
      <c r="X3619" s="13" t="s">
        <v>2915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  <c r="AB3619" s="0" t="str">
        <f aca="false">IFERROR(INDEX('Mov Entradas (Rel 10497)'!$L:$L,MATCH(AC3619,'Mov Entradas (Rel 10497)'!$I:$I,0)),"nao encontrado")</f>
        <v>RACAO BOLT CAES KG</v>
      </c>
      <c r="AC3619" s="0" t="n">
        <v>3357</v>
      </c>
    </row>
    <row r="3620" customFormat="false" ht="45.75" hidden="false" customHeight="true" outlineLevel="0" collapsed="false">
      <c r="A3620" s="11" t="n">
        <v>3</v>
      </c>
      <c r="B3620" s="12" t="n">
        <v>46269</v>
      </c>
      <c r="C3620" s="12" t="n">
        <v>46297</v>
      </c>
      <c r="D3620" s="11" t="n">
        <v>616</v>
      </c>
      <c r="E3620" s="13" t="s">
        <v>2837</v>
      </c>
      <c r="F3620" s="11" t="n">
        <v>24</v>
      </c>
      <c r="G3620" s="13" t="s">
        <v>64</v>
      </c>
      <c r="H3620" s="11" t="n">
        <v>2110405</v>
      </c>
      <c r="I3620" s="13" t="s">
        <v>57</v>
      </c>
      <c r="J3620" s="11" t="n">
        <v>1653127</v>
      </c>
      <c r="L3620" s="11" t="n">
        <v>3755963</v>
      </c>
      <c r="M3620" s="13" t="s">
        <v>35</v>
      </c>
      <c r="N3620" s="13" t="s">
        <v>59</v>
      </c>
      <c r="P3620" s="11" t="n">
        <v>167</v>
      </c>
      <c r="Q3620" s="13" t="s">
        <v>119</v>
      </c>
      <c r="R3620" s="13" t="s">
        <v>66</v>
      </c>
      <c r="S3620" s="11" t="n">
        <v>1130101</v>
      </c>
      <c r="T3620" s="13" t="s">
        <v>67</v>
      </c>
      <c r="U3620" s="14" t="n">
        <v>375.44</v>
      </c>
      <c r="W3620" s="14" t="n">
        <v>0</v>
      </c>
      <c r="X3620" s="13" t="s">
        <v>2916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0" t="str">
        <f aca="false">IFERROR(INDEX('Mov Entradas (Rel 10497)'!$L:$L,MATCH(AC3620,'Mov Entradas (Rel 10497)'!$I:$I,0)),"nao encontrado")</f>
        <v>ANELINATUPY PRETO</v>
      </c>
      <c r="AC3620" s="0" t="n">
        <v>320421</v>
      </c>
    </row>
    <row r="3621" customFormat="false" ht="54.75" hidden="false" customHeight="true" outlineLevel="0" collapsed="false">
      <c r="A3621" s="11" t="n">
        <v>3</v>
      </c>
      <c r="B3621" s="12" t="n">
        <v>46269</v>
      </c>
      <c r="C3621" s="12" t="n">
        <v>46297</v>
      </c>
      <c r="D3621" s="11" t="n">
        <v>616</v>
      </c>
      <c r="E3621" s="13" t="s">
        <v>2837</v>
      </c>
      <c r="F3621" s="11" t="n">
        <v>24</v>
      </c>
      <c r="G3621" s="13" t="s">
        <v>64</v>
      </c>
      <c r="H3621" s="11" t="n">
        <v>2110405</v>
      </c>
      <c r="I3621" s="13" t="s">
        <v>57</v>
      </c>
      <c r="J3621" s="11" t="n">
        <v>1653153</v>
      </c>
      <c r="L3621" s="11" t="n">
        <v>3756443</v>
      </c>
      <c r="M3621" s="13" t="s">
        <v>35</v>
      </c>
      <c r="N3621" s="13" t="s">
        <v>59</v>
      </c>
      <c r="P3621" s="11" t="n">
        <v>167</v>
      </c>
      <c r="Q3621" s="13" t="s">
        <v>119</v>
      </c>
      <c r="R3621" s="13" t="s">
        <v>66</v>
      </c>
      <c r="S3621" s="11" t="n">
        <v>1130101</v>
      </c>
      <c r="T3621" s="13" t="s">
        <v>67</v>
      </c>
      <c r="U3621" s="14" t="n">
        <v>663.21</v>
      </c>
      <c r="W3621" s="14" t="n">
        <v>0</v>
      </c>
      <c r="X3621" s="13" t="s">
        <v>2917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0" t="str">
        <f aca="false">IFERROR(INDEX('Mov Entradas (Rel 10497)'!$L:$L,MATCH(AC3621,'Mov Entradas (Rel 10497)'!$I:$I,0)),"nao encontrado")</f>
        <v>COLA DE ISOPOR POLAR</v>
      </c>
      <c r="AC3621" s="0" t="n">
        <v>320422</v>
      </c>
    </row>
    <row r="3622" customFormat="false" ht="54.75" hidden="false" customHeight="true" outlineLevel="0" collapsed="false">
      <c r="A3622" s="11" t="n">
        <v>3</v>
      </c>
      <c r="B3622" s="12" t="n">
        <v>46275</v>
      </c>
      <c r="C3622" s="12" t="n">
        <v>46297</v>
      </c>
      <c r="D3622" s="11" t="n">
        <v>1612</v>
      </c>
      <c r="E3622" s="13" t="s">
        <v>330</v>
      </c>
      <c r="F3622" s="11" t="n">
        <v>24</v>
      </c>
      <c r="G3622" s="13" t="s">
        <v>64</v>
      </c>
      <c r="H3622" s="11" t="n">
        <v>2110101</v>
      </c>
      <c r="I3622" s="13" t="s">
        <v>53</v>
      </c>
      <c r="J3622" s="11" t="n">
        <v>1686492</v>
      </c>
      <c r="L3622" s="11" t="n">
        <v>23176942</v>
      </c>
      <c r="M3622" s="13" t="s">
        <v>35</v>
      </c>
      <c r="N3622" s="13" t="s">
        <v>59</v>
      </c>
      <c r="P3622" s="11" t="n">
        <v>167</v>
      </c>
      <c r="Q3622" s="13" t="s">
        <v>119</v>
      </c>
      <c r="R3622" s="13" t="s">
        <v>66</v>
      </c>
      <c r="S3622" s="11" t="n">
        <v>1130101</v>
      </c>
      <c r="T3622" s="13" t="s">
        <v>67</v>
      </c>
      <c r="U3622" s="14" t="n">
        <v>377.34</v>
      </c>
      <c r="W3622" s="14" t="n">
        <v>0</v>
      </c>
      <c r="X3622" s="13" t="s">
        <v>2918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  <c r="AB3622" s="0" t="str">
        <f aca="false">IFERROR(INDEX('Mov Entradas (Rel 10497)'!$L:$L,MATCH(AC3622,'Mov Entradas (Rel 10497)'!$I:$I,0)),"nao encontrado")</f>
        <v>OVO KINDER JOY 20G</v>
      </c>
      <c r="AC3622" s="0" t="n">
        <v>2317694</v>
      </c>
    </row>
    <row r="3623" customFormat="false" ht="27.75" hidden="false" customHeight="true" outlineLevel="0" collapsed="false">
      <c r="A3623" s="11" t="n">
        <v>3</v>
      </c>
      <c r="B3623" s="12" t="n">
        <v>46231</v>
      </c>
      <c r="C3623" s="12" t="n">
        <v>46299</v>
      </c>
      <c r="D3623" s="11" t="n">
        <v>33</v>
      </c>
      <c r="E3623" s="13" t="s">
        <v>91</v>
      </c>
      <c r="F3623" s="11" t="n">
        <v>34</v>
      </c>
      <c r="G3623" s="13" t="s">
        <v>56</v>
      </c>
      <c r="H3623" s="11" t="n">
        <v>2110405</v>
      </c>
      <c r="I3623" s="13" t="s">
        <v>57</v>
      </c>
      <c r="J3623" s="11" t="n">
        <v>1464721</v>
      </c>
      <c r="L3623" s="11" t="n">
        <v>227878</v>
      </c>
      <c r="M3623" s="13" t="s">
        <v>189</v>
      </c>
      <c r="N3623" s="13" t="s">
        <v>59</v>
      </c>
      <c r="P3623" s="11" t="n">
        <v>101</v>
      </c>
      <c r="Q3623" s="13" t="s">
        <v>60</v>
      </c>
      <c r="R3623" s="13" t="s">
        <v>311</v>
      </c>
      <c r="S3623" s="11" t="n">
        <v>2210202</v>
      </c>
      <c r="T3623" s="13" t="s">
        <v>311</v>
      </c>
      <c r="U3623" s="14" t="n">
        <v>1000</v>
      </c>
      <c r="W3623" s="14" t="n">
        <v>0</v>
      </c>
      <c r="X3623" s="13" t="s">
        <v>312</v>
      </c>
      <c r="Z3623" s="1" t="str">
        <f aca="false">IF($T3623="","",IFERROR(INDEX('Resumo Grupos'!$AC$3:$AC$200,MATCH($T3623,'Resumo Grupos'!$AB$3:$AB$200,0)),"n/d"))</f>
        <v>Empréstimo</v>
      </c>
      <c r="AA3623" s="1" t="str">
        <f aca="false">IF($T3623="","",IF(COUNTIF('Resumo Grupos'!$AE$3:$AE$40,$T3623)&gt;0,"NAO","SIM"))</f>
        <v>SIM</v>
      </c>
    </row>
    <row r="3624" customFormat="false" ht="45.75" hidden="false" customHeight="true" outlineLevel="0" collapsed="false">
      <c r="A3624" s="11" t="n">
        <v>3</v>
      </c>
      <c r="B3624" s="12" t="n">
        <v>46234</v>
      </c>
      <c r="C3624" s="12" t="n">
        <v>46299</v>
      </c>
      <c r="D3624" s="11" t="n">
        <v>519</v>
      </c>
      <c r="E3624" s="13" t="s">
        <v>303</v>
      </c>
      <c r="F3624" s="11" t="n">
        <v>34</v>
      </c>
      <c r="G3624" s="13" t="s">
        <v>56</v>
      </c>
      <c r="H3624" s="11" t="n">
        <v>2110405</v>
      </c>
      <c r="I3624" s="13" t="s">
        <v>57</v>
      </c>
      <c r="J3624" s="11" t="n">
        <v>1477410</v>
      </c>
      <c r="L3624" s="11" t="n">
        <v>229713</v>
      </c>
      <c r="M3624" s="13" t="s">
        <v>310</v>
      </c>
      <c r="N3624" s="13" t="s">
        <v>59</v>
      </c>
      <c r="P3624" s="11" t="n">
        <v>101</v>
      </c>
      <c r="Q3624" s="13" t="s">
        <v>60</v>
      </c>
      <c r="R3624" s="13" t="s">
        <v>311</v>
      </c>
      <c r="S3624" s="11" t="n">
        <v>2210203</v>
      </c>
      <c r="T3624" s="13" t="s">
        <v>2109</v>
      </c>
      <c r="U3624" s="14" t="n">
        <v>50000</v>
      </c>
      <c r="W3624" s="14" t="n">
        <v>0</v>
      </c>
      <c r="X3624" s="13" t="s">
        <v>2110</v>
      </c>
      <c r="Z3624" s="1" t="str">
        <f aca="false">IF($T3624="","",IFERROR(INDEX('Resumo Grupos'!$AC$3:$AC$200,MATCH($T3624,'Resumo Grupos'!$AB$3:$AB$200,0)),"n/d"))</f>
        <v>Empréstimo</v>
      </c>
      <c r="AA3624" s="1" t="str">
        <f aca="false">IF($T3624="","",IF(COUNTIF('Resumo Grupos'!$AE$3:$AE$40,$T3624)&gt;0,"NAO","SIM"))</f>
        <v>NAO</v>
      </c>
    </row>
    <row r="3625" customFormat="false" ht="36.75" hidden="false" customHeight="true" outlineLevel="0" collapsed="false">
      <c r="A3625" s="11" t="n">
        <v>3</v>
      </c>
      <c r="B3625" s="12" t="n">
        <v>46147</v>
      </c>
      <c r="C3625" s="12" t="n">
        <v>46300</v>
      </c>
      <c r="D3625" s="11" t="n">
        <v>515</v>
      </c>
      <c r="E3625" s="13" t="s">
        <v>122</v>
      </c>
      <c r="F3625" s="11" t="n">
        <v>34</v>
      </c>
      <c r="G3625" s="13" t="s">
        <v>56</v>
      </c>
      <c r="H3625" s="11" t="n">
        <v>2110405</v>
      </c>
      <c r="I3625" s="13" t="s">
        <v>57</v>
      </c>
      <c r="J3625" s="11" t="n">
        <v>1157461</v>
      </c>
      <c r="L3625" s="11" t="n">
        <v>181615</v>
      </c>
      <c r="M3625" s="13" t="s">
        <v>58</v>
      </c>
      <c r="N3625" s="13" t="s">
        <v>59</v>
      </c>
      <c r="P3625" s="11" t="n">
        <v>101</v>
      </c>
      <c r="Q3625" s="13" t="s">
        <v>60</v>
      </c>
      <c r="R3625" s="13" t="s">
        <v>104</v>
      </c>
      <c r="S3625" s="11" t="n">
        <v>4210508</v>
      </c>
      <c r="T3625" s="13" t="s">
        <v>123</v>
      </c>
      <c r="U3625" s="14" t="n">
        <v>151.61</v>
      </c>
      <c r="W3625" s="14" t="n">
        <v>0</v>
      </c>
      <c r="X3625" s="13" t="s">
        <v>2919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</row>
    <row r="3626" customFormat="false" ht="45.75" hidden="false" customHeight="true" outlineLevel="0" collapsed="false">
      <c r="A3626" s="11" t="n">
        <v>3</v>
      </c>
      <c r="B3626" s="12" t="n">
        <v>46231</v>
      </c>
      <c r="C3626" s="12" t="n">
        <v>46300</v>
      </c>
      <c r="D3626" s="11" t="n">
        <v>1040</v>
      </c>
      <c r="E3626" s="13" t="s">
        <v>276</v>
      </c>
      <c r="F3626" s="11" t="n">
        <v>24</v>
      </c>
      <c r="G3626" s="13" t="s">
        <v>64</v>
      </c>
      <c r="H3626" s="11" t="n">
        <v>2110405</v>
      </c>
      <c r="I3626" s="13" t="s">
        <v>57</v>
      </c>
      <c r="J3626" s="11" t="n">
        <v>1464735</v>
      </c>
      <c r="L3626" s="11" t="n">
        <v>227881</v>
      </c>
      <c r="M3626" s="13" t="s">
        <v>189</v>
      </c>
      <c r="N3626" s="13" t="s">
        <v>59</v>
      </c>
      <c r="P3626" s="11" t="n">
        <v>101</v>
      </c>
      <c r="Q3626" s="13" t="s">
        <v>60</v>
      </c>
      <c r="R3626" s="13" t="s">
        <v>41</v>
      </c>
      <c r="S3626" s="11" t="n">
        <v>4210201</v>
      </c>
      <c r="T3626" s="13" t="s">
        <v>277</v>
      </c>
      <c r="U3626" s="14" t="n">
        <v>286</v>
      </c>
      <c r="W3626" s="14" t="n">
        <v>0</v>
      </c>
      <c r="X3626" s="13" t="s">
        <v>1906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</row>
    <row r="3627" customFormat="false" ht="45.75" hidden="false" customHeight="true" outlineLevel="0" collapsed="false">
      <c r="A3627" s="11" t="n">
        <v>3</v>
      </c>
      <c r="B3627" s="12" t="n">
        <v>46254</v>
      </c>
      <c r="C3627" s="12" t="n">
        <v>46300</v>
      </c>
      <c r="D3627" s="11" t="n">
        <v>1122</v>
      </c>
      <c r="E3627" s="13" t="s">
        <v>1657</v>
      </c>
      <c r="F3627" s="11" t="n">
        <v>24</v>
      </c>
      <c r="G3627" s="13" t="s">
        <v>64</v>
      </c>
      <c r="H3627" s="11" t="n">
        <v>2110405</v>
      </c>
      <c r="I3627" s="13" t="s">
        <v>57</v>
      </c>
      <c r="J3627" s="11" t="n">
        <v>1585292</v>
      </c>
      <c r="L3627" s="11" t="n">
        <v>694733</v>
      </c>
      <c r="M3627" s="13" t="s">
        <v>35</v>
      </c>
      <c r="N3627" s="13" t="s">
        <v>59</v>
      </c>
      <c r="P3627" s="11" t="n">
        <v>167</v>
      </c>
      <c r="Q3627" s="13" t="s">
        <v>119</v>
      </c>
      <c r="R3627" s="13" t="s">
        <v>66</v>
      </c>
      <c r="S3627" s="11" t="n">
        <v>1130101</v>
      </c>
      <c r="T3627" s="13" t="s">
        <v>67</v>
      </c>
      <c r="U3627" s="14" t="n">
        <v>203.8</v>
      </c>
      <c r="W3627" s="14" t="n">
        <v>0</v>
      </c>
      <c r="X3627" s="13" t="s">
        <v>2920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0" t="str">
        <f aca="false">IFERROR(INDEX('Mov Entradas (Rel 10497)'!$L:$L,MATCH(AC3627,'Mov Entradas (Rel 10497)'!$I:$I,0)),"nao encontrado")</f>
        <v>GARRAFA PARAMONT 2L</v>
      </c>
      <c r="AC3627" s="0" t="n">
        <v>12956</v>
      </c>
    </row>
    <row r="3628" customFormat="false" ht="27.75" hidden="false" customHeight="true" outlineLevel="0" collapsed="false">
      <c r="A3628" s="11" t="n">
        <v>3</v>
      </c>
      <c r="B3628" s="12" t="n">
        <v>46258</v>
      </c>
      <c r="C3628" s="12" t="n">
        <v>46300</v>
      </c>
      <c r="D3628" s="11" t="n">
        <v>10012</v>
      </c>
      <c r="E3628" s="13" t="s">
        <v>504</v>
      </c>
      <c r="F3628" s="11" t="n">
        <v>24</v>
      </c>
      <c r="G3628" s="13" t="s">
        <v>64</v>
      </c>
      <c r="H3628" s="11" t="n">
        <v>2110405</v>
      </c>
      <c r="I3628" s="13" t="s">
        <v>57</v>
      </c>
      <c r="J3628" s="11" t="n">
        <v>1608869</v>
      </c>
      <c r="L3628" s="11" t="n">
        <v>19672744</v>
      </c>
      <c r="M3628" s="13" t="s">
        <v>35</v>
      </c>
      <c r="N3628" s="13" t="s">
        <v>59</v>
      </c>
      <c r="P3628" s="11" t="n">
        <v>167</v>
      </c>
      <c r="Q3628" s="13" t="s">
        <v>119</v>
      </c>
      <c r="R3628" s="13" t="s">
        <v>66</v>
      </c>
      <c r="S3628" s="11" t="n">
        <v>1130101</v>
      </c>
      <c r="T3628" s="13" t="s">
        <v>67</v>
      </c>
      <c r="U3628" s="14" t="n">
        <v>524.88</v>
      </c>
      <c r="W3628" s="14" t="n">
        <v>0</v>
      </c>
      <c r="X3628" s="13" t="s">
        <v>2921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0" t="str">
        <f aca="false">IFERROR(INDEX('Mov Entradas (Rel 10497)'!$L:$L,MATCH(AC3628,'Mov Entradas (Rel 10497)'!$I:$I,0)),"nao encontrado")</f>
        <v>SAB PHEBO ODOR90G</v>
      </c>
      <c r="AC3628" s="0" t="n">
        <v>1967274</v>
      </c>
    </row>
    <row r="3629" customFormat="false" ht="63.75" hidden="false" customHeight="true" outlineLevel="0" collapsed="false">
      <c r="A3629" s="11" t="n">
        <v>3</v>
      </c>
      <c r="B3629" s="12" t="n">
        <v>46269</v>
      </c>
      <c r="C3629" s="12" t="n">
        <v>46300</v>
      </c>
      <c r="D3629" s="11" t="n">
        <v>1768</v>
      </c>
      <c r="E3629" s="13" t="s">
        <v>487</v>
      </c>
      <c r="F3629" s="11" t="n">
        <v>34</v>
      </c>
      <c r="G3629" s="13" t="s">
        <v>56</v>
      </c>
      <c r="H3629" s="11" t="n">
        <v>2110405</v>
      </c>
      <c r="I3629" s="13" t="s">
        <v>57</v>
      </c>
      <c r="J3629" s="11" t="n">
        <v>628297</v>
      </c>
      <c r="L3629" s="11" t="n">
        <v>100146</v>
      </c>
      <c r="M3629" s="13" t="s">
        <v>1492</v>
      </c>
      <c r="N3629" s="13" t="s">
        <v>59</v>
      </c>
      <c r="P3629" s="11" t="n">
        <v>102</v>
      </c>
      <c r="Q3629" s="13" t="s">
        <v>225</v>
      </c>
      <c r="R3629" s="13" t="s">
        <v>41</v>
      </c>
      <c r="S3629" s="11" t="n">
        <v>4210202</v>
      </c>
      <c r="T3629" s="13" t="s">
        <v>489</v>
      </c>
      <c r="U3629" s="14" t="n">
        <v>2431.5</v>
      </c>
      <c r="W3629" s="14" t="n">
        <v>0</v>
      </c>
      <c r="X3629" s="13" t="s">
        <v>490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</row>
    <row r="3630" customFormat="false" ht="27.75" hidden="false" customHeight="true" outlineLevel="0" collapsed="false">
      <c r="A3630" s="11" t="n">
        <v>3</v>
      </c>
      <c r="B3630" s="12" t="n">
        <v>46273</v>
      </c>
      <c r="C3630" s="12" t="n">
        <v>46300</v>
      </c>
      <c r="D3630" s="11" t="n">
        <v>33</v>
      </c>
      <c r="E3630" s="13" t="s">
        <v>91</v>
      </c>
      <c r="F3630" s="11" t="n">
        <v>34</v>
      </c>
      <c r="G3630" s="13" t="s">
        <v>56</v>
      </c>
      <c r="H3630" s="11" t="n">
        <v>2110405</v>
      </c>
      <c r="I3630" s="13" t="s">
        <v>57</v>
      </c>
      <c r="J3630" s="11" t="n">
        <v>1053887</v>
      </c>
      <c r="L3630" s="11" t="n">
        <v>166257</v>
      </c>
      <c r="M3630" s="13" t="s">
        <v>58</v>
      </c>
      <c r="N3630" s="13" t="s">
        <v>59</v>
      </c>
      <c r="P3630" s="11" t="n">
        <v>101</v>
      </c>
      <c r="Q3630" s="13" t="s">
        <v>60</v>
      </c>
      <c r="R3630" s="13" t="s">
        <v>38</v>
      </c>
      <c r="S3630" s="11" t="n">
        <v>4210301</v>
      </c>
      <c r="T3630" s="13" t="s">
        <v>291</v>
      </c>
      <c r="U3630" s="14" t="n">
        <v>322</v>
      </c>
      <c r="W3630" s="14" t="n">
        <v>0</v>
      </c>
      <c r="X3630" s="13" t="s">
        <v>410</v>
      </c>
      <c r="Z3630" s="1" t="str">
        <f aca="false">IF($T3630="","",IFERROR(INDEX('Resumo Grupos'!$AC$3:$AC$200,MATCH($T3630,'Resumo Grupos'!$AB$3:$AB$200,0)),"n/d"))</f>
        <v>Salários</v>
      </c>
      <c r="AA3630" s="1" t="str">
        <f aca="false">IF($T3630="","",IF(COUNTIF('Resumo Grupos'!$AE$3:$AE$40,$T3630)&gt;0,"NAO","SIM"))</f>
        <v>SIM</v>
      </c>
    </row>
    <row r="3631" customFormat="false" ht="63.75" hidden="false" customHeight="true" outlineLevel="0" collapsed="false">
      <c r="A3631" s="11" t="n">
        <v>3</v>
      </c>
      <c r="B3631" s="12" t="n">
        <v>46248</v>
      </c>
      <c r="C3631" s="12" t="n">
        <v>46301</v>
      </c>
      <c r="D3631" s="11" t="n">
        <v>1739</v>
      </c>
      <c r="E3631" s="13" t="s">
        <v>2660</v>
      </c>
      <c r="F3631" s="11" t="n">
        <v>24</v>
      </c>
      <c r="G3631" s="13" t="s">
        <v>64</v>
      </c>
      <c r="H3631" s="11" t="n">
        <v>2110405</v>
      </c>
      <c r="I3631" s="13" t="s">
        <v>57</v>
      </c>
      <c r="J3631" s="11" t="n">
        <v>1566627</v>
      </c>
      <c r="L3631" s="11" t="n">
        <v>2551475</v>
      </c>
      <c r="M3631" s="13" t="s">
        <v>35</v>
      </c>
      <c r="N3631" s="13" t="s">
        <v>59</v>
      </c>
      <c r="P3631" s="11" t="n">
        <v>167</v>
      </c>
      <c r="Q3631" s="13" t="s">
        <v>119</v>
      </c>
      <c r="R3631" s="13" t="s">
        <v>66</v>
      </c>
      <c r="S3631" s="11" t="n">
        <v>1130101</v>
      </c>
      <c r="T3631" s="13" t="s">
        <v>67</v>
      </c>
      <c r="U3631" s="14" t="n">
        <v>842.29</v>
      </c>
      <c r="W3631" s="14" t="n">
        <v>0</v>
      </c>
      <c r="X3631" s="13" t="s">
        <v>2922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0" t="str">
        <f aca="false">IFERROR(INDEX('Mov Entradas (Rel 10497)'!$L:$L,MATCH(AC3631,'Mov Entradas (Rel 10497)'!$I:$I,0)),"nao encontrado")</f>
        <v>PRESERVATIVO LV8 PG6</v>
      </c>
      <c r="AC3631" s="0" t="n">
        <v>255147</v>
      </c>
    </row>
    <row r="3632" customFormat="false" ht="36.75" hidden="false" customHeight="true" outlineLevel="0" collapsed="false">
      <c r="A3632" s="11" t="n">
        <v>3</v>
      </c>
      <c r="B3632" s="12" t="n">
        <v>46269</v>
      </c>
      <c r="C3632" s="12" t="n">
        <v>46301</v>
      </c>
      <c r="D3632" s="11" t="n">
        <v>1656</v>
      </c>
      <c r="E3632" s="13" t="s">
        <v>326</v>
      </c>
      <c r="F3632" s="11" t="n">
        <v>24</v>
      </c>
      <c r="G3632" s="13" t="s">
        <v>64</v>
      </c>
      <c r="H3632" s="11" t="n">
        <v>2110405</v>
      </c>
      <c r="I3632" s="13" t="s">
        <v>57</v>
      </c>
      <c r="J3632" s="11" t="n">
        <v>1678172</v>
      </c>
      <c r="L3632" s="11" t="n">
        <v>2264083</v>
      </c>
      <c r="M3632" s="13" t="s">
        <v>35</v>
      </c>
      <c r="N3632" s="13" t="s">
        <v>59</v>
      </c>
      <c r="P3632" s="11" t="n">
        <v>129</v>
      </c>
      <c r="Q3632" s="13" t="s">
        <v>37</v>
      </c>
      <c r="R3632" s="13" t="s">
        <v>66</v>
      </c>
      <c r="S3632" s="11" t="n">
        <v>1130101</v>
      </c>
      <c r="T3632" s="13" t="s">
        <v>67</v>
      </c>
      <c r="U3632" s="14" t="n">
        <v>997.68</v>
      </c>
      <c r="W3632" s="14" t="n">
        <v>0</v>
      </c>
      <c r="X3632" s="13" t="s">
        <v>2923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0" t="str">
        <f aca="false">IFERROR(INDEX('Mov Entradas (Rel 10497)'!$L:$L,MATCH(AC3632,'Mov Entradas (Rel 10497)'!$I:$I,0)),"nao encontrado")</f>
        <v>CREME DE LEITE PIRAC</v>
      </c>
      <c r="AC3632" s="0" t="n">
        <v>226408</v>
      </c>
    </row>
    <row r="3633" customFormat="false" ht="36.75" hidden="false" customHeight="true" outlineLevel="0" collapsed="false">
      <c r="A3633" s="11" t="n">
        <v>3</v>
      </c>
      <c r="B3633" s="12" t="n">
        <v>46239</v>
      </c>
      <c r="C3633" s="12" t="n">
        <v>46302</v>
      </c>
      <c r="D3633" s="11" t="n">
        <v>1659</v>
      </c>
      <c r="E3633" s="13" t="s">
        <v>317</v>
      </c>
      <c r="F3633" s="11" t="n">
        <v>24</v>
      </c>
      <c r="G3633" s="13" t="s">
        <v>64</v>
      </c>
      <c r="H3633" s="11" t="n">
        <v>2110405</v>
      </c>
      <c r="I3633" s="13" t="s">
        <v>57</v>
      </c>
      <c r="J3633" s="11" t="n">
        <v>1509292</v>
      </c>
      <c r="L3633" s="11" t="n">
        <v>8893823</v>
      </c>
      <c r="M3633" s="13" t="s">
        <v>35</v>
      </c>
      <c r="N3633" s="13" t="s">
        <v>59</v>
      </c>
      <c r="P3633" s="11" t="n">
        <v>167</v>
      </c>
      <c r="Q3633" s="13" t="s">
        <v>119</v>
      </c>
      <c r="R3633" s="13" t="s">
        <v>66</v>
      </c>
      <c r="S3633" s="11" t="n">
        <v>1130101</v>
      </c>
      <c r="T3633" s="13" t="s">
        <v>67</v>
      </c>
      <c r="U3633" s="14" t="n">
        <v>710.92</v>
      </c>
      <c r="W3633" s="14" t="n">
        <v>0</v>
      </c>
      <c r="X3633" s="13" t="s">
        <v>2924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0" t="str">
        <f aca="false">IFERROR(INDEX('Mov Entradas (Rel 10497)'!$L:$L,MATCH(AC3633,'Mov Entradas (Rel 10497)'!$I:$I,0)),"nao encontrado")</f>
        <v>SAND IPAN CL AZUL MASC 21307</v>
      </c>
      <c r="AC3633" s="0" t="n">
        <v>889382</v>
      </c>
    </row>
    <row r="3634" customFormat="false" ht="45.75" hidden="false" customHeight="true" outlineLevel="0" collapsed="false">
      <c r="A3634" s="11" t="n">
        <v>3</v>
      </c>
      <c r="B3634" s="12" t="n">
        <v>46274</v>
      </c>
      <c r="C3634" s="12" t="n">
        <v>46302</v>
      </c>
      <c r="D3634" s="11" t="n">
        <v>1636</v>
      </c>
      <c r="E3634" s="13" t="s">
        <v>69</v>
      </c>
      <c r="F3634" s="11" t="n">
        <v>24</v>
      </c>
      <c r="G3634" s="13" t="s">
        <v>64</v>
      </c>
      <c r="H3634" s="11" t="n">
        <v>2110405</v>
      </c>
      <c r="I3634" s="13" t="s">
        <v>57</v>
      </c>
      <c r="J3634" s="11" t="n">
        <v>1682795</v>
      </c>
      <c r="L3634" s="11" t="n">
        <v>32520131</v>
      </c>
      <c r="M3634" s="13" t="s">
        <v>35</v>
      </c>
      <c r="N3634" s="13" t="s">
        <v>59</v>
      </c>
      <c r="P3634" s="11" t="n">
        <v>167</v>
      </c>
      <c r="Q3634" s="13" t="s">
        <v>119</v>
      </c>
      <c r="R3634" s="13" t="s">
        <v>41</v>
      </c>
      <c r="S3634" s="11" t="n">
        <v>4210227</v>
      </c>
      <c r="T3634" s="13" t="s">
        <v>42</v>
      </c>
      <c r="U3634" s="14" t="n">
        <v>550.31</v>
      </c>
      <c r="W3634" s="14" t="n">
        <v>0</v>
      </c>
      <c r="X3634" s="13" t="s">
        <v>2925</v>
      </c>
      <c r="Z3634" s="1" t="str">
        <f aca="false">IF($T3634="","",IFERROR(INDEX('Resumo Grupos'!$AC$3:$AC$200,MATCH($T3634,'Resumo Grupos'!$AB$3:$AB$200,0)),"n/d"))</f>
        <v>Despesa</v>
      </c>
      <c r="AA3634" s="1" t="str">
        <f aca="false">IF($T3634="","",IF(COUNTIF('Resumo Grupos'!$AE$3:$AE$40,$T3634)&gt;0,"NAO","SIM"))</f>
        <v>SIM</v>
      </c>
      <c r="AB3634" s="0" t="str">
        <f aca="false">IFERROR(INDEX('Mov Entradas (Rel 10497)'!$L:$L,MATCH(AC3634,'Mov Entradas (Rel 10497)'!$I:$I,0)),"nao encontrado")</f>
        <v>SAB LIQ ELITE CLASSI</v>
      </c>
      <c r="AC3634" s="0" t="n">
        <v>3252013</v>
      </c>
    </row>
    <row r="3635" customFormat="false" ht="54.75" hidden="false" customHeight="true" outlineLevel="0" collapsed="false">
      <c r="A3635" s="11" t="n">
        <v>3</v>
      </c>
      <c r="B3635" s="12" t="n">
        <v>46276</v>
      </c>
      <c r="C3635" s="12" t="n">
        <v>46302</v>
      </c>
      <c r="D3635" s="11" t="n">
        <v>1815</v>
      </c>
      <c r="E3635" s="13" t="s">
        <v>73</v>
      </c>
      <c r="F3635" s="11" t="n">
        <v>24</v>
      </c>
      <c r="G3635" s="13" t="s">
        <v>64</v>
      </c>
      <c r="H3635" s="11" t="n">
        <v>2110405</v>
      </c>
      <c r="I3635" s="13" t="s">
        <v>57</v>
      </c>
      <c r="J3635" s="11" t="n">
        <v>1687715</v>
      </c>
      <c r="L3635" s="11" t="n">
        <v>4672833</v>
      </c>
      <c r="M3635" s="13" t="s">
        <v>35</v>
      </c>
      <c r="N3635" s="13" t="s">
        <v>59</v>
      </c>
      <c r="P3635" s="11" t="n">
        <v>167</v>
      </c>
      <c r="Q3635" s="13" t="s">
        <v>119</v>
      </c>
      <c r="R3635" s="13" t="s">
        <v>66</v>
      </c>
      <c r="S3635" s="11" t="n">
        <v>1130101</v>
      </c>
      <c r="T3635" s="13" t="s">
        <v>67</v>
      </c>
      <c r="U3635" s="14" t="n">
        <v>1108.67</v>
      </c>
      <c r="W3635" s="14" t="n">
        <v>0</v>
      </c>
      <c r="X3635" s="13" t="s">
        <v>2926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0" t="str">
        <f aca="false">IFERROR(INDEX('Mov Entradas (Rel 10497)'!$L:$L,MATCH(AC3635,'Mov Entradas (Rel 10497)'!$I:$I,0)),"nao encontrado")</f>
        <v>COXA E SOBRECOXA KG</v>
      </c>
      <c r="AC3635" s="0" t="n">
        <v>402426</v>
      </c>
    </row>
    <row r="3636" customFormat="false" ht="45.75" hidden="false" customHeight="true" outlineLevel="0" collapsed="false">
      <c r="A3636" s="11" t="n">
        <v>3</v>
      </c>
      <c r="B3636" s="12" t="n">
        <v>46275</v>
      </c>
      <c r="C3636" s="12" t="n">
        <v>46303</v>
      </c>
      <c r="D3636" s="11" t="n">
        <v>1678</v>
      </c>
      <c r="E3636" s="13" t="s">
        <v>234</v>
      </c>
      <c r="F3636" s="11" t="n">
        <v>24</v>
      </c>
      <c r="G3636" s="13" t="s">
        <v>64</v>
      </c>
      <c r="H3636" s="11" t="n">
        <v>2110405</v>
      </c>
      <c r="I3636" s="13" t="s">
        <v>57</v>
      </c>
      <c r="J3636" s="11" t="n">
        <v>1682697</v>
      </c>
      <c r="L3636" s="11" t="n">
        <v>2610372</v>
      </c>
      <c r="M3636" s="13" t="s">
        <v>35</v>
      </c>
      <c r="N3636" s="13" t="s">
        <v>59</v>
      </c>
      <c r="P3636" s="11" t="n">
        <v>167</v>
      </c>
      <c r="Q3636" s="13" t="s">
        <v>119</v>
      </c>
      <c r="R3636" s="13" t="s">
        <v>66</v>
      </c>
      <c r="S3636" s="11" t="n">
        <v>1130101</v>
      </c>
      <c r="T3636" s="13" t="s">
        <v>67</v>
      </c>
      <c r="U3636" s="14" t="n">
        <v>421.73</v>
      </c>
      <c r="W3636" s="14" t="n">
        <v>0</v>
      </c>
      <c r="X3636" s="13" t="s">
        <v>2927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0" t="str">
        <f aca="false">IFERROR(INDEX('Mov Entradas (Rel 10497)'!$L:$L,MATCH(AC3636,'Mov Entradas (Rel 10497)'!$I:$I,0)),"nao encontrado")</f>
        <v>APAR BARB BIC SENSITIVE AMARELO</v>
      </c>
      <c r="AC3636" s="0" t="n">
        <v>165221</v>
      </c>
    </row>
    <row r="3637" customFormat="false" ht="54.75" hidden="false" customHeight="true" outlineLevel="0" collapsed="false">
      <c r="A3637" s="11" t="n">
        <v>3</v>
      </c>
      <c r="B3637" s="12" t="n">
        <v>46274</v>
      </c>
      <c r="C3637" s="12" t="n">
        <v>46303</v>
      </c>
      <c r="D3637" s="11" t="n">
        <v>666</v>
      </c>
      <c r="E3637" s="13" t="s">
        <v>470</v>
      </c>
      <c r="F3637" s="11" t="n">
        <v>24</v>
      </c>
      <c r="G3637" s="13" t="s">
        <v>64</v>
      </c>
      <c r="H3637" s="11" t="n">
        <v>2110405</v>
      </c>
      <c r="I3637" s="13" t="s">
        <v>57</v>
      </c>
      <c r="J3637" s="11" t="n">
        <v>1682902</v>
      </c>
      <c r="L3637" s="11" t="n">
        <v>82153</v>
      </c>
      <c r="M3637" s="13" t="s">
        <v>35</v>
      </c>
      <c r="N3637" s="13" t="s">
        <v>59</v>
      </c>
      <c r="P3637" s="11" t="n">
        <v>167</v>
      </c>
      <c r="Q3637" s="13" t="s">
        <v>119</v>
      </c>
      <c r="R3637" s="13" t="s">
        <v>66</v>
      </c>
      <c r="S3637" s="11" t="n">
        <v>1130101</v>
      </c>
      <c r="T3637" s="13" t="s">
        <v>67</v>
      </c>
      <c r="U3637" s="14" t="n">
        <v>566.93</v>
      </c>
      <c r="W3637" s="14" t="n">
        <v>0</v>
      </c>
      <c r="X3637" s="13" t="s">
        <v>2928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0" t="str">
        <f aca="false">IFERROR(INDEX('Mov Entradas (Rel 10497)'!$L:$L,MATCH(AC3637,'Mov Entradas (Rel 10497)'!$I:$I,0)),"nao encontrado")</f>
        <v>RACAO SABOR CAT KG</v>
      </c>
      <c r="AC3637" s="0" t="n">
        <v>8215</v>
      </c>
    </row>
    <row r="3638" customFormat="false" ht="54.75" hidden="false" customHeight="true" outlineLevel="0" collapsed="false">
      <c r="A3638" s="11" t="n">
        <v>3</v>
      </c>
      <c r="B3638" s="12" t="n">
        <v>46274</v>
      </c>
      <c r="C3638" s="12" t="n">
        <v>46303</v>
      </c>
      <c r="D3638" s="11" t="n">
        <v>1107</v>
      </c>
      <c r="E3638" s="13" t="s">
        <v>202</v>
      </c>
      <c r="F3638" s="11" t="n">
        <v>24</v>
      </c>
      <c r="G3638" s="13" t="s">
        <v>64</v>
      </c>
      <c r="H3638" s="11" t="n">
        <v>2110405</v>
      </c>
      <c r="I3638" s="13" t="s">
        <v>57</v>
      </c>
      <c r="J3638" s="11" t="n">
        <v>1682943</v>
      </c>
      <c r="L3638" s="11" t="n">
        <v>4547822</v>
      </c>
      <c r="M3638" s="13" t="s">
        <v>35</v>
      </c>
      <c r="N3638" s="13" t="s">
        <v>59</v>
      </c>
      <c r="P3638" s="11" t="n">
        <v>167</v>
      </c>
      <c r="Q3638" s="13" t="s">
        <v>119</v>
      </c>
      <c r="R3638" s="13" t="s">
        <v>66</v>
      </c>
      <c r="S3638" s="11" t="n">
        <v>1130101</v>
      </c>
      <c r="T3638" s="13" t="s">
        <v>67</v>
      </c>
      <c r="U3638" s="14" t="n">
        <v>800.88</v>
      </c>
      <c r="W3638" s="14" t="n">
        <v>0</v>
      </c>
      <c r="X3638" s="13" t="s">
        <v>2929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0" t="str">
        <f aca="false">IFERROR(INDEX('Mov Entradas (Rel 10497)'!$L:$L,MATCH(AC3638,'Mov Entradas (Rel 10497)'!$I:$I,0)),"nao encontrado")</f>
        <v>BOLINHO MORANGO 7308</v>
      </c>
      <c r="AC3638" s="0" t="n">
        <v>454782</v>
      </c>
    </row>
    <row r="3639" customFormat="false" ht="54.75" hidden="false" customHeight="true" outlineLevel="0" collapsed="false">
      <c r="A3639" s="11" t="n">
        <v>3</v>
      </c>
      <c r="B3639" s="12" t="n">
        <v>46184</v>
      </c>
      <c r="C3639" s="12" t="n">
        <v>46304</v>
      </c>
      <c r="D3639" s="11" t="n">
        <v>1611</v>
      </c>
      <c r="E3639" s="13" t="s">
        <v>582</v>
      </c>
      <c r="F3639" s="11" t="n">
        <v>24</v>
      </c>
      <c r="G3639" s="13" t="s">
        <v>64</v>
      </c>
      <c r="H3639" s="11" t="n">
        <v>2110101</v>
      </c>
      <c r="I3639" s="13" t="s">
        <v>53</v>
      </c>
      <c r="J3639" s="11" t="n">
        <v>1239691</v>
      </c>
      <c r="L3639" s="11" t="n">
        <v>17714754</v>
      </c>
      <c r="M3639" s="13" t="s">
        <v>35</v>
      </c>
      <c r="N3639" s="13" t="s">
        <v>59</v>
      </c>
      <c r="P3639" s="11" t="n">
        <v>128</v>
      </c>
      <c r="Q3639" s="13" t="s">
        <v>65</v>
      </c>
      <c r="R3639" s="13" t="s">
        <v>66</v>
      </c>
      <c r="S3639" s="11" t="n">
        <v>1130101</v>
      </c>
      <c r="T3639" s="13" t="s">
        <v>67</v>
      </c>
      <c r="U3639" s="14" t="n">
        <v>1718.76</v>
      </c>
      <c r="W3639" s="14" t="n">
        <v>0</v>
      </c>
      <c r="X3639" s="13" t="s">
        <v>2930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0" t="str">
        <f aca="false">IFERROR(INDEX('Mov Entradas (Rel 10497)'!$L:$L,MATCH(AC3639,'Mov Entradas (Rel 10497)'!$I:$I,0)),"nao encontrado")</f>
        <v>SAND H COL PRT 43/44</v>
      </c>
      <c r="AC3639" s="0" t="n">
        <v>1771475</v>
      </c>
    </row>
    <row r="3640" customFormat="false" ht="45.75" hidden="false" customHeight="true" outlineLevel="0" collapsed="false">
      <c r="A3640" s="11" t="n">
        <v>3</v>
      </c>
      <c r="B3640" s="12" t="n">
        <v>46261</v>
      </c>
      <c r="C3640" s="12" t="n">
        <v>46304</v>
      </c>
      <c r="D3640" s="11" t="n">
        <v>10037</v>
      </c>
      <c r="E3640" s="13" t="s">
        <v>467</v>
      </c>
      <c r="F3640" s="11" t="n">
        <v>24</v>
      </c>
      <c r="G3640" s="13" t="s">
        <v>64</v>
      </c>
      <c r="H3640" s="11" t="n">
        <v>2110405</v>
      </c>
      <c r="I3640" s="13" t="s">
        <v>57</v>
      </c>
      <c r="J3640" s="11" t="n">
        <v>1618443</v>
      </c>
      <c r="L3640" s="11" t="n">
        <v>33574</v>
      </c>
      <c r="M3640" s="13" t="s">
        <v>35</v>
      </c>
      <c r="N3640" s="13" t="s">
        <v>59</v>
      </c>
      <c r="P3640" s="11" t="n">
        <v>167</v>
      </c>
      <c r="Q3640" s="13" t="s">
        <v>119</v>
      </c>
      <c r="R3640" s="13" t="s">
        <v>66</v>
      </c>
      <c r="S3640" s="11" t="n">
        <v>1130101</v>
      </c>
      <c r="T3640" s="13" t="s">
        <v>67</v>
      </c>
      <c r="U3640" s="14" t="n">
        <v>457.9</v>
      </c>
      <c r="W3640" s="14" t="n">
        <v>0</v>
      </c>
      <c r="X3640" s="13" t="s">
        <v>2931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0" t="str">
        <f aca="false">IFERROR(INDEX('Mov Entradas (Rel 10497)'!$L:$L,MATCH(AC3640,'Mov Entradas (Rel 10497)'!$I:$I,0)),"nao encontrado")</f>
        <v>RACAO BOLT CAES KG</v>
      </c>
      <c r="AC3640" s="0" t="n">
        <v>3357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46304</v>
      </c>
      <c r="D3641" s="11" t="n">
        <v>616</v>
      </c>
      <c r="E3641" s="13" t="s">
        <v>2837</v>
      </c>
      <c r="F3641" s="11" t="n">
        <v>24</v>
      </c>
      <c r="G3641" s="13" t="s">
        <v>64</v>
      </c>
      <c r="H3641" s="11" t="n">
        <v>2110405</v>
      </c>
      <c r="I3641" s="13" t="s">
        <v>57</v>
      </c>
      <c r="J3641" s="11" t="n">
        <v>1653134</v>
      </c>
      <c r="L3641" s="11" t="n">
        <v>3755964</v>
      </c>
      <c r="M3641" s="13" t="s">
        <v>35</v>
      </c>
      <c r="N3641" s="13" t="s">
        <v>59</v>
      </c>
      <c r="P3641" s="11" t="n">
        <v>167</v>
      </c>
      <c r="Q3641" s="13" t="s">
        <v>119</v>
      </c>
      <c r="R3641" s="13" t="s">
        <v>66</v>
      </c>
      <c r="S3641" s="11" t="n">
        <v>1130101</v>
      </c>
      <c r="T3641" s="13" t="s">
        <v>67</v>
      </c>
      <c r="U3641" s="14" t="n">
        <v>375.44</v>
      </c>
      <c r="W3641" s="14" t="n">
        <v>0</v>
      </c>
      <c r="X3641" s="13" t="s">
        <v>2932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0" t="str">
        <f aca="false">IFERROR(INDEX('Mov Entradas (Rel 10497)'!$L:$L,MATCH(AC3641,'Mov Entradas (Rel 10497)'!$I:$I,0)),"nao encontrado")</f>
        <v>ANELINATUPY PRETO</v>
      </c>
      <c r="AC3641" s="0" t="n">
        <v>320421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46304</v>
      </c>
      <c r="D3642" s="11" t="n">
        <v>616</v>
      </c>
      <c r="E3642" s="13" t="s">
        <v>2837</v>
      </c>
      <c r="F3642" s="11" t="n">
        <v>24</v>
      </c>
      <c r="G3642" s="13" t="s">
        <v>64</v>
      </c>
      <c r="H3642" s="11" t="n">
        <v>2110405</v>
      </c>
      <c r="I3642" s="13" t="s">
        <v>57</v>
      </c>
      <c r="J3642" s="11" t="n">
        <v>1653158</v>
      </c>
      <c r="L3642" s="11" t="n">
        <v>3756444</v>
      </c>
      <c r="M3642" s="13" t="s">
        <v>35</v>
      </c>
      <c r="N3642" s="13" t="s">
        <v>59</v>
      </c>
      <c r="P3642" s="11" t="n">
        <v>167</v>
      </c>
      <c r="Q3642" s="13" t="s">
        <v>119</v>
      </c>
      <c r="R3642" s="13" t="s">
        <v>66</v>
      </c>
      <c r="S3642" s="11" t="n">
        <v>1130101</v>
      </c>
      <c r="T3642" s="13" t="s">
        <v>67</v>
      </c>
      <c r="U3642" s="14" t="n">
        <v>663.21</v>
      </c>
      <c r="W3642" s="14" t="n">
        <v>0</v>
      </c>
      <c r="X3642" s="13" t="s">
        <v>2933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COLA DE ISOPOR POLAR</v>
      </c>
      <c r="AC3642" s="1" t="n">
        <v>320422</v>
      </c>
    </row>
    <row r="3643" customFormat="false" ht="36.75" hidden="false" customHeight="true" outlineLevel="0" collapsed="false">
      <c r="A3643" s="11" t="n">
        <v>3</v>
      </c>
      <c r="B3643" s="12" t="n">
        <v>46275</v>
      </c>
      <c r="C3643" s="12" t="n">
        <v>46304</v>
      </c>
      <c r="D3643" s="11" t="n">
        <v>1612</v>
      </c>
      <c r="E3643" s="13" t="s">
        <v>330</v>
      </c>
      <c r="F3643" s="11" t="n">
        <v>24</v>
      </c>
      <c r="G3643" s="13" t="s">
        <v>64</v>
      </c>
      <c r="H3643" s="11" t="n">
        <v>2110405</v>
      </c>
      <c r="I3643" s="13" t="s">
        <v>57</v>
      </c>
      <c r="J3643" s="11" t="n">
        <v>1686499</v>
      </c>
      <c r="L3643" s="11" t="n">
        <v>23176943</v>
      </c>
      <c r="M3643" s="13" t="s">
        <v>35</v>
      </c>
      <c r="N3643" s="13" t="s">
        <v>59</v>
      </c>
      <c r="P3643" s="11" t="n">
        <v>167</v>
      </c>
      <c r="Q3643" s="13" t="s">
        <v>119</v>
      </c>
      <c r="R3643" s="13" t="s">
        <v>66</v>
      </c>
      <c r="S3643" s="11" t="n">
        <v>1130101</v>
      </c>
      <c r="T3643" s="13" t="s">
        <v>67</v>
      </c>
      <c r="U3643" s="14" t="n">
        <v>377.34</v>
      </c>
      <c r="W3643" s="14" t="n">
        <v>0</v>
      </c>
      <c r="X3643" s="13" t="s">
        <v>2934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0" t="str">
        <f aca="false">IFERROR(INDEX('Mov Entradas (Rel 10497)'!$L:$L,MATCH(AC3643,'Mov Entradas (Rel 10497)'!$I:$I,0)),"nao encontrado")</f>
        <v>OVO KINDER JOY 20G</v>
      </c>
      <c r="AC3643" s="0" t="n">
        <v>2317694</v>
      </c>
    </row>
    <row r="3644" customFormat="false" ht="27.75" hidden="false" customHeight="true" outlineLevel="0" collapsed="false">
      <c r="A3644" s="11" t="n">
        <v>3</v>
      </c>
      <c r="B3644" s="12" t="n">
        <v>46122</v>
      </c>
      <c r="C3644" s="12" t="n">
        <v>46305</v>
      </c>
      <c r="D3644" s="11" t="n">
        <v>815</v>
      </c>
      <c r="E3644" s="13" t="s">
        <v>428</v>
      </c>
      <c r="F3644" s="11" t="n">
        <v>34</v>
      </c>
      <c r="G3644" s="13" t="s">
        <v>56</v>
      </c>
      <c r="H3644" s="11" t="n">
        <v>2110405</v>
      </c>
      <c r="I3644" s="13" t="s">
        <v>57</v>
      </c>
      <c r="J3644" s="11" t="n">
        <v>793794</v>
      </c>
      <c r="L3644" s="11" t="n">
        <v>100326</v>
      </c>
      <c r="M3644" s="13" t="s">
        <v>685</v>
      </c>
      <c r="N3644" s="13" t="s">
        <v>59</v>
      </c>
      <c r="P3644" s="11" t="n">
        <v>101</v>
      </c>
      <c r="Q3644" s="13" t="s">
        <v>60</v>
      </c>
      <c r="R3644" s="13" t="s">
        <v>166</v>
      </c>
      <c r="S3644" s="11" t="n">
        <v>2110901</v>
      </c>
      <c r="T3644" s="13" t="s">
        <v>167</v>
      </c>
      <c r="U3644" s="14" t="n">
        <v>1500</v>
      </c>
      <c r="W3644" s="14" t="n">
        <v>0</v>
      </c>
      <c r="X3644" s="13" t="s">
        <v>429</v>
      </c>
      <c r="Z3644" s="1" t="str">
        <f aca="false">IF($T3644="","",IFERROR(INDEX('Resumo Grupos'!$AC$3:$AC$200,MATCH($T3644,'Resumo Grupos'!$AB$3:$AB$200,0)),"n/d"))</f>
        <v>Empréstimo</v>
      </c>
      <c r="AA3644" s="1" t="str">
        <f aca="false">IF($T3644="","",IF(COUNTIF('Resumo Grupos'!$AE$3:$AE$40,$T3644)&gt;0,"NAO","SIM"))</f>
        <v>SIM</v>
      </c>
    </row>
    <row r="3645" customFormat="false" ht="54.75" hidden="false" customHeight="true" outlineLevel="0" collapsed="false">
      <c r="A3645" s="11" t="n">
        <v>3</v>
      </c>
      <c r="B3645" s="12" t="n">
        <v>46211</v>
      </c>
      <c r="C3645" s="12" t="n">
        <v>46305</v>
      </c>
      <c r="D3645" s="11" t="n">
        <v>33</v>
      </c>
      <c r="E3645" s="13" t="s">
        <v>91</v>
      </c>
      <c r="F3645" s="11" t="n">
        <v>34</v>
      </c>
      <c r="G3645" s="13" t="s">
        <v>56</v>
      </c>
      <c r="H3645" s="11" t="n">
        <v>2110405</v>
      </c>
      <c r="I3645" s="13" t="s">
        <v>57</v>
      </c>
      <c r="J3645" s="11" t="n">
        <v>1370731</v>
      </c>
      <c r="L3645" s="11" t="n">
        <v>213889</v>
      </c>
      <c r="M3645" s="13" t="s">
        <v>408</v>
      </c>
      <c r="N3645" s="13" t="s">
        <v>59</v>
      </c>
      <c r="P3645" s="11" t="n">
        <v>101</v>
      </c>
      <c r="Q3645" s="13" t="s">
        <v>60</v>
      </c>
      <c r="R3645" s="13" t="s">
        <v>41</v>
      </c>
      <c r="S3645" s="11" t="n">
        <v>4210222</v>
      </c>
      <c r="T3645" s="13" t="s">
        <v>1439</v>
      </c>
      <c r="U3645" s="14" t="n">
        <v>666.67</v>
      </c>
      <c r="W3645" s="14" t="n">
        <v>0</v>
      </c>
      <c r="X3645" s="13" t="s">
        <v>1440</v>
      </c>
      <c r="Z3645" s="1" t="str">
        <f aca="false">IF($T3645="","",IFERROR(INDEX('Resumo Grupos'!$AC$3:$AC$200,MATCH($T3645,'Resumo Grupos'!$AB$3:$AB$200,0)),"n/d"))</f>
        <v>Despesa</v>
      </c>
      <c r="AA3645" s="1" t="str">
        <f aca="false">IF($T3645="","",IF(COUNTIF('Resumo Grupos'!$AE$3:$AE$40,$T3645)&gt;0,"NAO","SIM"))</f>
        <v>SIM</v>
      </c>
    </row>
    <row r="3646" customFormat="false" ht="45.75" hidden="false" customHeight="true" outlineLevel="0" collapsed="false">
      <c r="A3646" s="11" t="n">
        <v>3</v>
      </c>
      <c r="B3646" s="12" t="n">
        <v>46231</v>
      </c>
      <c r="C3646" s="12" t="n">
        <v>46305</v>
      </c>
      <c r="D3646" s="11" t="n">
        <v>1028</v>
      </c>
      <c r="E3646" s="13" t="s">
        <v>430</v>
      </c>
      <c r="F3646" s="11" t="n">
        <v>34</v>
      </c>
      <c r="G3646" s="13" t="s">
        <v>56</v>
      </c>
      <c r="H3646" s="11" t="n">
        <v>2110405</v>
      </c>
      <c r="I3646" s="13" t="s">
        <v>57</v>
      </c>
      <c r="J3646" s="11" t="n">
        <v>1464677</v>
      </c>
      <c r="L3646" s="11" t="n">
        <v>227872</v>
      </c>
      <c r="M3646" s="13" t="s">
        <v>35</v>
      </c>
      <c r="N3646" s="13" t="s">
        <v>59</v>
      </c>
      <c r="P3646" s="11" t="n">
        <v>101</v>
      </c>
      <c r="Q3646" s="13" t="s">
        <v>60</v>
      </c>
      <c r="R3646" s="13" t="s">
        <v>83</v>
      </c>
      <c r="S3646" s="11" t="n">
        <v>4210111</v>
      </c>
      <c r="T3646" s="13" t="s">
        <v>431</v>
      </c>
      <c r="U3646" s="14" t="n">
        <v>5500</v>
      </c>
      <c r="W3646" s="14" t="n">
        <v>0</v>
      </c>
      <c r="X3646" s="13" t="s">
        <v>2935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54.75" hidden="false" customHeight="true" outlineLevel="0" collapsed="false">
      <c r="A3647" s="11" t="n">
        <v>3</v>
      </c>
      <c r="B3647" s="12" t="n">
        <v>46234</v>
      </c>
      <c r="C3647" s="12" t="n">
        <v>46305</v>
      </c>
      <c r="D3647" s="11" t="n">
        <v>815</v>
      </c>
      <c r="E3647" s="13" t="s">
        <v>428</v>
      </c>
      <c r="F3647" s="11" t="n">
        <v>34</v>
      </c>
      <c r="G3647" s="13" t="s">
        <v>56</v>
      </c>
      <c r="H3647" s="11" t="n">
        <v>2110405</v>
      </c>
      <c r="I3647" s="13" t="s">
        <v>57</v>
      </c>
      <c r="J3647" s="11" t="n">
        <v>1477448</v>
      </c>
      <c r="L3647" s="11" t="n">
        <v>229731</v>
      </c>
      <c r="M3647" s="13" t="s">
        <v>310</v>
      </c>
      <c r="N3647" s="13" t="s">
        <v>59</v>
      </c>
      <c r="P3647" s="11" t="n">
        <v>101</v>
      </c>
      <c r="Q3647" s="13" t="s">
        <v>60</v>
      </c>
      <c r="R3647" s="13" t="s">
        <v>311</v>
      </c>
      <c r="S3647" s="11" t="n">
        <v>2210203</v>
      </c>
      <c r="T3647" s="13" t="s">
        <v>2109</v>
      </c>
      <c r="U3647" s="14" t="n">
        <v>75000</v>
      </c>
      <c r="W3647" s="14" t="n">
        <v>0</v>
      </c>
      <c r="X3647" s="13" t="s">
        <v>2111</v>
      </c>
      <c r="Z3647" s="1" t="str">
        <f aca="false">IF($T3647="","",IFERROR(INDEX('Resumo Grupos'!$AC$3:$AC$200,MATCH($T3647,'Resumo Grupos'!$AB$3:$AB$200,0)),"n/d"))</f>
        <v>Empréstimo</v>
      </c>
      <c r="AA3647" s="1" t="str">
        <f aca="false">IF($T3647="","",IF(COUNTIF('Resumo Grupos'!$AE$3:$AE$40,$T3647)&gt;0,"NAO","SIM"))</f>
        <v>NAO</v>
      </c>
    </row>
    <row r="3648" customFormat="false" ht="36.75" hidden="false" customHeight="true" outlineLevel="0" collapsed="false">
      <c r="A3648" s="11" t="n">
        <v>3</v>
      </c>
      <c r="B3648" s="12" t="n">
        <v>46276</v>
      </c>
      <c r="C3648" s="12" t="n">
        <v>46306</v>
      </c>
      <c r="D3648" s="11" t="n">
        <v>32</v>
      </c>
      <c r="E3648" s="13" t="s">
        <v>263</v>
      </c>
      <c r="F3648" s="11" t="n">
        <v>34</v>
      </c>
      <c r="G3648" s="13" t="s">
        <v>56</v>
      </c>
      <c r="H3648" s="11" t="n">
        <v>2110405</v>
      </c>
      <c r="I3648" s="13" t="s">
        <v>57</v>
      </c>
      <c r="J3648" s="11" t="n">
        <v>1083670</v>
      </c>
      <c r="L3648" s="11" t="n">
        <v>170746</v>
      </c>
      <c r="M3648" s="13" t="s">
        <v>58</v>
      </c>
      <c r="N3648" s="13" t="s">
        <v>59</v>
      </c>
      <c r="P3648" s="11" t="n">
        <v>101</v>
      </c>
      <c r="Q3648" s="13" t="s">
        <v>60</v>
      </c>
      <c r="R3648" s="13" t="s">
        <v>264</v>
      </c>
      <c r="S3648" s="11" t="n">
        <v>4220199</v>
      </c>
      <c r="T3648" s="13" t="s">
        <v>265</v>
      </c>
      <c r="U3648" s="14" t="n">
        <v>8059.98</v>
      </c>
      <c r="W3648" s="14" t="n">
        <v>0</v>
      </c>
      <c r="X3648" s="13" t="s">
        <v>2936</v>
      </c>
      <c r="Z3648" s="1" t="str">
        <f aca="false">IF($T3648="","",IFERROR(INDEX('Resumo Grupos'!$AC$3:$AC$200,MATCH($T3648,'Resumo Grupos'!$AB$3:$AB$200,0)),"n/d"))</f>
        <v>Pagamentos outros não operacionais</v>
      </c>
      <c r="AA3648" s="1" t="str">
        <f aca="false">IF($T3648="","",IF(COUNTIF('Resumo Grupos'!$AE$3:$AE$40,$T3648)&gt;0,"NAO","SIM"))</f>
        <v>SIM</v>
      </c>
    </row>
    <row r="3649" customFormat="false" ht="45.75" hidden="false" customHeight="true" outlineLevel="0" collapsed="false">
      <c r="A3649" s="11" t="n">
        <v>3</v>
      </c>
      <c r="B3649" s="12" t="n">
        <v>46258</v>
      </c>
      <c r="C3649" s="12" t="n">
        <v>46307</v>
      </c>
      <c r="D3649" s="11" t="n">
        <v>10012</v>
      </c>
      <c r="E3649" s="13" t="s">
        <v>504</v>
      </c>
      <c r="F3649" s="11" t="n">
        <v>24</v>
      </c>
      <c r="G3649" s="13" t="s">
        <v>64</v>
      </c>
      <c r="H3649" s="11" t="n">
        <v>2110405</v>
      </c>
      <c r="I3649" s="13" t="s">
        <v>57</v>
      </c>
      <c r="J3649" s="11" t="n">
        <v>1608876</v>
      </c>
      <c r="L3649" s="11" t="n">
        <v>19672745</v>
      </c>
      <c r="M3649" s="13" t="s">
        <v>35</v>
      </c>
      <c r="N3649" s="13" t="s">
        <v>59</v>
      </c>
      <c r="P3649" s="11" t="n">
        <v>167</v>
      </c>
      <c r="Q3649" s="13" t="s">
        <v>119</v>
      </c>
      <c r="R3649" s="13" t="s">
        <v>66</v>
      </c>
      <c r="S3649" s="11" t="n">
        <v>1130101</v>
      </c>
      <c r="T3649" s="13" t="s">
        <v>67</v>
      </c>
      <c r="U3649" s="14" t="n">
        <v>524.87</v>
      </c>
      <c r="W3649" s="14" t="n">
        <v>0</v>
      </c>
      <c r="X3649" s="13" t="s">
        <v>2937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0" t="str">
        <f aca="false">IFERROR(INDEX('Mov Entradas (Rel 10497)'!$L:$L,MATCH(AC3649,'Mov Entradas (Rel 10497)'!$I:$I,0)),"nao encontrado")</f>
        <v>SAB PHEBO ODOR90G</v>
      </c>
      <c r="AC3649" s="0" t="n">
        <v>1967274</v>
      </c>
    </row>
    <row r="3650" customFormat="false" ht="54.75" hidden="false" customHeight="true" outlineLevel="0" collapsed="false">
      <c r="A3650" s="11" t="n">
        <v>3</v>
      </c>
      <c r="B3650" s="12" t="n">
        <v>46097</v>
      </c>
      <c r="C3650" s="12" t="n">
        <v>46310</v>
      </c>
      <c r="D3650" s="11" t="n">
        <v>1867</v>
      </c>
      <c r="E3650" s="13" t="s">
        <v>553</v>
      </c>
      <c r="F3650" s="11" t="n">
        <v>24</v>
      </c>
      <c r="G3650" s="13" t="s">
        <v>64</v>
      </c>
      <c r="H3650" s="11" t="n">
        <v>2110405</v>
      </c>
      <c r="I3650" s="13" t="s">
        <v>57</v>
      </c>
      <c r="J3650" s="11" t="n">
        <v>809440</v>
      </c>
      <c r="L3650" s="11" t="n">
        <v>777006512</v>
      </c>
      <c r="M3650" s="13" t="s">
        <v>1522</v>
      </c>
      <c r="N3650" s="13" t="s">
        <v>59</v>
      </c>
      <c r="P3650" s="11" t="n">
        <v>101</v>
      </c>
      <c r="Q3650" s="13" t="s">
        <v>60</v>
      </c>
      <c r="R3650" s="13" t="s">
        <v>554</v>
      </c>
      <c r="S3650" s="11" t="n">
        <v>4210401</v>
      </c>
      <c r="T3650" s="13" t="s">
        <v>555</v>
      </c>
      <c r="U3650" s="14" t="n">
        <v>225.2</v>
      </c>
      <c r="W3650" s="14" t="n">
        <v>0</v>
      </c>
      <c r="X3650" s="13" t="s">
        <v>2938</v>
      </c>
      <c r="Z3650" s="1" t="str">
        <f aca="false">IF($T3650="","",IFERROR(INDEX('Resumo Grupos'!$AC$3:$AC$200,MATCH($T3650,'Resumo Grupos'!$AB$3:$AB$200,0)),"n/d"))</f>
        <v>Impostos</v>
      </c>
      <c r="AA3650" s="1" t="str">
        <f aca="false">IF($T3650="","",IF(COUNTIF('Resumo Grupos'!$AE$3:$AE$40,$T3650)&gt;0,"NAO","SIM"))</f>
        <v>SIM</v>
      </c>
    </row>
    <row r="3651" customFormat="false" ht="54.75" hidden="false" customHeight="true" outlineLevel="0" collapsed="false">
      <c r="A3651" s="11" t="n">
        <v>3</v>
      </c>
      <c r="B3651" s="12" t="n">
        <v>46231</v>
      </c>
      <c r="C3651" s="12" t="n">
        <v>46310</v>
      </c>
      <c r="D3651" s="11" t="n">
        <v>1893</v>
      </c>
      <c r="E3651" s="13" t="s">
        <v>570</v>
      </c>
      <c r="F3651" s="11" t="n">
        <v>34</v>
      </c>
      <c r="G3651" s="13" t="s">
        <v>56</v>
      </c>
      <c r="H3651" s="11" t="n">
        <v>2110405</v>
      </c>
      <c r="I3651" s="13" t="s">
        <v>57</v>
      </c>
      <c r="J3651" s="11" t="n">
        <v>1464910</v>
      </c>
      <c r="L3651" s="11" t="n">
        <v>227905</v>
      </c>
      <c r="M3651" s="13" t="s">
        <v>310</v>
      </c>
      <c r="N3651" s="13" t="s">
        <v>59</v>
      </c>
      <c r="P3651" s="11" t="n">
        <v>101</v>
      </c>
      <c r="Q3651" s="13" t="s">
        <v>60</v>
      </c>
      <c r="R3651" s="13" t="s">
        <v>38</v>
      </c>
      <c r="S3651" s="11" t="n">
        <v>4210315</v>
      </c>
      <c r="T3651" s="13" t="s">
        <v>566</v>
      </c>
      <c r="U3651" s="14" t="n">
        <v>177.65</v>
      </c>
      <c r="W3651" s="14" t="n">
        <v>0</v>
      </c>
      <c r="X3651" s="13" t="s">
        <v>2132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</row>
    <row r="3652" customFormat="false" ht="27.75" hidden="false" customHeight="true" outlineLevel="0" collapsed="false">
      <c r="A3652" s="11" t="n">
        <v>3</v>
      </c>
      <c r="B3652" s="12" t="n">
        <v>46275</v>
      </c>
      <c r="C3652" s="12" t="n">
        <v>46310</v>
      </c>
      <c r="D3652" s="11" t="n">
        <v>1678</v>
      </c>
      <c r="E3652" s="13" t="s">
        <v>234</v>
      </c>
      <c r="F3652" s="11" t="n">
        <v>24</v>
      </c>
      <c r="G3652" s="13" t="s">
        <v>64</v>
      </c>
      <c r="H3652" s="11" t="n">
        <v>2110405</v>
      </c>
      <c r="I3652" s="13" t="s">
        <v>57</v>
      </c>
      <c r="J3652" s="11" t="n">
        <v>1682703</v>
      </c>
      <c r="L3652" s="11" t="n">
        <v>2610373</v>
      </c>
      <c r="M3652" s="13" t="s">
        <v>35</v>
      </c>
      <c r="N3652" s="13" t="s">
        <v>59</v>
      </c>
      <c r="P3652" s="11" t="n">
        <v>167</v>
      </c>
      <c r="Q3652" s="13" t="s">
        <v>119</v>
      </c>
      <c r="R3652" s="13" t="s">
        <v>66</v>
      </c>
      <c r="S3652" s="11" t="n">
        <v>1130101</v>
      </c>
      <c r="T3652" s="13" t="s">
        <v>67</v>
      </c>
      <c r="U3652" s="14" t="n">
        <v>421.73</v>
      </c>
      <c r="W3652" s="14" t="n">
        <v>0</v>
      </c>
      <c r="X3652" s="13" t="s">
        <v>2939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0" t="str">
        <f aca="false">IFERROR(INDEX('Mov Entradas (Rel 10497)'!$L:$L,MATCH(AC3652,'Mov Entradas (Rel 10497)'!$I:$I,0)),"nao encontrado")</f>
        <v>APAR BARB BIC SENSITIVE AMARELO</v>
      </c>
      <c r="AC3652" s="0" t="n">
        <v>165221</v>
      </c>
    </row>
    <row r="3653" customFormat="false" ht="45.75" hidden="false" customHeight="true" outlineLevel="0" collapsed="false">
      <c r="A3653" s="11" t="n">
        <v>3</v>
      </c>
      <c r="B3653" s="12" t="n">
        <v>46274</v>
      </c>
      <c r="C3653" s="12" t="n">
        <v>46310</v>
      </c>
      <c r="D3653" s="11" t="n">
        <v>666</v>
      </c>
      <c r="E3653" s="13" t="s">
        <v>470</v>
      </c>
      <c r="F3653" s="11" t="n">
        <v>24</v>
      </c>
      <c r="G3653" s="13" t="s">
        <v>64</v>
      </c>
      <c r="H3653" s="11" t="n">
        <v>2110405</v>
      </c>
      <c r="I3653" s="13" t="s">
        <v>57</v>
      </c>
      <c r="J3653" s="11" t="n">
        <v>1682905</v>
      </c>
      <c r="L3653" s="11" t="n">
        <v>82154</v>
      </c>
      <c r="M3653" s="13" t="s">
        <v>35</v>
      </c>
      <c r="N3653" s="13" t="s">
        <v>59</v>
      </c>
      <c r="P3653" s="11" t="n">
        <v>167</v>
      </c>
      <c r="Q3653" s="13" t="s">
        <v>119</v>
      </c>
      <c r="R3653" s="13" t="s">
        <v>66</v>
      </c>
      <c r="S3653" s="11" t="n">
        <v>1130101</v>
      </c>
      <c r="T3653" s="13" t="s">
        <v>67</v>
      </c>
      <c r="U3653" s="14" t="n">
        <v>566.93</v>
      </c>
      <c r="W3653" s="14" t="n">
        <v>0</v>
      </c>
      <c r="X3653" s="13" t="s">
        <v>2940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0" t="str">
        <f aca="false">IFERROR(INDEX('Mov Entradas (Rel 10497)'!$L:$L,MATCH(AC3653,'Mov Entradas (Rel 10497)'!$I:$I,0)),"nao encontrado")</f>
        <v>RACAO SABOR CAT KG</v>
      </c>
      <c r="AC3653" s="0" t="n">
        <v>8215</v>
      </c>
    </row>
    <row r="3654" customFormat="false" ht="36.75" hidden="false" customHeight="true" outlineLevel="0" collapsed="false">
      <c r="A3654" s="11" t="n">
        <v>3</v>
      </c>
      <c r="B3654" s="12" t="n">
        <v>46274</v>
      </c>
      <c r="C3654" s="12" t="n">
        <v>46310</v>
      </c>
      <c r="D3654" s="11" t="n">
        <v>1107</v>
      </c>
      <c r="E3654" s="13" t="s">
        <v>202</v>
      </c>
      <c r="F3654" s="11" t="n">
        <v>24</v>
      </c>
      <c r="G3654" s="13" t="s">
        <v>64</v>
      </c>
      <c r="H3654" s="11" t="n">
        <v>2110405</v>
      </c>
      <c r="I3654" s="13" t="s">
        <v>57</v>
      </c>
      <c r="J3654" s="11" t="n">
        <v>1682952</v>
      </c>
      <c r="L3654" s="11" t="n">
        <v>4547823</v>
      </c>
      <c r="M3654" s="13" t="s">
        <v>35</v>
      </c>
      <c r="N3654" s="13" t="s">
        <v>59</v>
      </c>
      <c r="P3654" s="11" t="n">
        <v>167</v>
      </c>
      <c r="Q3654" s="13" t="s">
        <v>119</v>
      </c>
      <c r="R3654" s="13" t="s">
        <v>66</v>
      </c>
      <c r="S3654" s="11" t="n">
        <v>1130101</v>
      </c>
      <c r="T3654" s="13" t="s">
        <v>67</v>
      </c>
      <c r="U3654" s="14" t="n">
        <v>800.88</v>
      </c>
      <c r="W3654" s="14" t="n">
        <v>0</v>
      </c>
      <c r="X3654" s="13" t="s">
        <v>2941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0" t="str">
        <f aca="false">IFERROR(INDEX('Mov Entradas (Rel 10497)'!$L:$L,MATCH(AC3654,'Mov Entradas (Rel 10497)'!$I:$I,0)),"nao encontrado")</f>
        <v>BOLINHO MORANGO 7308</v>
      </c>
      <c r="AC3654" s="0" t="n">
        <v>454782</v>
      </c>
    </row>
    <row r="3655" customFormat="false" ht="63.75" hidden="false" customHeight="true" outlineLevel="0" collapsed="false">
      <c r="A3655" s="11" t="n">
        <v>3</v>
      </c>
      <c r="B3655" s="12" t="n">
        <v>46220</v>
      </c>
      <c r="C3655" s="12" t="n">
        <v>46312</v>
      </c>
      <c r="D3655" s="11" t="n">
        <v>16</v>
      </c>
      <c r="E3655" s="13" t="s">
        <v>303</v>
      </c>
      <c r="F3655" s="11" t="n">
        <v>34</v>
      </c>
      <c r="G3655" s="13" t="s">
        <v>56</v>
      </c>
      <c r="H3655" s="11" t="n">
        <v>2110405</v>
      </c>
      <c r="I3655" s="13" t="s">
        <v>57</v>
      </c>
      <c r="J3655" s="11" t="n">
        <v>1415325</v>
      </c>
      <c r="L3655" s="11" t="n">
        <v>220522</v>
      </c>
      <c r="M3655" s="13" t="s">
        <v>310</v>
      </c>
      <c r="N3655" s="13" t="s">
        <v>59</v>
      </c>
      <c r="P3655" s="11" t="n">
        <v>101</v>
      </c>
      <c r="Q3655" s="13" t="s">
        <v>60</v>
      </c>
      <c r="R3655" s="13" t="s">
        <v>311</v>
      </c>
      <c r="S3655" s="11" t="n">
        <v>2210202</v>
      </c>
      <c r="T3655" s="13" t="s">
        <v>311</v>
      </c>
      <c r="U3655" s="14" t="n">
        <v>1000</v>
      </c>
      <c r="W3655" s="14" t="n">
        <v>0</v>
      </c>
      <c r="X3655" s="13" t="s">
        <v>2145</v>
      </c>
      <c r="Z3655" s="1" t="str">
        <f aca="false">IF($T3655="","",IFERROR(INDEX('Resumo Grupos'!$AC$3:$AC$200,MATCH($T3655,'Resumo Grupos'!$AB$3:$AB$200,0)),"n/d"))</f>
        <v>Empréstimo</v>
      </c>
      <c r="AA3655" s="1" t="str">
        <f aca="false">IF($T3655="","",IF(COUNTIF('Resumo Grupos'!$AE$3:$AE$40,$T3655)&gt;0,"NAO","SIM"))</f>
        <v>SIM</v>
      </c>
    </row>
    <row r="3656" customFormat="false" ht="45.75" hidden="false" customHeight="true" outlineLevel="0" collapsed="false">
      <c r="A3656" s="11" t="n">
        <v>3</v>
      </c>
      <c r="B3656" s="12" t="n">
        <v>46224</v>
      </c>
      <c r="C3656" s="12" t="n">
        <v>46312</v>
      </c>
      <c r="D3656" s="11" t="n">
        <v>16</v>
      </c>
      <c r="E3656" s="13" t="s">
        <v>303</v>
      </c>
      <c r="F3656" s="11" t="n">
        <v>34</v>
      </c>
      <c r="G3656" s="13" t="s">
        <v>56</v>
      </c>
      <c r="H3656" s="11" t="n">
        <v>2110405</v>
      </c>
      <c r="I3656" s="13" t="s">
        <v>57</v>
      </c>
      <c r="J3656" s="11" t="n">
        <v>1428695</v>
      </c>
      <c r="L3656" s="11" t="n">
        <v>222991</v>
      </c>
      <c r="M3656" s="13" t="s">
        <v>310</v>
      </c>
      <c r="N3656" s="13" t="s">
        <v>59</v>
      </c>
      <c r="P3656" s="11" t="n">
        <v>101</v>
      </c>
      <c r="Q3656" s="13" t="s">
        <v>60</v>
      </c>
      <c r="R3656" s="13" t="s">
        <v>311</v>
      </c>
      <c r="S3656" s="11" t="n">
        <v>2210202</v>
      </c>
      <c r="T3656" s="13" t="s">
        <v>311</v>
      </c>
      <c r="U3656" s="14" t="n">
        <v>3000</v>
      </c>
      <c r="W3656" s="14" t="n">
        <v>0</v>
      </c>
      <c r="X3656" s="13" t="s">
        <v>2942</v>
      </c>
      <c r="Z3656" s="1" t="str">
        <f aca="false">IF($T3656="","",IFERROR(INDEX('Resumo Grupos'!$AC$3:$AC$200,MATCH($T3656,'Resumo Grupos'!$AB$3:$AB$200,0)),"n/d"))</f>
        <v>Empréstimo</v>
      </c>
      <c r="AA3656" s="1" t="str">
        <f aca="false">IF($T3656="","",IF(COUNTIF('Resumo Grupos'!$AE$3:$AE$40,$T3656)&gt;0,"NAO","SIM"))</f>
        <v>SIM</v>
      </c>
    </row>
    <row r="3657" customFormat="false" ht="27.75" hidden="false" customHeight="true" outlineLevel="0" collapsed="false">
      <c r="A3657" s="11" t="n">
        <v>3</v>
      </c>
      <c r="B3657" s="12" t="n">
        <v>46231</v>
      </c>
      <c r="C3657" s="12" t="n">
        <v>46312</v>
      </c>
      <c r="D3657" s="11" t="n">
        <v>1354</v>
      </c>
      <c r="E3657" s="13" t="s">
        <v>2149</v>
      </c>
      <c r="F3657" s="11" t="n">
        <v>60</v>
      </c>
      <c r="G3657" s="13" t="s">
        <v>2150</v>
      </c>
      <c r="H3657" s="11" t="n">
        <v>2110405</v>
      </c>
      <c r="I3657" s="13" t="s">
        <v>57</v>
      </c>
      <c r="J3657" s="11" t="n">
        <v>1468251</v>
      </c>
      <c r="L3657" s="11" t="n">
        <v>13391</v>
      </c>
      <c r="M3657" s="13" t="s">
        <v>35</v>
      </c>
      <c r="N3657" s="13" t="s">
        <v>59</v>
      </c>
      <c r="P3657" s="11" t="n">
        <v>167</v>
      </c>
      <c r="Q3657" s="13" t="s">
        <v>119</v>
      </c>
      <c r="R3657" s="13" t="s">
        <v>41</v>
      </c>
      <c r="S3657" s="11" t="n">
        <v>4210227</v>
      </c>
      <c r="T3657" s="13" t="s">
        <v>42</v>
      </c>
      <c r="U3657" s="14" t="n">
        <v>121.66</v>
      </c>
      <c r="W3657" s="14" t="n">
        <v>0</v>
      </c>
      <c r="X3657" s="13" t="s">
        <v>2943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0" t="str">
        <f aca="false">IFERROR(INDEX('Mov Entradas (Rel 10497)'!$L:$L,MATCH(AC3657,'Mov Entradas (Rel 10497)'!$I:$I,0)),"nao encontrado")</f>
        <v>ADUELA ANGELIM 13CM</v>
      </c>
      <c r="AC3657" s="0" t="n">
        <v>1339</v>
      </c>
    </row>
    <row r="3658" customFormat="false" ht="63.75" hidden="false" customHeight="true" outlineLevel="0" collapsed="false">
      <c r="A3658" s="11" t="n">
        <v>3</v>
      </c>
      <c r="B3658" s="12" t="n">
        <v>45950</v>
      </c>
      <c r="C3658" s="12" t="n">
        <v>46313</v>
      </c>
      <c r="D3658" s="11" t="n">
        <v>515</v>
      </c>
      <c r="E3658" s="13" t="s">
        <v>122</v>
      </c>
      <c r="F3658" s="11" t="n">
        <v>34</v>
      </c>
      <c r="G3658" s="13" t="s">
        <v>56</v>
      </c>
      <c r="H3658" s="11" t="n">
        <v>2110405</v>
      </c>
      <c r="I3658" s="13" t="s">
        <v>57</v>
      </c>
      <c r="J3658" s="11" t="n">
        <v>546000</v>
      </c>
      <c r="L3658" s="11" t="n">
        <v>85577</v>
      </c>
      <c r="M3658" s="13" t="s">
        <v>2944</v>
      </c>
      <c r="N3658" s="13" t="s">
        <v>59</v>
      </c>
      <c r="P3658" s="11" t="n">
        <v>101</v>
      </c>
      <c r="Q3658" s="13" t="s">
        <v>60</v>
      </c>
      <c r="R3658" s="13" t="s">
        <v>41</v>
      </c>
      <c r="S3658" s="11" t="n">
        <v>4210210</v>
      </c>
      <c r="T3658" s="13" t="s">
        <v>61</v>
      </c>
      <c r="U3658" s="14" t="n">
        <v>45.73</v>
      </c>
      <c r="W3658" s="14" t="n">
        <v>0</v>
      </c>
      <c r="X3658" s="13"/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</row>
    <row r="3659" customFormat="false" ht="27.75" hidden="false" customHeight="true" outlineLevel="0" collapsed="false">
      <c r="A3659" s="11" t="n">
        <v>3</v>
      </c>
      <c r="B3659" s="12" t="n">
        <v>46009</v>
      </c>
      <c r="C3659" s="12" t="n">
        <v>46313</v>
      </c>
      <c r="D3659" s="11" t="n">
        <v>515</v>
      </c>
      <c r="E3659" s="13" t="s">
        <v>122</v>
      </c>
      <c r="F3659" s="11" t="n">
        <v>34</v>
      </c>
      <c r="G3659" s="13" t="s">
        <v>56</v>
      </c>
      <c r="H3659" s="11" t="n">
        <v>2110405</v>
      </c>
      <c r="I3659" s="13" t="s">
        <v>57</v>
      </c>
      <c r="J3659" s="11" t="n">
        <v>818253</v>
      </c>
      <c r="L3659" s="11" t="n">
        <v>129421</v>
      </c>
      <c r="M3659" s="13" t="s">
        <v>2179</v>
      </c>
      <c r="N3659" s="13" t="s">
        <v>59</v>
      </c>
      <c r="P3659" s="11" t="n">
        <v>102</v>
      </c>
      <c r="Q3659" s="13" t="s">
        <v>225</v>
      </c>
      <c r="R3659" s="13" t="s">
        <v>166</v>
      </c>
      <c r="S3659" s="11" t="n">
        <v>2110901</v>
      </c>
      <c r="T3659" s="13" t="s">
        <v>167</v>
      </c>
      <c r="U3659" s="14" t="n">
        <v>2090.82</v>
      </c>
      <c r="W3659" s="14" t="n">
        <v>0</v>
      </c>
      <c r="X3659" s="13" t="s">
        <v>2945</v>
      </c>
      <c r="Z3659" s="1" t="str">
        <f aca="false">IF($T3659="","",IFERROR(INDEX('Resumo Grupos'!$AC$3:$AC$200,MATCH($T3659,'Resumo Grupos'!$AB$3:$AB$200,0)),"n/d"))</f>
        <v>Empréstimo</v>
      </c>
      <c r="AA3659" s="1" t="str">
        <f aca="false">IF($T3659="","",IF(COUNTIF('Resumo Grupos'!$AE$3:$AE$40,$T3659)&gt;0,"NAO","SIM"))</f>
        <v>SIM</v>
      </c>
    </row>
    <row r="3660" customFormat="false" ht="63.75" hidden="false" customHeight="true" outlineLevel="0" collapsed="false">
      <c r="A3660" s="11" t="n">
        <v>3</v>
      </c>
      <c r="B3660" s="12" t="n">
        <v>46206</v>
      </c>
      <c r="C3660" s="12" t="n">
        <v>46313</v>
      </c>
      <c r="D3660" s="11" t="n">
        <v>33</v>
      </c>
      <c r="E3660" s="13" t="s">
        <v>91</v>
      </c>
      <c r="F3660" s="11" t="n">
        <v>34</v>
      </c>
      <c r="G3660" s="13" t="s">
        <v>56</v>
      </c>
      <c r="H3660" s="11" t="n">
        <v>2110405</v>
      </c>
      <c r="I3660" s="13" t="s">
        <v>57</v>
      </c>
      <c r="J3660" s="11" t="n">
        <v>1345342</v>
      </c>
      <c r="L3660" s="11" t="n">
        <v>210000</v>
      </c>
      <c r="M3660" s="13" t="s">
        <v>408</v>
      </c>
      <c r="N3660" s="13" t="s">
        <v>59</v>
      </c>
      <c r="P3660" s="11" t="n">
        <v>101</v>
      </c>
      <c r="Q3660" s="13" t="s">
        <v>60</v>
      </c>
      <c r="R3660" s="13" t="s">
        <v>41</v>
      </c>
      <c r="S3660" s="11" t="n">
        <v>4210203</v>
      </c>
      <c r="T3660" s="13" t="s">
        <v>1062</v>
      </c>
      <c r="U3660" s="14" t="n">
        <v>373.79</v>
      </c>
      <c r="W3660" s="14" t="n">
        <v>0</v>
      </c>
      <c r="X3660" s="13" t="s">
        <v>1496</v>
      </c>
      <c r="Z3660" s="1" t="str">
        <f aca="false">IF($T3660="","",IFERROR(INDEX('Resumo Grupos'!$AC$3:$AC$200,MATCH($T3660,'Resumo Grupos'!$AB$3:$AB$200,0)),"n/d"))</f>
        <v>Despesa</v>
      </c>
      <c r="AA3660" s="1" t="str">
        <f aca="false">IF($T3660="","",IF(COUNTIF('Resumo Grupos'!$AE$3:$AE$40,$T3660)&gt;0,"NAO","SIM"))</f>
        <v>SIM</v>
      </c>
    </row>
    <row r="3661" customFormat="false" ht="36.75" hidden="false" customHeight="true" outlineLevel="0" collapsed="false">
      <c r="A3661" s="11" t="n">
        <v>3</v>
      </c>
      <c r="B3661" s="12" t="n">
        <v>46011</v>
      </c>
      <c r="C3661" s="12" t="n">
        <v>46315</v>
      </c>
      <c r="D3661" s="11" t="n">
        <v>514</v>
      </c>
      <c r="E3661" s="13" t="s">
        <v>55</v>
      </c>
      <c r="F3661" s="11" t="n">
        <v>34</v>
      </c>
      <c r="G3661" s="13" t="s">
        <v>56</v>
      </c>
      <c r="H3661" s="11" t="n">
        <v>2110405</v>
      </c>
      <c r="I3661" s="13" t="s">
        <v>57</v>
      </c>
      <c r="J3661" s="11" t="n">
        <v>695960</v>
      </c>
      <c r="L3661" s="11" t="n">
        <v>3</v>
      </c>
      <c r="M3661" s="13" t="s">
        <v>2825</v>
      </c>
      <c r="N3661" s="13" t="s">
        <v>59</v>
      </c>
      <c r="P3661" s="11" t="n">
        <v>101</v>
      </c>
      <c r="Q3661" s="13" t="s">
        <v>60</v>
      </c>
      <c r="R3661" s="13" t="s">
        <v>41</v>
      </c>
      <c r="S3661" s="11" t="n">
        <v>4210210</v>
      </c>
      <c r="T3661" s="13" t="s">
        <v>61</v>
      </c>
      <c r="U3661" s="14" t="n">
        <v>807.37</v>
      </c>
      <c r="W3661" s="14" t="n">
        <v>0</v>
      </c>
      <c r="X3661" s="13" t="s">
        <v>2946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46315</v>
      </c>
      <c r="D3662" s="11" t="n">
        <v>17</v>
      </c>
      <c r="E3662" s="13" t="s">
        <v>1724</v>
      </c>
      <c r="F3662" s="11" t="n">
        <v>34</v>
      </c>
      <c r="G3662" s="13" t="s">
        <v>56</v>
      </c>
      <c r="H3662" s="11" t="n">
        <v>2110405</v>
      </c>
      <c r="I3662" s="13" t="s">
        <v>57</v>
      </c>
      <c r="J3662" s="11" t="n">
        <v>1464473</v>
      </c>
      <c r="L3662" s="11" t="n">
        <v>227845</v>
      </c>
      <c r="M3662" s="13" t="s">
        <v>408</v>
      </c>
      <c r="N3662" s="13" t="s">
        <v>59</v>
      </c>
      <c r="P3662" s="11" t="n">
        <v>101</v>
      </c>
      <c r="Q3662" s="13" t="s">
        <v>60</v>
      </c>
      <c r="R3662" s="13" t="s">
        <v>264</v>
      </c>
      <c r="S3662" s="11" t="n">
        <v>4220199</v>
      </c>
      <c r="T3662" s="13" t="s">
        <v>265</v>
      </c>
      <c r="U3662" s="14" t="n">
        <v>2600</v>
      </c>
      <c r="W3662" s="14" t="n">
        <v>0</v>
      </c>
      <c r="X3662" s="13" t="s">
        <v>1725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</row>
    <row r="3663" customFormat="false" ht="54.75" hidden="false" customHeight="true" outlineLevel="0" collapsed="false">
      <c r="A3663" s="11" t="n">
        <v>3</v>
      </c>
      <c r="B3663" s="12" t="n">
        <v>46231</v>
      </c>
      <c r="C3663" s="12" t="n">
        <v>46315</v>
      </c>
      <c r="D3663" s="11" t="n">
        <v>10028</v>
      </c>
      <c r="E3663" s="13" t="s">
        <v>764</v>
      </c>
      <c r="F3663" s="11" t="n">
        <v>24</v>
      </c>
      <c r="G3663" s="13" t="s">
        <v>64</v>
      </c>
      <c r="H3663" s="11" t="n">
        <v>2110405</v>
      </c>
      <c r="I3663" s="13" t="s">
        <v>57</v>
      </c>
      <c r="J3663" s="11" t="n">
        <v>1464619</v>
      </c>
      <c r="L3663" s="11" t="n">
        <v>227869</v>
      </c>
      <c r="M3663" s="13" t="s">
        <v>310</v>
      </c>
      <c r="N3663" s="13" t="s">
        <v>59</v>
      </c>
      <c r="P3663" s="11" t="n">
        <v>101</v>
      </c>
      <c r="Q3663" s="13" t="s">
        <v>60</v>
      </c>
      <c r="R3663" s="13" t="s">
        <v>38</v>
      </c>
      <c r="S3663" s="11" t="n">
        <v>4210315</v>
      </c>
      <c r="T3663" s="13" t="s">
        <v>566</v>
      </c>
      <c r="U3663" s="14" t="n">
        <v>595.9</v>
      </c>
      <c r="W3663" s="14" t="n">
        <v>0</v>
      </c>
      <c r="X3663" s="13" t="s">
        <v>765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</row>
    <row r="3664" customFormat="false" ht="45.75" hidden="false" customHeight="true" outlineLevel="0" collapsed="false">
      <c r="A3664" s="11" t="n">
        <v>3</v>
      </c>
      <c r="B3664" s="12" t="n">
        <v>46044</v>
      </c>
      <c r="C3664" s="12" t="n">
        <v>46317</v>
      </c>
      <c r="D3664" s="11" t="n">
        <v>514</v>
      </c>
      <c r="E3664" s="13" t="s">
        <v>55</v>
      </c>
      <c r="F3664" s="11" t="n">
        <v>34</v>
      </c>
      <c r="G3664" s="13" t="s">
        <v>56</v>
      </c>
      <c r="H3664" s="11" t="n">
        <v>2110405</v>
      </c>
      <c r="I3664" s="13" t="s">
        <v>57</v>
      </c>
      <c r="J3664" s="11" t="n">
        <v>1306220</v>
      </c>
      <c r="L3664" s="11" t="n">
        <v>203991</v>
      </c>
      <c r="M3664" s="13" t="s">
        <v>2179</v>
      </c>
      <c r="N3664" s="13" t="s">
        <v>59</v>
      </c>
      <c r="P3664" s="11" t="n">
        <v>101</v>
      </c>
      <c r="Q3664" s="13" t="s">
        <v>60</v>
      </c>
      <c r="R3664" s="13" t="s">
        <v>166</v>
      </c>
      <c r="S3664" s="11" t="n">
        <v>2110901</v>
      </c>
      <c r="T3664" s="13" t="s">
        <v>167</v>
      </c>
      <c r="U3664" s="14" t="n">
        <v>6601.19</v>
      </c>
      <c r="W3664" s="14" t="n">
        <v>0</v>
      </c>
      <c r="X3664" s="13" t="s">
        <v>2947</v>
      </c>
      <c r="Z3664" s="1" t="str">
        <f aca="false">IF($T3664="","",IFERROR(INDEX('Resumo Grupos'!$AC$3:$AC$200,MATCH($T3664,'Resumo Grupos'!$AB$3:$AB$200,0)),"n/d"))</f>
        <v>Empréstimo</v>
      </c>
      <c r="AA3664" s="1" t="str">
        <f aca="false">IF($T3664="","",IF(COUNTIF('Resumo Grupos'!$AE$3:$AE$40,$T3664)&gt;0,"NAO","SIM"))</f>
        <v>SIM</v>
      </c>
    </row>
    <row r="3665" customFormat="false" ht="54.75" hidden="false" customHeight="true" outlineLevel="0" collapsed="false">
      <c r="A3665" s="11" t="n">
        <v>3</v>
      </c>
      <c r="B3665" s="12" t="n">
        <v>46224</v>
      </c>
      <c r="C3665" s="12" t="n">
        <v>46317</v>
      </c>
      <c r="D3665" s="11" t="n">
        <v>1929</v>
      </c>
      <c r="E3665" s="13" t="s">
        <v>2283</v>
      </c>
      <c r="F3665" s="11" t="n">
        <v>34</v>
      </c>
      <c r="G3665" s="13" t="s">
        <v>56</v>
      </c>
      <c r="H3665" s="11" t="n">
        <v>2110405</v>
      </c>
      <c r="I3665" s="13" t="s">
        <v>57</v>
      </c>
      <c r="J3665" s="11" t="n">
        <v>1428714</v>
      </c>
      <c r="L3665" s="11" t="n">
        <v>222992</v>
      </c>
      <c r="M3665" s="13" t="s">
        <v>310</v>
      </c>
      <c r="N3665" s="13" t="s">
        <v>59</v>
      </c>
      <c r="P3665" s="11" t="n">
        <v>101</v>
      </c>
      <c r="Q3665" s="13" t="s">
        <v>60</v>
      </c>
      <c r="R3665" s="13" t="s">
        <v>41</v>
      </c>
      <c r="S3665" s="11" t="n">
        <v>4210299</v>
      </c>
      <c r="T3665" s="13" t="s">
        <v>1423</v>
      </c>
      <c r="U3665" s="14" t="n">
        <v>95.43</v>
      </c>
      <c r="W3665" s="14" t="n">
        <v>0</v>
      </c>
      <c r="X3665" s="13" t="s">
        <v>2284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</row>
    <row r="3666" customFormat="false" ht="54.75" hidden="false" customHeight="true" outlineLevel="0" collapsed="false">
      <c r="A3666" s="11" t="n">
        <v>3</v>
      </c>
      <c r="B3666" s="12" t="n">
        <v>46224</v>
      </c>
      <c r="C3666" s="12" t="n">
        <v>46317</v>
      </c>
      <c r="D3666" s="11" t="n">
        <v>1929</v>
      </c>
      <c r="E3666" s="13" t="s">
        <v>2283</v>
      </c>
      <c r="F3666" s="11" t="n">
        <v>34</v>
      </c>
      <c r="G3666" s="13" t="s">
        <v>56</v>
      </c>
      <c r="H3666" s="11" t="n">
        <v>2110405</v>
      </c>
      <c r="I3666" s="13" t="s">
        <v>57</v>
      </c>
      <c r="J3666" s="11" t="n">
        <v>1428721</v>
      </c>
      <c r="L3666" s="11" t="n">
        <v>222993</v>
      </c>
      <c r="M3666" s="13" t="s">
        <v>310</v>
      </c>
      <c r="N3666" s="13" t="s">
        <v>59</v>
      </c>
      <c r="P3666" s="11" t="n">
        <v>101</v>
      </c>
      <c r="Q3666" s="13" t="s">
        <v>60</v>
      </c>
      <c r="R3666" s="13" t="s">
        <v>41</v>
      </c>
      <c r="S3666" s="11" t="n">
        <v>4210299</v>
      </c>
      <c r="T3666" s="13" t="s">
        <v>1423</v>
      </c>
      <c r="U3666" s="14" t="n">
        <v>102.37</v>
      </c>
      <c r="W3666" s="14" t="n">
        <v>0</v>
      </c>
      <c r="X3666" s="13" t="s">
        <v>2285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</row>
    <row r="3667" customFormat="false" ht="54.75" hidden="false" customHeight="true" outlineLevel="0" collapsed="false">
      <c r="A3667" s="11" t="n">
        <v>3</v>
      </c>
      <c r="B3667" s="12" t="n">
        <v>46224</v>
      </c>
      <c r="C3667" s="12" t="n">
        <v>46317</v>
      </c>
      <c r="D3667" s="11" t="n">
        <v>514</v>
      </c>
      <c r="E3667" s="13" t="s">
        <v>55</v>
      </c>
      <c r="F3667" s="11" t="n">
        <v>34</v>
      </c>
      <c r="G3667" s="13" t="s">
        <v>56</v>
      </c>
      <c r="H3667" s="11" t="n">
        <v>2110405</v>
      </c>
      <c r="I3667" s="13" t="s">
        <v>57</v>
      </c>
      <c r="J3667" s="11" t="n">
        <v>1428727</v>
      </c>
      <c r="L3667" s="11" t="n">
        <v>222994</v>
      </c>
      <c r="M3667" s="13" t="s">
        <v>310</v>
      </c>
      <c r="N3667" s="13" t="s">
        <v>59</v>
      </c>
      <c r="P3667" s="11" t="n">
        <v>101</v>
      </c>
      <c r="Q3667" s="13" t="s">
        <v>60</v>
      </c>
      <c r="R3667" s="13" t="s">
        <v>104</v>
      </c>
      <c r="S3667" s="11" t="n">
        <v>4210504</v>
      </c>
      <c r="T3667" s="13" t="s">
        <v>169</v>
      </c>
      <c r="U3667" s="14" t="n">
        <v>240</v>
      </c>
      <c r="W3667" s="14" t="n">
        <v>0</v>
      </c>
      <c r="X3667" s="13" t="s">
        <v>2286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</row>
    <row r="3668" customFormat="false" ht="45.75" hidden="false" customHeight="true" outlineLevel="0" collapsed="false">
      <c r="A3668" s="11" t="n">
        <v>3</v>
      </c>
      <c r="B3668" s="12" t="n">
        <v>46224</v>
      </c>
      <c r="C3668" s="12" t="n">
        <v>46317</v>
      </c>
      <c r="D3668" s="11" t="n">
        <v>1000036</v>
      </c>
      <c r="E3668" s="13" t="s">
        <v>2287</v>
      </c>
      <c r="F3668" s="11" t="n">
        <v>34</v>
      </c>
      <c r="G3668" s="13" t="s">
        <v>56</v>
      </c>
      <c r="H3668" s="11" t="n">
        <v>2110405</v>
      </c>
      <c r="I3668" s="13" t="s">
        <v>57</v>
      </c>
      <c r="J3668" s="11" t="n">
        <v>1428747</v>
      </c>
      <c r="L3668" s="11" t="n">
        <v>222995</v>
      </c>
      <c r="M3668" s="13" t="s">
        <v>310</v>
      </c>
      <c r="N3668" s="13" t="s">
        <v>59</v>
      </c>
      <c r="P3668" s="11" t="n">
        <v>101</v>
      </c>
      <c r="Q3668" s="13" t="s">
        <v>60</v>
      </c>
      <c r="R3668" s="13" t="s">
        <v>41</v>
      </c>
      <c r="S3668" s="11" t="n">
        <v>4210299</v>
      </c>
      <c r="T3668" s="13" t="s">
        <v>1423</v>
      </c>
      <c r="U3668" s="14" t="n">
        <v>2929.65</v>
      </c>
      <c r="W3668" s="14" t="n">
        <v>0</v>
      </c>
      <c r="X3668" s="13" t="s">
        <v>2288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</row>
    <row r="3669" customFormat="false" ht="36.75" hidden="false" customHeight="true" outlineLevel="0" collapsed="false">
      <c r="A3669" s="11" t="n">
        <v>3</v>
      </c>
      <c r="B3669" s="12" t="n">
        <v>46224</v>
      </c>
      <c r="C3669" s="12" t="n">
        <v>46317</v>
      </c>
      <c r="D3669" s="11" t="n">
        <v>1929</v>
      </c>
      <c r="E3669" s="13" t="s">
        <v>2283</v>
      </c>
      <c r="F3669" s="11" t="n">
        <v>34</v>
      </c>
      <c r="G3669" s="13" t="s">
        <v>56</v>
      </c>
      <c r="H3669" s="11" t="n">
        <v>2110405</v>
      </c>
      <c r="I3669" s="13" t="s">
        <v>57</v>
      </c>
      <c r="J3669" s="11" t="n">
        <v>1428753</v>
      </c>
      <c r="L3669" s="11" t="n">
        <v>222996</v>
      </c>
      <c r="M3669" s="13" t="s">
        <v>310</v>
      </c>
      <c r="N3669" s="13" t="s">
        <v>59</v>
      </c>
      <c r="P3669" s="11" t="n">
        <v>101</v>
      </c>
      <c r="Q3669" s="13" t="s">
        <v>60</v>
      </c>
      <c r="R3669" s="13" t="s">
        <v>104</v>
      </c>
      <c r="S3669" s="11" t="n">
        <v>4210504</v>
      </c>
      <c r="T3669" s="13" t="s">
        <v>169</v>
      </c>
      <c r="U3669" s="14" t="n">
        <v>420</v>
      </c>
      <c r="W3669" s="14" t="n">
        <v>0</v>
      </c>
      <c r="X3669" s="13" t="s">
        <v>2289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</row>
    <row r="3670" customFormat="false" ht="63.75" hidden="false" customHeight="true" outlineLevel="0" collapsed="false">
      <c r="A3670" s="11" t="n">
        <v>3</v>
      </c>
      <c r="B3670" s="12" t="n">
        <v>46231</v>
      </c>
      <c r="C3670" s="12" t="n">
        <v>46320</v>
      </c>
      <c r="D3670" s="11" t="n">
        <v>875</v>
      </c>
      <c r="E3670" s="13" t="s">
        <v>820</v>
      </c>
      <c r="F3670" s="11" t="n">
        <v>59</v>
      </c>
      <c r="G3670" s="13" t="s">
        <v>1664</v>
      </c>
      <c r="H3670" s="11" t="n">
        <v>2110405</v>
      </c>
      <c r="I3670" s="13" t="s">
        <v>57</v>
      </c>
      <c r="J3670" s="11" t="n">
        <v>1472843</v>
      </c>
      <c r="L3670" s="11" t="n">
        <v>18873</v>
      </c>
      <c r="M3670" s="13" t="s">
        <v>35</v>
      </c>
      <c r="N3670" s="13" t="s">
        <v>59</v>
      </c>
      <c r="P3670" s="11" t="n">
        <v>167</v>
      </c>
      <c r="Q3670" s="13" t="s">
        <v>119</v>
      </c>
      <c r="R3670" s="13" t="s">
        <v>66</v>
      </c>
      <c r="S3670" s="11" t="n">
        <v>1130101</v>
      </c>
      <c r="T3670" s="13" t="s">
        <v>67</v>
      </c>
      <c r="U3670" s="14" t="n">
        <v>1615.17</v>
      </c>
      <c r="W3670" s="14" t="n">
        <v>0</v>
      </c>
      <c r="X3670" s="13" t="s">
        <v>2347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FONE OUVIDO BASIKE F</v>
      </c>
      <c r="AC3670" s="1" t="n">
        <v>1887</v>
      </c>
    </row>
    <row r="3671" customFormat="false" ht="12.75" hidden="false" customHeight="false" outlineLevel="0" collapsed="false">
      <c r="A3671" s="19" t="n">
        <v>3</v>
      </c>
      <c r="B3671" s="20" t="n">
        <v>46237</v>
      </c>
      <c r="C3671" s="20" t="n">
        <v>46320</v>
      </c>
      <c r="D3671" s="19" t="n">
        <v>10101</v>
      </c>
      <c r="E3671" s="1" t="s">
        <v>2348</v>
      </c>
      <c r="F3671" s="19" t="n">
        <v>59</v>
      </c>
      <c r="G3671" s="1" t="s">
        <v>1664</v>
      </c>
      <c r="H3671" s="19" t="n">
        <v>2110405</v>
      </c>
      <c r="I3671" s="1" t="s">
        <v>57</v>
      </c>
      <c r="J3671" s="19" t="n">
        <v>1498495</v>
      </c>
      <c r="L3671" s="19" t="n">
        <v>232742</v>
      </c>
      <c r="M3671" s="1" t="s">
        <v>35</v>
      </c>
      <c r="N3671" s="1" t="s">
        <v>59</v>
      </c>
      <c r="P3671" s="19" t="n">
        <v>167</v>
      </c>
      <c r="Q3671" s="1" t="s">
        <v>119</v>
      </c>
      <c r="R3671" s="1" t="s">
        <v>41</v>
      </c>
      <c r="S3671" s="19" t="n">
        <v>4210227</v>
      </c>
      <c r="T3671" s="1" t="s">
        <v>42</v>
      </c>
      <c r="U3671" s="21" t="n">
        <v>256.8</v>
      </c>
      <c r="W3671" s="21" t="n">
        <v>0</v>
      </c>
      <c r="X3671" s="0" t="s">
        <v>2948</v>
      </c>
      <c r="Z3671" s="0" t="str">
        <f aca="false">IF($T3671="","",IFERROR(INDEX('Resumo Grupos'!$AC$3:$AC$200,MATCH($T3671,'Resumo Grupos'!$AB$3:$AB$200,0)),"n/d"))</f>
        <v>Despesa</v>
      </c>
      <c r="AA3671" s="0" t="str">
        <f aca="false">IF($T3671="","",IF(COUNTIF('Resumo Grupos'!$AE$3:$AE$40,$T3671)&gt;0,"NAO","SIM"))</f>
        <v>SIM</v>
      </c>
      <c r="AB3671" s="0" t="str">
        <f aca="false">IFERROR(INDEX('Mov Entradas (Rel 10497)'!$L:$L,MATCH(AC3671,'Mov Entradas (Rel 10497)'!$I:$I,0)),"nao encontrado")</f>
        <v>SMARTPHONE MOTOROLA G06 4/128GB AZ</v>
      </c>
      <c r="AC3671" s="0" t="n">
        <v>259616</v>
      </c>
    </row>
    <row r="3672" customFormat="false" ht="12.75" hidden="false" customHeight="false" outlineLevel="0" collapsed="false">
      <c r="A3672" s="19" t="n">
        <v>3</v>
      </c>
      <c r="B3672" s="20" t="n">
        <v>46231</v>
      </c>
      <c r="C3672" s="20" t="n">
        <v>46328</v>
      </c>
      <c r="D3672" s="19" t="n">
        <v>1778</v>
      </c>
      <c r="E3672" s="1" t="s">
        <v>143</v>
      </c>
      <c r="F3672" s="19" t="n">
        <v>24</v>
      </c>
      <c r="G3672" s="1" t="s">
        <v>64</v>
      </c>
      <c r="H3672" s="19" t="n">
        <v>2110405</v>
      </c>
      <c r="I3672" s="1" t="s">
        <v>57</v>
      </c>
      <c r="J3672" s="19" t="n">
        <v>1464589</v>
      </c>
      <c r="L3672" s="19" t="n">
        <v>227862</v>
      </c>
      <c r="M3672" s="1" t="s">
        <v>310</v>
      </c>
      <c r="N3672" s="1" t="s">
        <v>59</v>
      </c>
      <c r="P3672" s="19" t="n">
        <v>101</v>
      </c>
      <c r="Q3672" s="1" t="s">
        <v>60</v>
      </c>
      <c r="R3672" s="1" t="s">
        <v>41</v>
      </c>
      <c r="S3672" s="19" t="n">
        <v>4210207</v>
      </c>
      <c r="T3672" s="1" t="s">
        <v>144</v>
      </c>
      <c r="U3672" s="21" t="n">
        <v>337.29</v>
      </c>
      <c r="W3672" s="21" t="n">
        <v>0</v>
      </c>
      <c r="X3672" s="0" t="s">
        <v>2913</v>
      </c>
      <c r="Z3672" s="0" t="str">
        <f aca="false">IF($T3672="","",IFERROR(INDEX('Resumo Grupos'!$AC$3:$AC$200,MATCH($T3672,'Resumo Grupos'!$AB$3:$AB$200,0)),"n/d"))</f>
        <v>Despesa</v>
      </c>
      <c r="AA3672" s="0" t="str">
        <f aca="false">IF($T3672="","",IF(COUNTIF('Resumo Grupos'!$AE$3:$AE$40,$T3672)&gt;0,"NAO","SIM"))</f>
        <v>SIM</v>
      </c>
    </row>
    <row r="3673" customFormat="false" ht="12.75" hidden="false" customHeight="false" outlineLevel="0" collapsed="false">
      <c r="A3673" s="19" t="n">
        <v>3</v>
      </c>
      <c r="B3673" s="20" t="n">
        <v>46205</v>
      </c>
      <c r="C3673" s="20" t="n">
        <v>46328</v>
      </c>
      <c r="D3673" s="19" t="n">
        <v>1789</v>
      </c>
      <c r="E3673" s="1" t="s">
        <v>82</v>
      </c>
      <c r="F3673" s="19" t="n">
        <v>24</v>
      </c>
      <c r="G3673" s="1" t="s">
        <v>64</v>
      </c>
      <c r="H3673" s="19" t="n">
        <v>2110405</v>
      </c>
      <c r="I3673" s="1" t="s">
        <v>57</v>
      </c>
      <c r="J3673" s="19" t="n">
        <v>1464602</v>
      </c>
      <c r="L3673" s="19" t="n">
        <v>227866</v>
      </c>
      <c r="M3673" s="1" t="s">
        <v>310</v>
      </c>
      <c r="N3673" s="1" t="s">
        <v>59</v>
      </c>
      <c r="P3673" s="19" t="n">
        <v>101</v>
      </c>
      <c r="Q3673" s="1" t="s">
        <v>60</v>
      </c>
      <c r="R3673" s="1" t="s">
        <v>83</v>
      </c>
      <c r="S3673" s="19" t="n">
        <v>4210112</v>
      </c>
      <c r="T3673" s="1" t="s">
        <v>84</v>
      </c>
      <c r="U3673" s="21" t="n">
        <v>5500</v>
      </c>
      <c r="W3673" s="21" t="n">
        <v>0</v>
      </c>
      <c r="X3673" s="0" t="s">
        <v>2760</v>
      </c>
      <c r="Z3673" s="0" t="str">
        <f aca="false">IF($T3673="","",IFERROR(INDEX('Resumo Grupos'!$AC$3:$AC$200,MATCH($T3673,'Resumo Grupos'!$AB$3:$AB$200,0)),"n/d"))</f>
        <v>Despesa</v>
      </c>
      <c r="AA3673" s="0" t="str">
        <f aca="false">IF($T3673="","",IF(COUNTIF('Resumo Grupos'!$AE$3:$AE$40,$T3673)&gt;0,"NAO","SIM"))</f>
        <v>SIM</v>
      </c>
    </row>
    <row r="3674" customFormat="false" ht="12.75" hidden="false" customHeight="false" outlineLevel="0" collapsed="false">
      <c r="A3674" s="19" t="n">
        <v>3</v>
      </c>
      <c r="B3674" s="20" t="n">
        <v>46231</v>
      </c>
      <c r="C3674" s="20" t="n">
        <v>46328</v>
      </c>
      <c r="D3674" s="19" t="n">
        <v>49</v>
      </c>
      <c r="E3674" s="1" t="s">
        <v>165</v>
      </c>
      <c r="F3674" s="19" t="n">
        <v>34</v>
      </c>
      <c r="G3674" s="1" t="s">
        <v>56</v>
      </c>
      <c r="H3674" s="19" t="n">
        <v>2110405</v>
      </c>
      <c r="I3674" s="1" t="s">
        <v>57</v>
      </c>
      <c r="J3674" s="19" t="n">
        <v>1464754</v>
      </c>
      <c r="L3674" s="19" t="n">
        <v>227889</v>
      </c>
      <c r="M3674" s="1" t="s">
        <v>408</v>
      </c>
      <c r="N3674" s="1" t="s">
        <v>59</v>
      </c>
      <c r="P3674" s="19" t="n">
        <v>101</v>
      </c>
      <c r="Q3674" s="1" t="s">
        <v>60</v>
      </c>
      <c r="R3674" s="1" t="s">
        <v>166</v>
      </c>
      <c r="S3674" s="19" t="n">
        <v>2110901</v>
      </c>
      <c r="T3674" s="1" t="s">
        <v>167</v>
      </c>
      <c r="U3674" s="21" t="n">
        <v>4000</v>
      </c>
      <c r="W3674" s="21" t="n">
        <v>0</v>
      </c>
      <c r="X3674" s="0" t="s">
        <v>2949</v>
      </c>
      <c r="Z3674" s="0" t="str">
        <f aca="false">IF($T3674="","",IFERROR(INDEX('Resumo Grupos'!$AC$3:$AC$200,MATCH($T3674,'Resumo Grupos'!$AB$3:$AB$200,0)),"n/d"))</f>
        <v>Empréstimo</v>
      </c>
      <c r="AA3674" s="0" t="str">
        <f aca="false">IF($T3674="","",IF(COUNTIF('Resumo Grupos'!$AE$3:$AE$40,$T3674)&gt;0,"NAO","SIM"))</f>
        <v>SIM</v>
      </c>
    </row>
    <row r="3675" customFormat="false" ht="12.75" hidden="false" customHeight="false" outlineLevel="0" collapsed="false">
      <c r="A3675" s="19" t="n">
        <v>3</v>
      </c>
      <c r="B3675" s="20" t="n">
        <v>46231</v>
      </c>
      <c r="C3675" s="20" t="n">
        <v>46330</v>
      </c>
      <c r="D3675" s="19" t="n">
        <v>33</v>
      </c>
      <c r="E3675" s="1" t="s">
        <v>91</v>
      </c>
      <c r="F3675" s="19" t="n">
        <v>34</v>
      </c>
      <c r="G3675" s="1" t="s">
        <v>56</v>
      </c>
      <c r="H3675" s="19" t="n">
        <v>2110405</v>
      </c>
      <c r="I3675" s="1" t="s">
        <v>57</v>
      </c>
      <c r="J3675" s="19" t="n">
        <v>1464721</v>
      </c>
      <c r="L3675" s="19" t="n">
        <v>227878</v>
      </c>
      <c r="M3675" s="1" t="s">
        <v>310</v>
      </c>
      <c r="N3675" s="1" t="s">
        <v>59</v>
      </c>
      <c r="P3675" s="19" t="n">
        <v>101</v>
      </c>
      <c r="Q3675" s="1" t="s">
        <v>60</v>
      </c>
      <c r="R3675" s="1" t="s">
        <v>311</v>
      </c>
      <c r="S3675" s="19" t="n">
        <v>2210202</v>
      </c>
      <c r="T3675" s="1" t="s">
        <v>311</v>
      </c>
      <c r="U3675" s="21" t="n">
        <v>1000</v>
      </c>
      <c r="W3675" s="21" t="n">
        <v>0</v>
      </c>
      <c r="X3675" s="0" t="s">
        <v>312</v>
      </c>
      <c r="Z3675" s="0" t="str">
        <f aca="false">IF($T3675="","",IFERROR(INDEX('Resumo Grupos'!$AC$3:$AC$200,MATCH($T3675,'Resumo Grupos'!$AB$3:$AB$200,0)),"n/d"))</f>
        <v>Empréstimo</v>
      </c>
      <c r="AA3675" s="0" t="str">
        <f aca="false">IF($T3675="","",IF(COUNTIF('Resumo Grupos'!$AE$3:$AE$40,$T3675)&gt;0,"NAO","SIM"))</f>
        <v>SIM</v>
      </c>
    </row>
    <row r="3676" customFormat="false" ht="12.75" hidden="false" customHeight="false" outlineLevel="0" collapsed="false">
      <c r="A3676" s="19" t="n">
        <v>3</v>
      </c>
      <c r="B3676" s="20" t="n">
        <v>46234</v>
      </c>
      <c r="C3676" s="20" t="n">
        <v>46330</v>
      </c>
      <c r="D3676" s="19" t="n">
        <v>519</v>
      </c>
      <c r="E3676" s="1" t="s">
        <v>303</v>
      </c>
      <c r="F3676" s="19" t="n">
        <v>34</v>
      </c>
      <c r="G3676" s="1" t="s">
        <v>56</v>
      </c>
      <c r="H3676" s="19" t="n">
        <v>2110405</v>
      </c>
      <c r="I3676" s="1" t="s">
        <v>57</v>
      </c>
      <c r="J3676" s="19" t="n">
        <v>1477410</v>
      </c>
      <c r="L3676" s="19" t="n">
        <v>229713</v>
      </c>
      <c r="M3676" s="1" t="s">
        <v>408</v>
      </c>
      <c r="N3676" s="1" t="s">
        <v>59</v>
      </c>
      <c r="P3676" s="19" t="n">
        <v>101</v>
      </c>
      <c r="Q3676" s="1" t="s">
        <v>60</v>
      </c>
      <c r="R3676" s="1" t="s">
        <v>311</v>
      </c>
      <c r="S3676" s="19" t="n">
        <v>2210203</v>
      </c>
      <c r="T3676" s="1" t="s">
        <v>2109</v>
      </c>
      <c r="U3676" s="21" t="n">
        <v>50000</v>
      </c>
      <c r="W3676" s="21" t="n">
        <v>0</v>
      </c>
      <c r="X3676" s="0" t="s">
        <v>2110</v>
      </c>
      <c r="Z3676" s="0" t="str">
        <f aca="false">IF($T3676="","",IFERROR(INDEX('Resumo Grupos'!$AC$3:$AC$200,MATCH($T3676,'Resumo Grupos'!$AB$3:$AB$200,0)),"n/d"))</f>
        <v>Empréstimo</v>
      </c>
      <c r="AA3676" s="0" t="str">
        <f aca="false">IF($T3676="","",IF(COUNTIF('Resumo Grupos'!$AE$3:$AE$40,$T3676)&gt;0,"NAO","SIM"))</f>
        <v>NAO</v>
      </c>
    </row>
    <row r="3677" customFormat="false" ht="12.75" hidden="false" customHeight="false" outlineLevel="0" collapsed="false">
      <c r="A3677" s="19" t="n">
        <v>3</v>
      </c>
      <c r="B3677" s="20" t="n">
        <v>46147</v>
      </c>
      <c r="C3677" s="20" t="n">
        <v>46331</v>
      </c>
      <c r="D3677" s="19" t="n">
        <v>515</v>
      </c>
      <c r="E3677" s="1" t="s">
        <v>122</v>
      </c>
      <c r="F3677" s="19" t="n">
        <v>34</v>
      </c>
      <c r="G3677" s="1" t="s">
        <v>56</v>
      </c>
      <c r="H3677" s="19" t="n">
        <v>2110405</v>
      </c>
      <c r="I3677" s="1" t="s">
        <v>57</v>
      </c>
      <c r="J3677" s="19" t="n">
        <v>1157461</v>
      </c>
      <c r="L3677" s="19" t="n">
        <v>181615</v>
      </c>
      <c r="M3677" s="1" t="s">
        <v>685</v>
      </c>
      <c r="N3677" s="1" t="s">
        <v>59</v>
      </c>
      <c r="P3677" s="19" t="n">
        <v>101</v>
      </c>
      <c r="Q3677" s="1" t="s">
        <v>60</v>
      </c>
      <c r="R3677" s="1" t="s">
        <v>104</v>
      </c>
      <c r="S3677" s="19" t="n">
        <v>4210508</v>
      </c>
      <c r="T3677" s="1" t="s">
        <v>123</v>
      </c>
      <c r="U3677" s="21" t="n">
        <v>151.61</v>
      </c>
      <c r="W3677" s="21" t="n">
        <v>0</v>
      </c>
      <c r="X3677" s="0" t="s">
        <v>2950</v>
      </c>
      <c r="Z3677" s="0" t="str">
        <f aca="false">IF($T3677="","",IFERROR(INDEX('Resumo Grupos'!$AC$3:$AC$200,MATCH($T3677,'Resumo Grupos'!$AB$3:$AB$200,0)),"n/d"))</f>
        <v>Despesa</v>
      </c>
      <c r="AA3677" s="0" t="str">
        <f aca="false">IF($T3677="","",IF(COUNTIF('Resumo Grupos'!$AE$3:$AE$40,$T3677)&gt;0,"NAO","SIM"))</f>
        <v>SIM</v>
      </c>
    </row>
    <row r="3678" customFormat="false" ht="12.75" hidden="false" customHeight="false" outlineLevel="0" collapsed="false">
      <c r="A3678" s="19" t="n">
        <v>3</v>
      </c>
      <c r="B3678" s="20" t="n">
        <v>46231</v>
      </c>
      <c r="C3678" s="20" t="n">
        <v>46331</v>
      </c>
      <c r="D3678" s="19" t="n">
        <v>1040</v>
      </c>
      <c r="E3678" s="1" t="s">
        <v>276</v>
      </c>
      <c r="F3678" s="19" t="n">
        <v>24</v>
      </c>
      <c r="G3678" s="1" t="s">
        <v>64</v>
      </c>
      <c r="H3678" s="19" t="n">
        <v>2110405</v>
      </c>
      <c r="I3678" s="1" t="s">
        <v>57</v>
      </c>
      <c r="J3678" s="19" t="n">
        <v>1464735</v>
      </c>
      <c r="L3678" s="19" t="n">
        <v>227881</v>
      </c>
      <c r="M3678" s="1" t="s">
        <v>310</v>
      </c>
      <c r="N3678" s="1" t="s">
        <v>59</v>
      </c>
      <c r="P3678" s="19" t="n">
        <v>101</v>
      </c>
      <c r="Q3678" s="1" t="s">
        <v>60</v>
      </c>
      <c r="R3678" s="1" t="s">
        <v>41</v>
      </c>
      <c r="S3678" s="19" t="n">
        <v>4210201</v>
      </c>
      <c r="T3678" s="1" t="s">
        <v>277</v>
      </c>
      <c r="U3678" s="21" t="n">
        <v>286</v>
      </c>
      <c r="W3678" s="21" t="n">
        <v>0</v>
      </c>
      <c r="X3678" s="0" t="s">
        <v>1906</v>
      </c>
      <c r="Z3678" s="0" t="str">
        <f aca="false">IF($T3678="","",IFERROR(INDEX('Resumo Grupos'!$AC$3:$AC$200,MATCH($T3678,'Resumo Grupos'!$AB$3:$AB$200,0)),"n/d"))</f>
        <v>Despesa</v>
      </c>
      <c r="AA3678" s="0" t="str">
        <f aca="false">IF($T3678="","",IF(COUNTIF('Resumo Grupos'!$AE$3:$AE$40,$T3678)&gt;0,"NAO","SIM"))</f>
        <v>SIM</v>
      </c>
    </row>
    <row r="3679" customFormat="false" ht="12.75" hidden="false" customHeight="false" outlineLevel="0" collapsed="false">
      <c r="A3679" s="19" t="n">
        <v>3</v>
      </c>
      <c r="B3679" s="20" t="n">
        <v>46122</v>
      </c>
      <c r="C3679" s="20" t="n">
        <v>46336</v>
      </c>
      <c r="D3679" s="19" t="n">
        <v>815</v>
      </c>
      <c r="E3679" s="1" t="s">
        <v>428</v>
      </c>
      <c r="F3679" s="19" t="n">
        <v>34</v>
      </c>
      <c r="G3679" s="1" t="s">
        <v>56</v>
      </c>
      <c r="H3679" s="19" t="n">
        <v>2110405</v>
      </c>
      <c r="I3679" s="1" t="s">
        <v>57</v>
      </c>
      <c r="J3679" s="19" t="n">
        <v>793794</v>
      </c>
      <c r="L3679" s="19" t="n">
        <v>100326</v>
      </c>
      <c r="M3679" s="1" t="s">
        <v>1522</v>
      </c>
      <c r="N3679" s="1" t="s">
        <v>59</v>
      </c>
      <c r="P3679" s="19" t="n">
        <v>101</v>
      </c>
      <c r="Q3679" s="1" t="s">
        <v>60</v>
      </c>
      <c r="R3679" s="1" t="s">
        <v>166</v>
      </c>
      <c r="S3679" s="19" t="n">
        <v>2110901</v>
      </c>
      <c r="T3679" s="1" t="s">
        <v>167</v>
      </c>
      <c r="U3679" s="21" t="n">
        <v>1500</v>
      </c>
      <c r="W3679" s="21" t="n">
        <v>0</v>
      </c>
      <c r="X3679" s="0" t="s">
        <v>429</v>
      </c>
      <c r="Z3679" s="0" t="str">
        <f aca="false">IF($T3679="","",IFERROR(INDEX('Resumo Grupos'!$AC$3:$AC$200,MATCH($T3679,'Resumo Grupos'!$AB$3:$AB$200,0)),"n/d"))</f>
        <v>Empréstimo</v>
      </c>
      <c r="AA3679" s="0" t="str">
        <f aca="false">IF($T3679="","",IF(COUNTIF('Resumo Grupos'!$AE$3:$AE$40,$T3679)&gt;0,"NAO","SIM"))</f>
        <v>SIM</v>
      </c>
    </row>
    <row r="3680" customFormat="false" ht="12.75" hidden="false" customHeight="false" outlineLevel="0" collapsed="false">
      <c r="A3680" s="19" t="n">
        <v>3</v>
      </c>
      <c r="B3680" s="20" t="n">
        <v>46211</v>
      </c>
      <c r="C3680" s="20" t="n">
        <v>46336</v>
      </c>
      <c r="D3680" s="19" t="n">
        <v>33</v>
      </c>
      <c r="E3680" s="1" t="s">
        <v>91</v>
      </c>
      <c r="F3680" s="19" t="n">
        <v>34</v>
      </c>
      <c r="G3680" s="1" t="s">
        <v>56</v>
      </c>
      <c r="H3680" s="19" t="n">
        <v>2110405</v>
      </c>
      <c r="I3680" s="1" t="s">
        <v>57</v>
      </c>
      <c r="J3680" s="19" t="n">
        <v>1370731</v>
      </c>
      <c r="L3680" s="19" t="n">
        <v>213889</v>
      </c>
      <c r="M3680" s="1" t="s">
        <v>488</v>
      </c>
      <c r="N3680" s="1" t="s">
        <v>59</v>
      </c>
      <c r="P3680" s="19" t="n">
        <v>101</v>
      </c>
      <c r="Q3680" s="1" t="s">
        <v>60</v>
      </c>
      <c r="R3680" s="1" t="s">
        <v>41</v>
      </c>
      <c r="S3680" s="19" t="n">
        <v>4210222</v>
      </c>
      <c r="T3680" s="1" t="s">
        <v>1439</v>
      </c>
      <c r="U3680" s="21" t="n">
        <v>666.67</v>
      </c>
      <c r="W3680" s="21" t="n">
        <v>0</v>
      </c>
      <c r="X3680" s="0" t="s">
        <v>1440</v>
      </c>
      <c r="Z3680" s="0" t="str">
        <f aca="false">IF($T3680="","",IFERROR(INDEX('Resumo Grupos'!$AC$3:$AC$200,MATCH($T3680,'Resumo Grupos'!$AB$3:$AB$200,0)),"n/d"))</f>
        <v>Despesa</v>
      </c>
      <c r="AA3680" s="0" t="str">
        <f aca="false">IF($T3680="","",IF(COUNTIF('Resumo Grupos'!$AE$3:$AE$40,$T3680)&gt;0,"NAO","SIM"))</f>
        <v>SIM</v>
      </c>
    </row>
    <row r="3681" customFormat="false" ht="12.75" hidden="false" customHeight="false" outlineLevel="0" collapsed="false">
      <c r="A3681" s="19" t="n">
        <v>3</v>
      </c>
      <c r="B3681" s="20" t="n">
        <v>46231</v>
      </c>
      <c r="C3681" s="20" t="n">
        <v>46336</v>
      </c>
      <c r="D3681" s="19" t="n">
        <v>1028</v>
      </c>
      <c r="E3681" s="1" t="s">
        <v>430</v>
      </c>
      <c r="F3681" s="19" t="n">
        <v>34</v>
      </c>
      <c r="G3681" s="1" t="s">
        <v>56</v>
      </c>
      <c r="H3681" s="19" t="n">
        <v>2110405</v>
      </c>
      <c r="I3681" s="1" t="s">
        <v>57</v>
      </c>
      <c r="J3681" s="19" t="n">
        <v>1464677</v>
      </c>
      <c r="L3681" s="19" t="n">
        <v>227872</v>
      </c>
      <c r="M3681" s="1" t="s">
        <v>189</v>
      </c>
      <c r="N3681" s="1" t="s">
        <v>59</v>
      </c>
      <c r="P3681" s="19" t="n">
        <v>101</v>
      </c>
      <c r="Q3681" s="1" t="s">
        <v>60</v>
      </c>
      <c r="R3681" s="1" t="s">
        <v>83</v>
      </c>
      <c r="S3681" s="19" t="n">
        <v>4210111</v>
      </c>
      <c r="T3681" s="1" t="s">
        <v>431</v>
      </c>
      <c r="U3681" s="21" t="n">
        <v>5500</v>
      </c>
      <c r="W3681" s="21" t="n">
        <v>0</v>
      </c>
      <c r="X3681" s="0" t="s">
        <v>2935</v>
      </c>
      <c r="Z3681" s="0" t="str">
        <f aca="false">IF($T3681="","",IFERROR(INDEX('Resumo Grupos'!$AC$3:$AC$200,MATCH($T3681,'Resumo Grupos'!$AB$3:$AB$200,0)),"n/d"))</f>
        <v>Despesa</v>
      </c>
      <c r="AA3681" s="0" t="str">
        <f aca="false">IF($T3681="","",IF(COUNTIF('Resumo Grupos'!$AE$3:$AE$40,$T3681)&gt;0,"NAO","SIM"))</f>
        <v>SIM</v>
      </c>
    </row>
    <row r="3682" customFormat="false" ht="12.75" hidden="false" customHeight="false" outlineLevel="0" collapsed="false">
      <c r="A3682" s="19" t="n">
        <v>3</v>
      </c>
      <c r="B3682" s="20" t="n">
        <v>46234</v>
      </c>
      <c r="C3682" s="20" t="n">
        <v>46336</v>
      </c>
      <c r="D3682" s="19" t="n">
        <v>815</v>
      </c>
      <c r="E3682" s="1" t="s">
        <v>428</v>
      </c>
      <c r="F3682" s="19" t="n">
        <v>34</v>
      </c>
      <c r="G3682" s="1" t="s">
        <v>56</v>
      </c>
      <c r="H3682" s="19" t="n">
        <v>2110405</v>
      </c>
      <c r="I3682" s="1" t="s">
        <v>57</v>
      </c>
      <c r="J3682" s="19" t="n">
        <v>1477448</v>
      </c>
      <c r="L3682" s="19" t="n">
        <v>229731</v>
      </c>
      <c r="M3682" s="1" t="s">
        <v>408</v>
      </c>
      <c r="N3682" s="1" t="s">
        <v>59</v>
      </c>
      <c r="P3682" s="19" t="n">
        <v>101</v>
      </c>
      <c r="Q3682" s="1" t="s">
        <v>60</v>
      </c>
      <c r="R3682" s="1" t="s">
        <v>311</v>
      </c>
      <c r="S3682" s="19" t="n">
        <v>2210203</v>
      </c>
      <c r="T3682" s="1" t="s">
        <v>2109</v>
      </c>
      <c r="U3682" s="21" t="n">
        <v>75000</v>
      </c>
      <c r="W3682" s="21" t="n">
        <v>0</v>
      </c>
      <c r="X3682" s="0" t="s">
        <v>2111</v>
      </c>
      <c r="Z3682" s="0" t="str">
        <f aca="false">IF($T3682="","",IFERROR(INDEX('Resumo Grupos'!$AC$3:$AC$200,MATCH($T3682,'Resumo Grupos'!$AB$3:$AB$200,0)),"n/d"))</f>
        <v>Empréstimo</v>
      </c>
      <c r="AA3682" s="0" t="str">
        <f aca="false">IF($T3682="","",IF(COUNTIF('Resumo Grupos'!$AE$3:$AE$40,$T3682)&gt;0,"NAO","SIM"))</f>
        <v>NAO</v>
      </c>
    </row>
    <row r="3683" customFormat="false" ht="12.75" hidden="false" customHeight="false" outlineLevel="0" collapsed="false">
      <c r="A3683" s="19" t="n">
        <v>3</v>
      </c>
      <c r="B3683" s="20" t="n">
        <v>46244</v>
      </c>
      <c r="C3683" s="20" t="n">
        <v>46336</v>
      </c>
      <c r="D3683" s="19" t="n">
        <v>33</v>
      </c>
      <c r="E3683" s="1" t="s">
        <v>91</v>
      </c>
      <c r="F3683" s="19" t="n">
        <v>34</v>
      </c>
      <c r="G3683" s="1" t="s">
        <v>56</v>
      </c>
      <c r="H3683" s="19" t="n">
        <v>2110405</v>
      </c>
      <c r="I3683" s="1" t="s">
        <v>57</v>
      </c>
      <c r="J3683" s="19" t="n">
        <v>1530150</v>
      </c>
      <c r="L3683" s="19" t="n">
        <v>237338</v>
      </c>
      <c r="M3683" s="1" t="s">
        <v>35</v>
      </c>
      <c r="N3683" s="1" t="s">
        <v>59</v>
      </c>
      <c r="P3683" s="19" t="n">
        <v>101</v>
      </c>
      <c r="Q3683" s="1" t="s">
        <v>60</v>
      </c>
      <c r="R3683" s="1" t="s">
        <v>38</v>
      </c>
      <c r="S3683" s="19" t="n">
        <v>4210301</v>
      </c>
      <c r="T3683" s="1" t="s">
        <v>291</v>
      </c>
      <c r="U3683" s="21" t="n">
        <v>329.09</v>
      </c>
      <c r="W3683" s="21" t="n">
        <v>0</v>
      </c>
      <c r="X3683" s="0" t="s">
        <v>410</v>
      </c>
      <c r="Z3683" s="0" t="str">
        <f aca="false">IF($T3683="","",IFERROR(INDEX('Resumo Grupos'!$AC$3:$AC$200,MATCH($T3683,'Resumo Grupos'!$AB$3:$AB$200,0)),"n/d"))</f>
        <v>Salários</v>
      </c>
      <c r="AA3683" s="0" t="str">
        <f aca="false">IF($T3683="","",IF(COUNTIF('Resumo Grupos'!$AE$3:$AE$40,$T3683)&gt;0,"NAO","SIM"))</f>
        <v>SIM</v>
      </c>
    </row>
    <row r="3684" customFormat="false" ht="12.75" hidden="false" customHeight="false" outlineLevel="0" collapsed="false">
      <c r="A3684" s="19" t="n">
        <v>3</v>
      </c>
      <c r="B3684" s="20" t="n">
        <v>46254</v>
      </c>
      <c r="C3684" s="20" t="n">
        <v>46339</v>
      </c>
      <c r="D3684" s="19" t="n">
        <v>33</v>
      </c>
      <c r="E3684" s="1" t="s">
        <v>91</v>
      </c>
      <c r="F3684" s="19" t="n">
        <v>34</v>
      </c>
      <c r="G3684" s="1" t="s">
        <v>56</v>
      </c>
      <c r="H3684" s="19" t="n">
        <v>2110405</v>
      </c>
      <c r="I3684" s="1" t="s">
        <v>57</v>
      </c>
      <c r="J3684" s="19" t="n">
        <v>1577431</v>
      </c>
      <c r="L3684" s="19" t="n">
        <v>243698</v>
      </c>
      <c r="M3684" s="1" t="s">
        <v>35</v>
      </c>
      <c r="N3684" s="1" t="s">
        <v>59</v>
      </c>
      <c r="P3684" s="19" t="n">
        <v>101</v>
      </c>
      <c r="Q3684" s="1" t="s">
        <v>60</v>
      </c>
      <c r="R3684" s="1" t="s">
        <v>41</v>
      </c>
      <c r="S3684" s="19" t="n">
        <v>4210222</v>
      </c>
      <c r="T3684" s="1" t="s">
        <v>1439</v>
      </c>
      <c r="U3684" s="21" t="n">
        <v>522.5</v>
      </c>
      <c r="W3684" s="21" t="n">
        <v>0</v>
      </c>
      <c r="X3684" s="0" t="s">
        <v>2951</v>
      </c>
      <c r="Z3684" s="0" t="str">
        <f aca="false">IF($T3684="","",IFERROR(INDEX('Resumo Grupos'!$AC$3:$AC$200,MATCH($T3684,'Resumo Grupos'!$AB$3:$AB$200,0)),"n/d"))</f>
        <v>Despesa</v>
      </c>
      <c r="AA3684" s="0" t="str">
        <f aca="false">IF($T3684="","",IF(COUNTIF('Resumo Grupos'!$AE$3:$AE$40,$T3684)&gt;0,"NAO","SIM"))</f>
        <v>SIM</v>
      </c>
    </row>
    <row r="3685" customFormat="false" ht="12.75" hidden="false" customHeight="false" outlineLevel="0" collapsed="false">
      <c r="A3685" s="19" t="n">
        <v>3</v>
      </c>
      <c r="B3685" s="20" t="n">
        <v>46097</v>
      </c>
      <c r="C3685" s="20" t="n">
        <v>46341</v>
      </c>
      <c r="D3685" s="19" t="n">
        <v>1867</v>
      </c>
      <c r="E3685" s="1" t="s">
        <v>553</v>
      </c>
      <c r="F3685" s="19" t="n">
        <v>24</v>
      </c>
      <c r="G3685" s="1" t="s">
        <v>64</v>
      </c>
      <c r="H3685" s="19" t="n">
        <v>2110405</v>
      </c>
      <c r="I3685" s="1" t="s">
        <v>57</v>
      </c>
      <c r="J3685" s="19" t="n">
        <v>809440</v>
      </c>
      <c r="L3685" s="19" t="n">
        <v>777006512</v>
      </c>
      <c r="M3685" s="1" t="s">
        <v>1492</v>
      </c>
      <c r="N3685" s="1" t="s">
        <v>59</v>
      </c>
      <c r="P3685" s="19" t="n">
        <v>101</v>
      </c>
      <c r="Q3685" s="1" t="s">
        <v>60</v>
      </c>
      <c r="R3685" s="1" t="s">
        <v>554</v>
      </c>
      <c r="S3685" s="19" t="n">
        <v>4210401</v>
      </c>
      <c r="T3685" s="1" t="s">
        <v>555</v>
      </c>
      <c r="U3685" s="21" t="n">
        <v>225.2</v>
      </c>
      <c r="W3685" s="21" t="n">
        <v>0</v>
      </c>
      <c r="X3685" s="0" t="s">
        <v>2952</v>
      </c>
      <c r="Z3685" s="0" t="str">
        <f aca="false">IF($T3685="","",IFERROR(INDEX('Resumo Grupos'!$AC$3:$AC$200,MATCH($T3685,'Resumo Grupos'!$AB$3:$AB$200,0)),"n/d"))</f>
        <v>Impostos</v>
      </c>
      <c r="AA3685" s="0" t="str">
        <f aca="false">IF($T3685="","",IF(COUNTIF('Resumo Grupos'!$AE$3:$AE$40,$T3685)&gt;0,"NAO","SIM"))</f>
        <v>SIM</v>
      </c>
    </row>
    <row r="3686" customFormat="false" ht="12.75" hidden="false" customHeight="false" outlineLevel="0" collapsed="false">
      <c r="A3686" s="19" t="n">
        <v>3</v>
      </c>
      <c r="B3686" s="20" t="n">
        <v>46231</v>
      </c>
      <c r="C3686" s="20" t="n">
        <v>46341</v>
      </c>
      <c r="D3686" s="19" t="n">
        <v>1893</v>
      </c>
      <c r="E3686" s="1" t="s">
        <v>570</v>
      </c>
      <c r="F3686" s="19" t="n">
        <v>34</v>
      </c>
      <c r="G3686" s="1" t="s">
        <v>56</v>
      </c>
      <c r="H3686" s="19" t="n">
        <v>2110405</v>
      </c>
      <c r="I3686" s="1" t="s">
        <v>57</v>
      </c>
      <c r="J3686" s="19" t="n">
        <v>1464910</v>
      </c>
      <c r="L3686" s="19" t="n">
        <v>227905</v>
      </c>
      <c r="M3686" s="1" t="s">
        <v>408</v>
      </c>
      <c r="N3686" s="1" t="s">
        <v>59</v>
      </c>
      <c r="P3686" s="19" t="n">
        <v>101</v>
      </c>
      <c r="Q3686" s="1" t="s">
        <v>60</v>
      </c>
      <c r="R3686" s="1" t="s">
        <v>38</v>
      </c>
      <c r="S3686" s="19" t="n">
        <v>4210315</v>
      </c>
      <c r="T3686" s="1" t="s">
        <v>566</v>
      </c>
      <c r="U3686" s="21" t="n">
        <v>177.65</v>
      </c>
      <c r="W3686" s="21" t="n">
        <v>0</v>
      </c>
      <c r="X3686" s="0" t="s">
        <v>2132</v>
      </c>
      <c r="Z3686" s="0" t="str">
        <f aca="false">IF($T3686="","",IFERROR(INDEX('Resumo Grupos'!$AC$3:$AC$200,MATCH($T3686,'Resumo Grupos'!$AB$3:$AB$200,0)),"n/d"))</f>
        <v>Despesa</v>
      </c>
      <c r="AA3686" s="0" t="str">
        <f aca="false">IF($T3686="","",IF(COUNTIF('Resumo Grupos'!$AE$3:$AE$40,$T3686)&gt;0,"NAO","SIM"))</f>
        <v>SIM</v>
      </c>
    </row>
    <row r="3687" customFormat="false" ht="12.75" hidden="false" customHeight="false" outlineLevel="0" collapsed="false">
      <c r="A3687" s="19" t="n">
        <v>3</v>
      </c>
      <c r="B3687" s="20" t="n">
        <v>46224</v>
      </c>
      <c r="C3687" s="20" t="n">
        <v>46343</v>
      </c>
      <c r="D3687" s="19" t="n">
        <v>16</v>
      </c>
      <c r="E3687" s="1" t="s">
        <v>303</v>
      </c>
      <c r="F3687" s="19" t="n">
        <v>34</v>
      </c>
      <c r="G3687" s="1" t="s">
        <v>56</v>
      </c>
      <c r="H3687" s="19" t="n">
        <v>2110405</v>
      </c>
      <c r="I3687" s="1" t="s">
        <v>57</v>
      </c>
      <c r="J3687" s="19" t="n">
        <v>1428695</v>
      </c>
      <c r="L3687" s="19" t="n">
        <v>222991</v>
      </c>
      <c r="M3687" s="1" t="s">
        <v>408</v>
      </c>
      <c r="N3687" s="1" t="s">
        <v>59</v>
      </c>
      <c r="P3687" s="19" t="n">
        <v>101</v>
      </c>
      <c r="Q3687" s="1" t="s">
        <v>60</v>
      </c>
      <c r="R3687" s="1" t="s">
        <v>311</v>
      </c>
      <c r="S3687" s="19" t="n">
        <v>2210202</v>
      </c>
      <c r="T3687" s="1" t="s">
        <v>311</v>
      </c>
      <c r="U3687" s="21" t="n">
        <v>3000</v>
      </c>
      <c r="W3687" s="21" t="n">
        <v>0</v>
      </c>
      <c r="X3687" s="0" t="s">
        <v>2953</v>
      </c>
      <c r="Z3687" s="0" t="str">
        <f aca="false">IF($T3687="","",IFERROR(INDEX('Resumo Grupos'!$AC$3:$AC$200,MATCH($T3687,'Resumo Grupos'!$AB$3:$AB$200,0)),"n/d"))</f>
        <v>Empréstimo</v>
      </c>
      <c r="AA3687" s="0" t="str">
        <f aca="false">IF($T3687="","",IF(COUNTIF('Resumo Grupos'!$AE$3:$AE$40,$T3687)&gt;0,"NAO","SIM"))</f>
        <v>SIM</v>
      </c>
    </row>
    <row r="3688" customFormat="false" ht="12.75" hidden="false" customHeight="false" outlineLevel="0" collapsed="false">
      <c r="A3688" s="19" t="n">
        <v>3</v>
      </c>
      <c r="B3688" s="20" t="n">
        <v>45950</v>
      </c>
      <c r="C3688" s="20" t="n">
        <v>46344</v>
      </c>
      <c r="D3688" s="19" t="n">
        <v>515</v>
      </c>
      <c r="E3688" s="1" t="s">
        <v>122</v>
      </c>
      <c r="F3688" s="19" t="n">
        <v>34</v>
      </c>
      <c r="G3688" s="1" t="s">
        <v>56</v>
      </c>
      <c r="H3688" s="19" t="n">
        <v>2110405</v>
      </c>
      <c r="I3688" s="1" t="s">
        <v>57</v>
      </c>
      <c r="J3688" s="19" t="n">
        <v>546000</v>
      </c>
      <c r="L3688" s="19" t="n">
        <v>85577</v>
      </c>
      <c r="M3688" s="1" t="s">
        <v>2954</v>
      </c>
      <c r="N3688" s="1" t="s">
        <v>59</v>
      </c>
      <c r="P3688" s="19" t="n">
        <v>101</v>
      </c>
      <c r="Q3688" s="1" t="s">
        <v>60</v>
      </c>
      <c r="R3688" s="1" t="s">
        <v>41</v>
      </c>
      <c r="S3688" s="19" t="n">
        <v>4210210</v>
      </c>
      <c r="T3688" s="1" t="s">
        <v>61</v>
      </c>
      <c r="U3688" s="21" t="n">
        <v>45.73</v>
      </c>
      <c r="W3688" s="21" t="n">
        <v>0</v>
      </c>
      <c r="Z3688" s="0" t="str">
        <f aca="false">IF($T3688="","",IFERROR(INDEX('Resumo Grupos'!$AC$3:$AC$200,MATCH($T3688,'Resumo Grupos'!$AB$3:$AB$200,0)),"n/d"))</f>
        <v>Despesa</v>
      </c>
      <c r="AA3688" s="0" t="str">
        <f aca="false">IF($T3688="","",IF(COUNTIF('Resumo Grupos'!$AE$3:$AE$40,$T3688)&gt;0,"NAO","SIM"))</f>
        <v>SIM</v>
      </c>
    </row>
    <row r="3689" customFormat="false" ht="12.75" hidden="false" customHeight="false" outlineLevel="0" collapsed="false">
      <c r="A3689" s="19" t="n">
        <v>3</v>
      </c>
      <c r="B3689" s="20" t="n">
        <v>46009</v>
      </c>
      <c r="C3689" s="20" t="n">
        <v>46344</v>
      </c>
      <c r="D3689" s="19" t="n">
        <v>515</v>
      </c>
      <c r="E3689" s="1" t="s">
        <v>122</v>
      </c>
      <c r="F3689" s="19" t="n">
        <v>34</v>
      </c>
      <c r="G3689" s="1" t="s">
        <v>56</v>
      </c>
      <c r="H3689" s="19" t="n">
        <v>2110405</v>
      </c>
      <c r="I3689" s="1" t="s">
        <v>57</v>
      </c>
      <c r="J3689" s="19" t="n">
        <v>818253</v>
      </c>
      <c r="L3689" s="19" t="n">
        <v>129421</v>
      </c>
      <c r="M3689" s="1" t="s">
        <v>2825</v>
      </c>
      <c r="N3689" s="1" t="s">
        <v>59</v>
      </c>
      <c r="P3689" s="19" t="n">
        <v>102</v>
      </c>
      <c r="Q3689" s="1" t="s">
        <v>225</v>
      </c>
      <c r="R3689" s="1" t="s">
        <v>166</v>
      </c>
      <c r="S3689" s="19" t="n">
        <v>2110901</v>
      </c>
      <c r="T3689" s="1" t="s">
        <v>167</v>
      </c>
      <c r="U3689" s="21" t="n">
        <v>2090.82</v>
      </c>
      <c r="W3689" s="21" t="n">
        <v>0</v>
      </c>
      <c r="X3689" s="0" t="s">
        <v>2955</v>
      </c>
      <c r="Z3689" s="0" t="str">
        <f aca="false">IF($T3689="","",IFERROR(INDEX('Resumo Grupos'!$AC$3:$AC$200,MATCH($T3689,'Resumo Grupos'!$AB$3:$AB$200,0)),"n/d"))</f>
        <v>Empréstimo</v>
      </c>
      <c r="AA3689" s="0" t="str">
        <f aca="false">IF($T3689="","",IF(COUNTIF('Resumo Grupos'!$AE$3:$AE$40,$T3689)&gt;0,"NAO","SIM"))</f>
        <v>SIM</v>
      </c>
    </row>
    <row r="3690" customFormat="false" ht="12.75" hidden="false" customHeight="false" outlineLevel="0" collapsed="false">
      <c r="A3690" s="19" t="n">
        <v>3</v>
      </c>
      <c r="B3690" s="20" t="n">
        <v>46206</v>
      </c>
      <c r="C3690" s="20" t="n">
        <v>46344</v>
      </c>
      <c r="D3690" s="19" t="n">
        <v>33</v>
      </c>
      <c r="E3690" s="1" t="s">
        <v>91</v>
      </c>
      <c r="F3690" s="19" t="n">
        <v>34</v>
      </c>
      <c r="G3690" s="1" t="s">
        <v>56</v>
      </c>
      <c r="H3690" s="19" t="n">
        <v>2110405</v>
      </c>
      <c r="I3690" s="1" t="s">
        <v>57</v>
      </c>
      <c r="J3690" s="19" t="n">
        <v>1345342</v>
      </c>
      <c r="L3690" s="19" t="n">
        <v>210000</v>
      </c>
      <c r="M3690" s="1" t="s">
        <v>488</v>
      </c>
      <c r="N3690" s="1" t="s">
        <v>59</v>
      </c>
      <c r="P3690" s="19" t="n">
        <v>101</v>
      </c>
      <c r="Q3690" s="1" t="s">
        <v>60</v>
      </c>
      <c r="R3690" s="1" t="s">
        <v>41</v>
      </c>
      <c r="S3690" s="19" t="n">
        <v>4210203</v>
      </c>
      <c r="T3690" s="1" t="s">
        <v>1062</v>
      </c>
      <c r="U3690" s="21" t="n">
        <v>373.79</v>
      </c>
      <c r="W3690" s="21" t="n">
        <v>0</v>
      </c>
      <c r="X3690" s="0" t="s">
        <v>1496</v>
      </c>
      <c r="Z3690" s="0" t="str">
        <f aca="false">IF($T3690="","",IFERROR(INDEX('Resumo Grupos'!$AC$3:$AC$200,MATCH($T3690,'Resumo Grupos'!$AB$3:$AB$200,0)),"n/d"))</f>
        <v>Despesa</v>
      </c>
      <c r="AA3690" s="0" t="str">
        <f aca="false">IF($T3690="","",IF(COUNTIF('Resumo Grupos'!$AE$3:$AE$40,$T3690)&gt;0,"NAO","SIM"))</f>
        <v>SIM</v>
      </c>
    </row>
    <row r="3691" customFormat="false" ht="12.75" hidden="false" customHeight="false" outlineLevel="0" collapsed="false">
      <c r="A3691" s="19" t="n">
        <v>3</v>
      </c>
      <c r="B3691" s="20" t="n">
        <v>46011</v>
      </c>
      <c r="C3691" s="20" t="n">
        <v>46346</v>
      </c>
      <c r="D3691" s="19" t="n">
        <v>514</v>
      </c>
      <c r="E3691" s="1" t="s">
        <v>55</v>
      </c>
      <c r="F3691" s="19" t="n">
        <v>34</v>
      </c>
      <c r="G3691" s="1" t="s">
        <v>56</v>
      </c>
      <c r="H3691" s="19" t="n">
        <v>2110405</v>
      </c>
      <c r="I3691" s="1" t="s">
        <v>57</v>
      </c>
      <c r="J3691" s="19" t="n">
        <v>695960</v>
      </c>
      <c r="L3691" s="19" t="n">
        <v>3</v>
      </c>
      <c r="M3691" s="1" t="s">
        <v>2944</v>
      </c>
      <c r="N3691" s="1" t="s">
        <v>59</v>
      </c>
      <c r="P3691" s="19" t="n">
        <v>101</v>
      </c>
      <c r="Q3691" s="1" t="s">
        <v>60</v>
      </c>
      <c r="R3691" s="1" t="s">
        <v>41</v>
      </c>
      <c r="S3691" s="19" t="n">
        <v>4210210</v>
      </c>
      <c r="T3691" s="1" t="s">
        <v>61</v>
      </c>
      <c r="U3691" s="21" t="n">
        <v>807.37</v>
      </c>
      <c r="W3691" s="21" t="n">
        <v>0</v>
      </c>
      <c r="X3691" s="0" t="s">
        <v>2956</v>
      </c>
      <c r="Z3691" s="0" t="str">
        <f aca="false">IF($T3691="","",IFERROR(INDEX('Resumo Grupos'!$AC$3:$AC$200,MATCH($T3691,'Resumo Grupos'!$AB$3:$AB$200,0)),"n/d"))</f>
        <v>Despesa</v>
      </c>
      <c r="AA3691" s="0" t="str">
        <f aca="false">IF($T3691="","",IF(COUNTIF('Resumo Grupos'!$AE$3:$AE$40,$T3691)&gt;0,"NAO","SIM"))</f>
        <v>SIM</v>
      </c>
    </row>
    <row r="3692" customFormat="false" ht="12.75" hidden="false" customHeight="false" outlineLevel="0" collapsed="false">
      <c r="A3692" s="19" t="n">
        <v>3</v>
      </c>
      <c r="B3692" s="20" t="n">
        <v>46223</v>
      </c>
      <c r="C3692" s="20" t="n">
        <v>46346</v>
      </c>
      <c r="D3692" s="19" t="n">
        <v>17</v>
      </c>
      <c r="E3692" s="1" t="s">
        <v>1724</v>
      </c>
      <c r="F3692" s="19" t="n">
        <v>34</v>
      </c>
      <c r="G3692" s="1" t="s">
        <v>56</v>
      </c>
      <c r="H3692" s="19" t="n">
        <v>2110405</v>
      </c>
      <c r="I3692" s="1" t="s">
        <v>57</v>
      </c>
      <c r="J3692" s="19" t="n">
        <v>1464473</v>
      </c>
      <c r="L3692" s="19" t="n">
        <v>227845</v>
      </c>
      <c r="M3692" s="1" t="s">
        <v>488</v>
      </c>
      <c r="N3692" s="1" t="s">
        <v>59</v>
      </c>
      <c r="P3692" s="19" t="n">
        <v>101</v>
      </c>
      <c r="Q3692" s="1" t="s">
        <v>60</v>
      </c>
      <c r="R3692" s="1" t="s">
        <v>264</v>
      </c>
      <c r="S3692" s="19" t="n">
        <v>4220199</v>
      </c>
      <c r="T3692" s="1" t="s">
        <v>265</v>
      </c>
      <c r="U3692" s="21" t="n">
        <v>2600</v>
      </c>
      <c r="W3692" s="21" t="n">
        <v>0</v>
      </c>
      <c r="X3692" s="0" t="s">
        <v>1725</v>
      </c>
      <c r="Z3692" s="0" t="str">
        <f aca="false">IF($T3692="","",IFERROR(INDEX('Resumo Grupos'!$AC$3:$AC$200,MATCH($T3692,'Resumo Grupos'!$AB$3:$AB$200,0)),"n/d"))</f>
        <v>Pagamentos outros não operacionais</v>
      </c>
      <c r="AA3692" s="0" t="str">
        <f aca="false">IF($T3692="","",IF(COUNTIF('Resumo Grupos'!$AE$3:$AE$40,$T3692)&gt;0,"NAO","SIM"))</f>
        <v>SIM</v>
      </c>
    </row>
    <row r="3693" customFormat="false" ht="12.75" hidden="false" customHeight="false" outlineLevel="0" collapsed="false">
      <c r="A3693" s="19" t="n">
        <v>3</v>
      </c>
      <c r="B3693" s="20" t="n">
        <v>46231</v>
      </c>
      <c r="C3693" s="20" t="n">
        <v>46346</v>
      </c>
      <c r="D3693" s="19" t="n">
        <v>10028</v>
      </c>
      <c r="E3693" s="1" t="s">
        <v>764</v>
      </c>
      <c r="F3693" s="19" t="n">
        <v>24</v>
      </c>
      <c r="G3693" s="1" t="s">
        <v>64</v>
      </c>
      <c r="H3693" s="19" t="n">
        <v>2110405</v>
      </c>
      <c r="I3693" s="1" t="s">
        <v>57</v>
      </c>
      <c r="J3693" s="19" t="n">
        <v>1464619</v>
      </c>
      <c r="L3693" s="19" t="n">
        <v>227869</v>
      </c>
      <c r="M3693" s="1" t="s">
        <v>408</v>
      </c>
      <c r="N3693" s="1" t="s">
        <v>59</v>
      </c>
      <c r="P3693" s="19" t="n">
        <v>101</v>
      </c>
      <c r="Q3693" s="1" t="s">
        <v>60</v>
      </c>
      <c r="R3693" s="1" t="s">
        <v>38</v>
      </c>
      <c r="S3693" s="19" t="n">
        <v>4210315</v>
      </c>
      <c r="T3693" s="1" t="s">
        <v>566</v>
      </c>
      <c r="U3693" s="21" t="n">
        <v>595.9</v>
      </c>
      <c r="W3693" s="21" t="n">
        <v>0</v>
      </c>
      <c r="X3693" s="0" t="s">
        <v>765</v>
      </c>
      <c r="Z3693" s="0" t="str">
        <f aca="false">IF($T3693="","",IFERROR(INDEX('Resumo Grupos'!$AC$3:$AC$200,MATCH($T3693,'Resumo Grupos'!$AB$3:$AB$200,0)),"n/d"))</f>
        <v>Despesa</v>
      </c>
      <c r="AA3693" s="0" t="str">
        <f aca="false">IF($T3693="","",IF(COUNTIF('Resumo Grupos'!$AE$3:$AE$40,$T3693)&gt;0,"NAO","SIM"))</f>
        <v>SIM</v>
      </c>
    </row>
    <row r="3694" customFormat="false" ht="12.75" hidden="false" customHeight="false" outlineLevel="0" collapsed="false">
      <c r="A3694" s="19" t="n">
        <v>3</v>
      </c>
      <c r="B3694" s="20" t="n">
        <v>46044</v>
      </c>
      <c r="C3694" s="20" t="n">
        <v>46348</v>
      </c>
      <c r="D3694" s="19" t="n">
        <v>514</v>
      </c>
      <c r="E3694" s="1" t="s">
        <v>55</v>
      </c>
      <c r="F3694" s="19" t="n">
        <v>34</v>
      </c>
      <c r="G3694" s="1" t="s">
        <v>56</v>
      </c>
      <c r="H3694" s="19" t="n">
        <v>2110405</v>
      </c>
      <c r="I3694" s="1" t="s">
        <v>57</v>
      </c>
      <c r="J3694" s="19" t="n">
        <v>1306220</v>
      </c>
      <c r="L3694" s="19" t="n">
        <v>203991</v>
      </c>
      <c r="M3694" s="1" t="s">
        <v>2825</v>
      </c>
      <c r="N3694" s="1" t="s">
        <v>59</v>
      </c>
      <c r="P3694" s="19" t="n">
        <v>101</v>
      </c>
      <c r="Q3694" s="1" t="s">
        <v>60</v>
      </c>
      <c r="R3694" s="1" t="s">
        <v>166</v>
      </c>
      <c r="S3694" s="19" t="n">
        <v>2110901</v>
      </c>
      <c r="T3694" s="1" t="s">
        <v>167</v>
      </c>
      <c r="U3694" s="21" t="n">
        <v>6601.19</v>
      </c>
      <c r="W3694" s="21" t="n">
        <v>0</v>
      </c>
      <c r="X3694" s="0" t="s">
        <v>2957</v>
      </c>
      <c r="Z3694" s="0" t="str">
        <f aca="false">IF($T3694="","",IFERROR(INDEX('Resumo Grupos'!$AC$3:$AC$200,MATCH($T3694,'Resumo Grupos'!$AB$3:$AB$200,0)),"n/d"))</f>
        <v>Empréstimo</v>
      </c>
      <c r="AA3694" s="0" t="str">
        <f aca="false">IF($T3694="","",IF(COUNTIF('Resumo Grupos'!$AE$3:$AE$40,$T3694)&gt;0,"NAO","SIM"))</f>
        <v>SIM</v>
      </c>
    </row>
    <row r="3695" customFormat="false" ht="12.75" hidden="false" customHeight="false" outlineLevel="0" collapsed="false">
      <c r="A3695" s="19" t="n">
        <v>3</v>
      </c>
      <c r="B3695" s="20" t="n">
        <v>46224</v>
      </c>
      <c r="C3695" s="20" t="n">
        <v>46348</v>
      </c>
      <c r="D3695" s="19" t="n">
        <v>1929</v>
      </c>
      <c r="E3695" s="1" t="s">
        <v>2283</v>
      </c>
      <c r="F3695" s="19" t="n">
        <v>34</v>
      </c>
      <c r="G3695" s="1" t="s">
        <v>56</v>
      </c>
      <c r="H3695" s="19" t="n">
        <v>2110405</v>
      </c>
      <c r="I3695" s="1" t="s">
        <v>57</v>
      </c>
      <c r="J3695" s="19" t="n">
        <v>1428714</v>
      </c>
      <c r="L3695" s="19" t="n">
        <v>222992</v>
      </c>
      <c r="M3695" s="1" t="s">
        <v>408</v>
      </c>
      <c r="N3695" s="1" t="s">
        <v>59</v>
      </c>
      <c r="P3695" s="19" t="n">
        <v>101</v>
      </c>
      <c r="Q3695" s="1" t="s">
        <v>60</v>
      </c>
      <c r="R3695" s="1" t="s">
        <v>41</v>
      </c>
      <c r="S3695" s="19" t="n">
        <v>4210299</v>
      </c>
      <c r="T3695" s="1" t="s">
        <v>1423</v>
      </c>
      <c r="U3695" s="21" t="n">
        <v>95.43</v>
      </c>
      <c r="W3695" s="21" t="n">
        <v>0</v>
      </c>
      <c r="X3695" s="0" t="s">
        <v>2284</v>
      </c>
      <c r="Z3695" s="0" t="str">
        <f aca="false">IF($T3695="","",IFERROR(INDEX('Resumo Grupos'!$AC$3:$AC$200,MATCH($T3695,'Resumo Grupos'!$AB$3:$AB$200,0)),"n/d"))</f>
        <v>Despesa</v>
      </c>
      <c r="AA3695" s="0" t="str">
        <f aca="false">IF($T3695="","",IF(COUNTIF('Resumo Grupos'!$AE$3:$AE$40,$T3695)&gt;0,"NAO","SIM"))</f>
        <v>SIM</v>
      </c>
    </row>
    <row r="3696" customFormat="false" ht="12.75" hidden="false" customHeight="false" outlineLevel="0" collapsed="false">
      <c r="A3696" s="19" t="n">
        <v>3</v>
      </c>
      <c r="B3696" s="20" t="n">
        <v>46224</v>
      </c>
      <c r="C3696" s="20" t="n">
        <v>46348</v>
      </c>
      <c r="D3696" s="19" t="n">
        <v>1929</v>
      </c>
      <c r="E3696" s="1" t="s">
        <v>2283</v>
      </c>
      <c r="F3696" s="19" t="n">
        <v>34</v>
      </c>
      <c r="G3696" s="1" t="s">
        <v>56</v>
      </c>
      <c r="H3696" s="19" t="n">
        <v>2110405</v>
      </c>
      <c r="I3696" s="1" t="s">
        <v>57</v>
      </c>
      <c r="J3696" s="19" t="n">
        <v>1428721</v>
      </c>
      <c r="L3696" s="19" t="n">
        <v>222993</v>
      </c>
      <c r="M3696" s="1" t="s">
        <v>408</v>
      </c>
      <c r="N3696" s="1" t="s">
        <v>59</v>
      </c>
      <c r="P3696" s="19" t="n">
        <v>101</v>
      </c>
      <c r="Q3696" s="1" t="s">
        <v>60</v>
      </c>
      <c r="R3696" s="1" t="s">
        <v>41</v>
      </c>
      <c r="S3696" s="19" t="n">
        <v>4210299</v>
      </c>
      <c r="T3696" s="1" t="s">
        <v>1423</v>
      </c>
      <c r="U3696" s="21" t="n">
        <v>102.37</v>
      </c>
      <c r="W3696" s="21" t="n">
        <v>0</v>
      </c>
      <c r="X3696" s="0" t="s">
        <v>2285</v>
      </c>
      <c r="Z3696" s="0" t="str">
        <f aca="false">IF($T3696="","",IFERROR(INDEX('Resumo Grupos'!$AC$3:$AC$200,MATCH($T3696,'Resumo Grupos'!$AB$3:$AB$200,0)),"n/d"))</f>
        <v>Despesa</v>
      </c>
      <c r="AA3696" s="0" t="str">
        <f aca="false">IF($T3696="","",IF(COUNTIF('Resumo Grupos'!$AE$3:$AE$40,$T3696)&gt;0,"NAO","SIM"))</f>
        <v>SIM</v>
      </c>
    </row>
    <row r="3697" customFormat="false" ht="12.75" hidden="false" customHeight="false" outlineLevel="0" collapsed="false">
      <c r="A3697" s="19" t="n">
        <v>3</v>
      </c>
      <c r="B3697" s="20" t="n">
        <v>46224</v>
      </c>
      <c r="C3697" s="20" t="n">
        <v>46348</v>
      </c>
      <c r="D3697" s="19" t="n">
        <v>514</v>
      </c>
      <c r="E3697" s="1" t="s">
        <v>55</v>
      </c>
      <c r="F3697" s="19" t="n">
        <v>34</v>
      </c>
      <c r="G3697" s="1" t="s">
        <v>56</v>
      </c>
      <c r="H3697" s="19" t="n">
        <v>2110405</v>
      </c>
      <c r="I3697" s="1" t="s">
        <v>57</v>
      </c>
      <c r="J3697" s="19" t="n">
        <v>1428727</v>
      </c>
      <c r="L3697" s="19" t="n">
        <v>222994</v>
      </c>
      <c r="M3697" s="1" t="s">
        <v>408</v>
      </c>
      <c r="N3697" s="1" t="s">
        <v>59</v>
      </c>
      <c r="P3697" s="19" t="n">
        <v>101</v>
      </c>
      <c r="Q3697" s="1" t="s">
        <v>60</v>
      </c>
      <c r="R3697" s="1" t="s">
        <v>104</v>
      </c>
      <c r="S3697" s="19" t="n">
        <v>4210504</v>
      </c>
      <c r="T3697" s="1" t="s">
        <v>169</v>
      </c>
      <c r="U3697" s="21" t="n">
        <v>240</v>
      </c>
      <c r="W3697" s="21" t="n">
        <v>0</v>
      </c>
      <c r="X3697" s="0" t="s">
        <v>2286</v>
      </c>
      <c r="Z3697" s="0" t="str">
        <f aca="false">IF($T3697="","",IFERROR(INDEX('Resumo Grupos'!$AC$3:$AC$200,MATCH($T3697,'Resumo Grupos'!$AB$3:$AB$200,0)),"n/d"))</f>
        <v>Despesa</v>
      </c>
      <c r="AA3697" s="0" t="str">
        <f aca="false">IF($T3697="","",IF(COUNTIF('Resumo Grupos'!$AE$3:$AE$40,$T3697)&gt;0,"NAO","SIM"))</f>
        <v>SIM</v>
      </c>
    </row>
    <row r="3698" customFormat="false" ht="12.75" hidden="false" customHeight="false" outlineLevel="0" collapsed="false">
      <c r="A3698" s="19" t="n">
        <v>3</v>
      </c>
      <c r="B3698" s="20" t="n">
        <v>46224</v>
      </c>
      <c r="C3698" s="20" t="n">
        <v>46348</v>
      </c>
      <c r="D3698" s="19" t="n">
        <v>1000036</v>
      </c>
      <c r="E3698" s="1" t="s">
        <v>2287</v>
      </c>
      <c r="F3698" s="19" t="n">
        <v>34</v>
      </c>
      <c r="G3698" s="1" t="s">
        <v>56</v>
      </c>
      <c r="H3698" s="19" t="n">
        <v>2110405</v>
      </c>
      <c r="I3698" s="1" t="s">
        <v>57</v>
      </c>
      <c r="J3698" s="19" t="n">
        <v>1428747</v>
      </c>
      <c r="L3698" s="19" t="n">
        <v>222995</v>
      </c>
      <c r="M3698" s="1" t="s">
        <v>408</v>
      </c>
      <c r="N3698" s="1" t="s">
        <v>59</v>
      </c>
      <c r="P3698" s="19" t="n">
        <v>101</v>
      </c>
      <c r="Q3698" s="1" t="s">
        <v>60</v>
      </c>
      <c r="R3698" s="1" t="s">
        <v>41</v>
      </c>
      <c r="S3698" s="19" t="n">
        <v>4210299</v>
      </c>
      <c r="T3698" s="1" t="s">
        <v>1423</v>
      </c>
      <c r="U3698" s="21" t="n">
        <v>2929.65</v>
      </c>
      <c r="W3698" s="21" t="n">
        <v>0</v>
      </c>
      <c r="X3698" s="0" t="s">
        <v>2288</v>
      </c>
      <c r="Z3698" s="0" t="str">
        <f aca="false">IF($T3698="","",IFERROR(INDEX('Resumo Grupos'!$AC$3:$AC$200,MATCH($T3698,'Resumo Grupos'!$AB$3:$AB$200,0)),"n/d"))</f>
        <v>Despesa</v>
      </c>
      <c r="AA3698" s="0" t="str">
        <f aca="false">IF($T3698="","",IF(COUNTIF('Resumo Grupos'!$AE$3:$AE$40,$T3698)&gt;0,"NAO","SIM"))</f>
        <v>SIM</v>
      </c>
    </row>
    <row r="3699" customFormat="false" ht="12.75" hidden="false" customHeight="false" outlineLevel="0" collapsed="false">
      <c r="A3699" s="19" t="n">
        <v>3</v>
      </c>
      <c r="B3699" s="20" t="n">
        <v>46224</v>
      </c>
      <c r="C3699" s="20" t="n">
        <v>46348</v>
      </c>
      <c r="D3699" s="19" t="n">
        <v>1929</v>
      </c>
      <c r="E3699" s="1" t="s">
        <v>2283</v>
      </c>
      <c r="F3699" s="19" t="n">
        <v>34</v>
      </c>
      <c r="G3699" s="1" t="s">
        <v>56</v>
      </c>
      <c r="H3699" s="19" t="n">
        <v>2110405</v>
      </c>
      <c r="I3699" s="1" t="s">
        <v>57</v>
      </c>
      <c r="J3699" s="19" t="n">
        <v>1428753</v>
      </c>
      <c r="L3699" s="19" t="n">
        <v>222996</v>
      </c>
      <c r="M3699" s="1" t="s">
        <v>408</v>
      </c>
      <c r="N3699" s="1" t="s">
        <v>59</v>
      </c>
      <c r="P3699" s="19" t="n">
        <v>101</v>
      </c>
      <c r="Q3699" s="1" t="s">
        <v>60</v>
      </c>
      <c r="R3699" s="1" t="s">
        <v>104</v>
      </c>
      <c r="S3699" s="19" t="n">
        <v>4210504</v>
      </c>
      <c r="T3699" s="1" t="s">
        <v>169</v>
      </c>
      <c r="U3699" s="21" t="n">
        <v>420</v>
      </c>
      <c r="W3699" s="21" t="n">
        <v>0</v>
      </c>
      <c r="X3699" s="0" t="s">
        <v>2289</v>
      </c>
      <c r="Z3699" s="0" t="str">
        <f aca="false">IF($T3699="","",IFERROR(INDEX('Resumo Grupos'!$AC$3:$AC$200,MATCH($T3699,'Resumo Grupos'!$AB$3:$AB$200,0)),"n/d"))</f>
        <v>Despesa</v>
      </c>
      <c r="AA3699" s="0" t="str">
        <f aca="false">IF($T3699="","",IF(COUNTIF('Resumo Grupos'!$AE$3:$AE$40,$T3699)&gt;0,"NAO","SIM"))</f>
        <v>SIM</v>
      </c>
    </row>
    <row r="3700" customFormat="false" ht="12.75" hidden="false" customHeight="false" outlineLevel="0" collapsed="false">
      <c r="A3700" s="19" t="n">
        <v>3</v>
      </c>
      <c r="B3700" s="20" t="n">
        <v>46237</v>
      </c>
      <c r="C3700" s="20" t="n">
        <v>46351</v>
      </c>
      <c r="D3700" s="19" t="n">
        <v>10101</v>
      </c>
      <c r="E3700" s="1" t="s">
        <v>2348</v>
      </c>
      <c r="F3700" s="19" t="n">
        <v>59</v>
      </c>
      <c r="G3700" s="1" t="s">
        <v>1664</v>
      </c>
      <c r="H3700" s="19" t="n">
        <v>2110405</v>
      </c>
      <c r="I3700" s="1" t="s">
        <v>57</v>
      </c>
      <c r="J3700" s="19" t="n">
        <v>1498501</v>
      </c>
      <c r="L3700" s="19" t="n">
        <v>232744</v>
      </c>
      <c r="M3700" s="1" t="s">
        <v>35</v>
      </c>
      <c r="N3700" s="1" t="s">
        <v>59</v>
      </c>
      <c r="P3700" s="19" t="n">
        <v>167</v>
      </c>
      <c r="Q3700" s="1" t="s">
        <v>119</v>
      </c>
      <c r="R3700" s="1" t="s">
        <v>41</v>
      </c>
      <c r="S3700" s="19" t="n">
        <v>4210227</v>
      </c>
      <c r="T3700" s="1" t="s">
        <v>42</v>
      </c>
      <c r="U3700" s="21" t="n">
        <v>256.8</v>
      </c>
      <c r="W3700" s="21" t="n">
        <v>0</v>
      </c>
      <c r="X3700" s="0" t="s">
        <v>2958</v>
      </c>
      <c r="Z3700" s="0" t="str">
        <f aca="false">IF($T3700="","",IFERROR(INDEX('Resumo Grupos'!$AC$3:$AC$200,MATCH($T3700,'Resumo Grupos'!$AB$3:$AB$200,0)),"n/d"))</f>
        <v>Despesa</v>
      </c>
      <c r="AA3700" s="0" t="str">
        <f aca="false">IF($T3700="","",IF(COUNTIF('Resumo Grupos'!$AE$3:$AE$40,$T3700)&gt;0,"NAO","SIM"))</f>
        <v>SIM</v>
      </c>
      <c r="AB3700" s="0" t="str">
        <f aca="false">IFERROR(INDEX('Mov Entradas (Rel 10497)'!$L:$L,MATCH(AC3700,'Mov Entradas (Rel 10497)'!$I:$I,0)),"nao encontrado")</f>
        <v>SMARTPHONE MOTOROLA G06 4/128GB AZ</v>
      </c>
      <c r="AC3700" s="0" t="n">
        <v>259616</v>
      </c>
    </row>
    <row r="3701" customFormat="false" ht="12.75" hidden="false" customHeight="false" outlineLevel="0" collapsed="false">
      <c r="A3701" s="19" t="n">
        <v>3</v>
      </c>
      <c r="B3701" s="20" t="n">
        <v>46231</v>
      </c>
      <c r="C3701" s="20" t="n">
        <v>46358</v>
      </c>
      <c r="D3701" s="19" t="n">
        <v>1778</v>
      </c>
      <c r="E3701" s="1" t="s">
        <v>143</v>
      </c>
      <c r="F3701" s="19" t="n">
        <v>24</v>
      </c>
      <c r="G3701" s="1" t="s">
        <v>64</v>
      </c>
      <c r="H3701" s="19" t="n">
        <v>2110405</v>
      </c>
      <c r="I3701" s="1" t="s">
        <v>57</v>
      </c>
      <c r="J3701" s="19" t="n">
        <v>1464589</v>
      </c>
      <c r="L3701" s="19" t="n">
        <v>227862</v>
      </c>
      <c r="M3701" s="1" t="s">
        <v>408</v>
      </c>
      <c r="N3701" s="1" t="s">
        <v>59</v>
      </c>
      <c r="P3701" s="19" t="n">
        <v>101</v>
      </c>
      <c r="Q3701" s="1" t="s">
        <v>60</v>
      </c>
      <c r="R3701" s="1" t="s">
        <v>41</v>
      </c>
      <c r="S3701" s="19" t="n">
        <v>4210207</v>
      </c>
      <c r="T3701" s="1" t="s">
        <v>144</v>
      </c>
      <c r="U3701" s="21" t="n">
        <v>337.29</v>
      </c>
      <c r="W3701" s="21" t="n">
        <v>0</v>
      </c>
      <c r="X3701" s="0" t="s">
        <v>2913</v>
      </c>
      <c r="Z3701" s="0" t="str">
        <f aca="false">IF($T3701="","",IFERROR(INDEX('Resumo Grupos'!$AC$3:$AC$200,MATCH($T3701,'Resumo Grupos'!$AB$3:$AB$200,0)),"n/d"))</f>
        <v>Despesa</v>
      </c>
      <c r="AA3701" s="0" t="str">
        <f aca="false">IF($T3701="","",IF(COUNTIF('Resumo Grupos'!$AE$3:$AE$40,$T3701)&gt;0,"NAO","SIM"))</f>
        <v>SIM</v>
      </c>
    </row>
    <row r="3702" customFormat="false" ht="12.75" hidden="false" customHeight="false" outlineLevel="0" collapsed="false">
      <c r="A3702" s="19" t="n">
        <v>3</v>
      </c>
      <c r="B3702" s="20" t="n">
        <v>46205</v>
      </c>
      <c r="C3702" s="20" t="n">
        <v>46358</v>
      </c>
      <c r="D3702" s="19" t="n">
        <v>1789</v>
      </c>
      <c r="E3702" s="1" t="s">
        <v>82</v>
      </c>
      <c r="F3702" s="19" t="n">
        <v>24</v>
      </c>
      <c r="G3702" s="1" t="s">
        <v>64</v>
      </c>
      <c r="H3702" s="19" t="n">
        <v>2110405</v>
      </c>
      <c r="I3702" s="1" t="s">
        <v>57</v>
      </c>
      <c r="J3702" s="19" t="n">
        <v>1464602</v>
      </c>
      <c r="L3702" s="19" t="n">
        <v>227866</v>
      </c>
      <c r="M3702" s="1" t="s">
        <v>408</v>
      </c>
      <c r="N3702" s="1" t="s">
        <v>59</v>
      </c>
      <c r="P3702" s="19" t="n">
        <v>101</v>
      </c>
      <c r="Q3702" s="1" t="s">
        <v>60</v>
      </c>
      <c r="R3702" s="1" t="s">
        <v>83</v>
      </c>
      <c r="S3702" s="19" t="n">
        <v>4210112</v>
      </c>
      <c r="T3702" s="1" t="s">
        <v>84</v>
      </c>
      <c r="U3702" s="21" t="n">
        <v>5500</v>
      </c>
      <c r="W3702" s="21" t="n">
        <v>0</v>
      </c>
      <c r="X3702" s="0" t="s">
        <v>2760</v>
      </c>
      <c r="Z3702" s="0" t="str">
        <f aca="false">IF($T3702="","",IFERROR(INDEX('Resumo Grupos'!$AC$3:$AC$200,MATCH($T3702,'Resumo Grupos'!$AB$3:$AB$200,0)),"n/d"))</f>
        <v>Despesa</v>
      </c>
      <c r="AA3702" s="0" t="str">
        <f aca="false">IF($T3702="","",IF(COUNTIF('Resumo Grupos'!$AE$3:$AE$40,$T3702)&gt;0,"NAO","SIM"))</f>
        <v>SIM</v>
      </c>
    </row>
    <row r="3703" customFormat="false" ht="12.75" hidden="false" customHeight="false" outlineLevel="0" collapsed="false">
      <c r="A3703" s="19" t="n">
        <v>3</v>
      </c>
      <c r="B3703" s="20" t="n">
        <v>46231</v>
      </c>
      <c r="C3703" s="20" t="n">
        <v>46358</v>
      </c>
      <c r="D3703" s="19" t="n">
        <v>49</v>
      </c>
      <c r="E3703" s="1" t="s">
        <v>165</v>
      </c>
      <c r="F3703" s="19" t="n">
        <v>34</v>
      </c>
      <c r="G3703" s="1" t="s">
        <v>56</v>
      </c>
      <c r="H3703" s="19" t="n">
        <v>2110405</v>
      </c>
      <c r="I3703" s="1" t="s">
        <v>57</v>
      </c>
      <c r="J3703" s="19" t="n">
        <v>1464754</v>
      </c>
      <c r="L3703" s="19" t="n">
        <v>227889</v>
      </c>
      <c r="M3703" s="1" t="s">
        <v>488</v>
      </c>
      <c r="N3703" s="1" t="s">
        <v>59</v>
      </c>
      <c r="P3703" s="19" t="n">
        <v>101</v>
      </c>
      <c r="Q3703" s="1" t="s">
        <v>60</v>
      </c>
      <c r="R3703" s="1" t="s">
        <v>166</v>
      </c>
      <c r="S3703" s="19" t="n">
        <v>2110901</v>
      </c>
      <c r="T3703" s="1" t="s">
        <v>167</v>
      </c>
      <c r="U3703" s="21" t="n">
        <v>4000</v>
      </c>
      <c r="W3703" s="21" t="n">
        <v>0</v>
      </c>
      <c r="X3703" s="0" t="s">
        <v>2959</v>
      </c>
      <c r="Z3703" s="0" t="str">
        <f aca="false">IF($T3703="","",IFERROR(INDEX('Resumo Grupos'!$AC$3:$AC$200,MATCH($T3703,'Resumo Grupos'!$AB$3:$AB$200,0)),"n/d"))</f>
        <v>Empréstimo</v>
      </c>
      <c r="AA3703" s="0" t="str">
        <f aca="false">IF($T3703="","",IF(COUNTIF('Resumo Grupos'!$AE$3:$AE$40,$T3703)&gt;0,"NAO","SIM"))</f>
        <v>SIM</v>
      </c>
    </row>
    <row r="3704" customFormat="false" ht="12.75" hidden="false" customHeight="false" outlineLevel="0" collapsed="false">
      <c r="A3704" s="19" t="n">
        <v>3</v>
      </c>
      <c r="B3704" s="20" t="n">
        <v>46231</v>
      </c>
      <c r="C3704" s="20" t="n">
        <v>46360</v>
      </c>
      <c r="D3704" s="19" t="n">
        <v>33</v>
      </c>
      <c r="E3704" s="1" t="s">
        <v>91</v>
      </c>
      <c r="F3704" s="19" t="n">
        <v>34</v>
      </c>
      <c r="G3704" s="1" t="s">
        <v>56</v>
      </c>
      <c r="H3704" s="19" t="n">
        <v>2110405</v>
      </c>
      <c r="I3704" s="1" t="s">
        <v>57</v>
      </c>
      <c r="J3704" s="19" t="n">
        <v>1464721</v>
      </c>
      <c r="L3704" s="19" t="n">
        <v>227878</v>
      </c>
      <c r="M3704" s="1" t="s">
        <v>408</v>
      </c>
      <c r="N3704" s="1" t="s">
        <v>59</v>
      </c>
      <c r="P3704" s="19" t="n">
        <v>101</v>
      </c>
      <c r="Q3704" s="1" t="s">
        <v>60</v>
      </c>
      <c r="R3704" s="1" t="s">
        <v>311</v>
      </c>
      <c r="S3704" s="19" t="n">
        <v>2210202</v>
      </c>
      <c r="T3704" s="1" t="s">
        <v>311</v>
      </c>
      <c r="U3704" s="21" t="n">
        <v>1000</v>
      </c>
      <c r="W3704" s="21" t="n">
        <v>0</v>
      </c>
      <c r="X3704" s="0" t="s">
        <v>312</v>
      </c>
      <c r="Z3704" s="0" t="str">
        <f aca="false">IF($T3704="","",IFERROR(INDEX('Resumo Grupos'!$AC$3:$AC$200,MATCH($T3704,'Resumo Grupos'!$AB$3:$AB$200,0)),"n/d"))</f>
        <v>Empréstimo</v>
      </c>
      <c r="AA3704" s="0" t="str">
        <f aca="false">IF($T3704="","",IF(COUNTIF('Resumo Grupos'!$AE$3:$AE$40,$T3704)&gt;0,"NAO","SIM"))</f>
        <v>SIM</v>
      </c>
    </row>
    <row r="3705" customFormat="false" ht="12.75" hidden="false" customHeight="false" outlineLevel="0" collapsed="false">
      <c r="A3705" s="19" t="n">
        <v>3</v>
      </c>
      <c r="B3705" s="20" t="n">
        <v>46234</v>
      </c>
      <c r="C3705" s="20" t="n">
        <v>46360</v>
      </c>
      <c r="D3705" s="19" t="n">
        <v>519</v>
      </c>
      <c r="E3705" s="1" t="s">
        <v>303</v>
      </c>
      <c r="F3705" s="19" t="n">
        <v>34</v>
      </c>
      <c r="G3705" s="1" t="s">
        <v>56</v>
      </c>
      <c r="H3705" s="19" t="n">
        <v>2110405</v>
      </c>
      <c r="I3705" s="1" t="s">
        <v>57</v>
      </c>
      <c r="J3705" s="19" t="n">
        <v>1477410</v>
      </c>
      <c r="L3705" s="19" t="n">
        <v>229713</v>
      </c>
      <c r="M3705" s="1" t="s">
        <v>488</v>
      </c>
      <c r="N3705" s="1" t="s">
        <v>59</v>
      </c>
      <c r="P3705" s="19" t="n">
        <v>101</v>
      </c>
      <c r="Q3705" s="1" t="s">
        <v>60</v>
      </c>
      <c r="R3705" s="1" t="s">
        <v>311</v>
      </c>
      <c r="S3705" s="19" t="n">
        <v>2210203</v>
      </c>
      <c r="T3705" s="1" t="s">
        <v>2109</v>
      </c>
      <c r="U3705" s="21" t="n">
        <v>50000</v>
      </c>
      <c r="W3705" s="21" t="n">
        <v>0</v>
      </c>
      <c r="X3705" s="0" t="s">
        <v>2110</v>
      </c>
      <c r="Z3705" s="0" t="str">
        <f aca="false">IF($T3705="","",IFERROR(INDEX('Resumo Grupos'!$AC$3:$AC$200,MATCH($T3705,'Resumo Grupos'!$AB$3:$AB$200,0)),"n/d"))</f>
        <v>Empréstimo</v>
      </c>
      <c r="AA3705" s="0" t="str">
        <f aca="false">IF($T3705="","",IF(COUNTIF('Resumo Grupos'!$AE$3:$AE$40,$T3705)&gt;0,"NAO","SIM"))</f>
        <v>NAO</v>
      </c>
    </row>
    <row r="3706" customFormat="false" ht="12.75" hidden="false" customHeight="false" outlineLevel="0" collapsed="false">
      <c r="A3706" s="19" t="n">
        <v>3</v>
      </c>
      <c r="B3706" s="20" t="n">
        <v>46147</v>
      </c>
      <c r="C3706" s="20" t="n">
        <v>46361</v>
      </c>
      <c r="D3706" s="19" t="n">
        <v>515</v>
      </c>
      <c r="E3706" s="1" t="s">
        <v>122</v>
      </c>
      <c r="F3706" s="19" t="n">
        <v>34</v>
      </c>
      <c r="G3706" s="1" t="s">
        <v>56</v>
      </c>
      <c r="H3706" s="19" t="n">
        <v>2110405</v>
      </c>
      <c r="I3706" s="1" t="s">
        <v>57</v>
      </c>
      <c r="J3706" s="19" t="n">
        <v>1157461</v>
      </c>
      <c r="L3706" s="19" t="n">
        <v>181615</v>
      </c>
      <c r="M3706" s="1" t="s">
        <v>1522</v>
      </c>
      <c r="N3706" s="1" t="s">
        <v>59</v>
      </c>
      <c r="P3706" s="19" t="n">
        <v>101</v>
      </c>
      <c r="Q3706" s="1" t="s">
        <v>60</v>
      </c>
      <c r="R3706" s="1" t="s">
        <v>104</v>
      </c>
      <c r="S3706" s="19" t="n">
        <v>4210508</v>
      </c>
      <c r="T3706" s="1" t="s">
        <v>123</v>
      </c>
      <c r="U3706" s="21" t="n">
        <v>151.61</v>
      </c>
      <c r="W3706" s="21" t="n">
        <v>0</v>
      </c>
      <c r="X3706" s="0" t="s">
        <v>2960</v>
      </c>
      <c r="Z3706" s="0" t="str">
        <f aca="false">IF($T3706="","",IFERROR(INDEX('Resumo Grupos'!$AC$3:$AC$200,MATCH($T3706,'Resumo Grupos'!$AB$3:$AB$200,0)),"n/d"))</f>
        <v>Despesa</v>
      </c>
      <c r="AA3706" s="0" t="str">
        <f aca="false">IF($T3706="","",IF(COUNTIF('Resumo Grupos'!$AE$3:$AE$40,$T3706)&gt;0,"NAO","SIM"))</f>
        <v>SIM</v>
      </c>
    </row>
    <row r="3707" customFormat="false" ht="12.75" hidden="false" customHeight="false" outlineLevel="0" collapsed="false">
      <c r="A3707" s="19" t="n">
        <v>3</v>
      </c>
      <c r="B3707" s="20" t="n">
        <v>46231</v>
      </c>
      <c r="C3707" s="20" t="n">
        <v>46361</v>
      </c>
      <c r="D3707" s="19" t="n">
        <v>1040</v>
      </c>
      <c r="E3707" s="1" t="s">
        <v>276</v>
      </c>
      <c r="F3707" s="19" t="n">
        <v>24</v>
      </c>
      <c r="G3707" s="1" t="s">
        <v>64</v>
      </c>
      <c r="H3707" s="19" t="n">
        <v>2110405</v>
      </c>
      <c r="I3707" s="1" t="s">
        <v>57</v>
      </c>
      <c r="J3707" s="19" t="n">
        <v>1464735</v>
      </c>
      <c r="L3707" s="19" t="n">
        <v>227881</v>
      </c>
      <c r="M3707" s="1" t="s">
        <v>408</v>
      </c>
      <c r="N3707" s="1" t="s">
        <v>59</v>
      </c>
      <c r="P3707" s="19" t="n">
        <v>101</v>
      </c>
      <c r="Q3707" s="1" t="s">
        <v>60</v>
      </c>
      <c r="R3707" s="1" t="s">
        <v>41</v>
      </c>
      <c r="S3707" s="19" t="n">
        <v>4210201</v>
      </c>
      <c r="T3707" s="1" t="s">
        <v>277</v>
      </c>
      <c r="U3707" s="21" t="n">
        <v>286</v>
      </c>
      <c r="W3707" s="21" t="n">
        <v>0</v>
      </c>
      <c r="X3707" s="0" t="s">
        <v>1906</v>
      </c>
      <c r="Z3707" s="0" t="str">
        <f aca="false">IF($T3707="","",IFERROR(INDEX('Resumo Grupos'!$AC$3:$AC$200,MATCH($T3707,'Resumo Grupos'!$AB$3:$AB$200,0)),"n/d"))</f>
        <v>Despesa</v>
      </c>
      <c r="AA3707" s="0" t="str">
        <f aca="false">IF($T3707="","",IF(COUNTIF('Resumo Grupos'!$AE$3:$AE$40,$T3707)&gt;0,"NAO","SIM"))</f>
        <v>SIM</v>
      </c>
    </row>
    <row r="3708" customFormat="false" ht="12.75" hidden="false" customHeight="false" outlineLevel="0" collapsed="false">
      <c r="A3708" s="19" t="n">
        <v>3</v>
      </c>
      <c r="B3708" s="20" t="n">
        <v>46122</v>
      </c>
      <c r="C3708" s="20" t="n">
        <v>46366</v>
      </c>
      <c r="D3708" s="19" t="n">
        <v>815</v>
      </c>
      <c r="E3708" s="1" t="s">
        <v>428</v>
      </c>
      <c r="F3708" s="19" t="n">
        <v>34</v>
      </c>
      <c r="G3708" s="1" t="s">
        <v>56</v>
      </c>
      <c r="H3708" s="19" t="n">
        <v>2110405</v>
      </c>
      <c r="I3708" s="1" t="s">
        <v>57</v>
      </c>
      <c r="J3708" s="19" t="n">
        <v>793794</v>
      </c>
      <c r="L3708" s="19" t="n">
        <v>100326</v>
      </c>
      <c r="M3708" s="1" t="s">
        <v>1492</v>
      </c>
      <c r="N3708" s="1" t="s">
        <v>59</v>
      </c>
      <c r="P3708" s="19" t="n">
        <v>101</v>
      </c>
      <c r="Q3708" s="1" t="s">
        <v>60</v>
      </c>
      <c r="R3708" s="1" t="s">
        <v>166</v>
      </c>
      <c r="S3708" s="19" t="n">
        <v>2110901</v>
      </c>
      <c r="T3708" s="1" t="s">
        <v>167</v>
      </c>
      <c r="U3708" s="21" t="n">
        <v>1500</v>
      </c>
      <c r="W3708" s="21" t="n">
        <v>0</v>
      </c>
      <c r="X3708" s="0" t="s">
        <v>429</v>
      </c>
      <c r="Z3708" s="0" t="str">
        <f aca="false">IF($T3708="","",IFERROR(INDEX('Resumo Grupos'!$AC$3:$AC$200,MATCH($T3708,'Resumo Grupos'!$AB$3:$AB$200,0)),"n/d"))</f>
        <v>Empréstimo</v>
      </c>
      <c r="AA3708" s="0" t="str">
        <f aca="false">IF($T3708="","",IF(COUNTIF('Resumo Grupos'!$AE$3:$AE$40,$T3708)&gt;0,"NAO","SIM"))</f>
        <v>SIM</v>
      </c>
    </row>
    <row r="3709" customFormat="false" ht="12.75" hidden="false" customHeight="false" outlineLevel="0" collapsed="false">
      <c r="A3709" s="19" t="n">
        <v>3</v>
      </c>
      <c r="B3709" s="20" t="n">
        <v>46211</v>
      </c>
      <c r="C3709" s="20" t="n">
        <v>46366</v>
      </c>
      <c r="D3709" s="19" t="n">
        <v>33</v>
      </c>
      <c r="E3709" s="1" t="s">
        <v>91</v>
      </c>
      <c r="F3709" s="19" t="n">
        <v>34</v>
      </c>
      <c r="G3709" s="1" t="s">
        <v>56</v>
      </c>
      <c r="H3709" s="19" t="n">
        <v>2110405</v>
      </c>
      <c r="I3709" s="1" t="s">
        <v>57</v>
      </c>
      <c r="J3709" s="19" t="n">
        <v>1370731</v>
      </c>
      <c r="L3709" s="19" t="n">
        <v>213889</v>
      </c>
      <c r="M3709" s="1" t="s">
        <v>58</v>
      </c>
      <c r="N3709" s="1" t="s">
        <v>59</v>
      </c>
      <c r="P3709" s="19" t="n">
        <v>101</v>
      </c>
      <c r="Q3709" s="1" t="s">
        <v>60</v>
      </c>
      <c r="R3709" s="1" t="s">
        <v>41</v>
      </c>
      <c r="S3709" s="19" t="n">
        <v>4210222</v>
      </c>
      <c r="T3709" s="1" t="s">
        <v>1439</v>
      </c>
      <c r="U3709" s="21" t="n">
        <v>666.67</v>
      </c>
      <c r="W3709" s="21" t="n">
        <v>0</v>
      </c>
      <c r="X3709" s="0" t="s">
        <v>1440</v>
      </c>
      <c r="Z3709" s="0" t="str">
        <f aca="false">IF($T3709="","",IFERROR(INDEX('Resumo Grupos'!$AC$3:$AC$200,MATCH($T3709,'Resumo Grupos'!$AB$3:$AB$200,0)),"n/d"))</f>
        <v>Despesa</v>
      </c>
      <c r="AA3709" s="0" t="str">
        <f aca="false">IF($T3709="","",IF(COUNTIF('Resumo Grupos'!$AE$3:$AE$40,$T3709)&gt;0,"NAO","SIM"))</f>
        <v>SIM</v>
      </c>
    </row>
    <row r="3710" customFormat="false" ht="12.75" hidden="false" customHeight="false" outlineLevel="0" collapsed="false">
      <c r="A3710" s="19" t="n">
        <v>3</v>
      </c>
      <c r="B3710" s="20" t="n">
        <v>46231</v>
      </c>
      <c r="C3710" s="20" t="n">
        <v>46366</v>
      </c>
      <c r="D3710" s="19" t="n">
        <v>1028</v>
      </c>
      <c r="E3710" s="1" t="s">
        <v>430</v>
      </c>
      <c r="F3710" s="19" t="n">
        <v>34</v>
      </c>
      <c r="G3710" s="1" t="s">
        <v>56</v>
      </c>
      <c r="H3710" s="19" t="n">
        <v>2110405</v>
      </c>
      <c r="I3710" s="1" t="s">
        <v>57</v>
      </c>
      <c r="J3710" s="19" t="n">
        <v>1464677</v>
      </c>
      <c r="L3710" s="19" t="n">
        <v>227872</v>
      </c>
      <c r="M3710" s="1" t="s">
        <v>310</v>
      </c>
      <c r="N3710" s="1" t="s">
        <v>59</v>
      </c>
      <c r="P3710" s="19" t="n">
        <v>101</v>
      </c>
      <c r="Q3710" s="1" t="s">
        <v>60</v>
      </c>
      <c r="R3710" s="1" t="s">
        <v>83</v>
      </c>
      <c r="S3710" s="19" t="n">
        <v>4210111</v>
      </c>
      <c r="T3710" s="1" t="s">
        <v>431</v>
      </c>
      <c r="U3710" s="21" t="n">
        <v>5500</v>
      </c>
      <c r="W3710" s="21" t="n">
        <v>0</v>
      </c>
      <c r="X3710" s="0" t="s">
        <v>2935</v>
      </c>
      <c r="Z3710" s="0" t="str">
        <f aca="false">IF($T3710="","",IFERROR(INDEX('Resumo Grupos'!$AC$3:$AC$200,MATCH($T3710,'Resumo Grupos'!$AB$3:$AB$200,0)),"n/d"))</f>
        <v>Despesa</v>
      </c>
      <c r="AA3710" s="0" t="str">
        <f aca="false">IF($T3710="","",IF(COUNTIF('Resumo Grupos'!$AE$3:$AE$40,$T3710)&gt;0,"NAO","SIM"))</f>
        <v>SIM</v>
      </c>
    </row>
    <row r="3711" customFormat="false" ht="12.75" hidden="false" customHeight="false" outlineLevel="0" collapsed="false">
      <c r="A3711" s="19" t="n">
        <v>3</v>
      </c>
      <c r="B3711" s="20" t="n">
        <v>46234</v>
      </c>
      <c r="C3711" s="20" t="n">
        <v>46366</v>
      </c>
      <c r="D3711" s="19" t="n">
        <v>815</v>
      </c>
      <c r="E3711" s="1" t="s">
        <v>428</v>
      </c>
      <c r="F3711" s="19" t="n">
        <v>34</v>
      </c>
      <c r="G3711" s="1" t="s">
        <v>56</v>
      </c>
      <c r="H3711" s="19" t="n">
        <v>2110405</v>
      </c>
      <c r="I3711" s="1" t="s">
        <v>57</v>
      </c>
      <c r="J3711" s="19" t="n">
        <v>1477448</v>
      </c>
      <c r="L3711" s="19" t="n">
        <v>229731</v>
      </c>
      <c r="M3711" s="1" t="s">
        <v>488</v>
      </c>
      <c r="N3711" s="1" t="s">
        <v>59</v>
      </c>
      <c r="P3711" s="19" t="n">
        <v>101</v>
      </c>
      <c r="Q3711" s="1" t="s">
        <v>60</v>
      </c>
      <c r="R3711" s="1" t="s">
        <v>311</v>
      </c>
      <c r="S3711" s="19" t="n">
        <v>2210203</v>
      </c>
      <c r="T3711" s="1" t="s">
        <v>2109</v>
      </c>
      <c r="U3711" s="21" t="n">
        <v>75000</v>
      </c>
      <c r="W3711" s="21" t="n">
        <v>0</v>
      </c>
      <c r="X3711" s="0" t="s">
        <v>2111</v>
      </c>
      <c r="Z3711" s="0" t="str">
        <f aca="false">IF($T3711="","",IFERROR(INDEX('Resumo Grupos'!$AC$3:$AC$200,MATCH($T3711,'Resumo Grupos'!$AB$3:$AB$200,0)),"n/d"))</f>
        <v>Empréstimo</v>
      </c>
      <c r="AA3711" s="0" t="str">
        <f aca="false">IF($T3711="","",IF(COUNTIF('Resumo Grupos'!$AE$3:$AE$40,$T3711)&gt;0,"NAO","SIM"))</f>
        <v>NAO</v>
      </c>
    </row>
    <row r="3712" customFormat="false" ht="12.75" hidden="false" customHeight="false" outlineLevel="0" collapsed="false">
      <c r="A3712" s="19" t="n">
        <v>3</v>
      </c>
      <c r="B3712" s="20" t="n">
        <v>46244</v>
      </c>
      <c r="C3712" s="20" t="n">
        <v>46366</v>
      </c>
      <c r="D3712" s="19" t="n">
        <v>33</v>
      </c>
      <c r="E3712" s="1" t="s">
        <v>91</v>
      </c>
      <c r="F3712" s="19" t="n">
        <v>34</v>
      </c>
      <c r="G3712" s="1" t="s">
        <v>56</v>
      </c>
      <c r="H3712" s="19" t="n">
        <v>2110405</v>
      </c>
      <c r="I3712" s="1" t="s">
        <v>57</v>
      </c>
      <c r="J3712" s="19" t="n">
        <v>1530150</v>
      </c>
      <c r="L3712" s="19" t="n">
        <v>237338</v>
      </c>
      <c r="M3712" s="1" t="s">
        <v>189</v>
      </c>
      <c r="N3712" s="1" t="s">
        <v>59</v>
      </c>
      <c r="P3712" s="19" t="n">
        <v>101</v>
      </c>
      <c r="Q3712" s="1" t="s">
        <v>60</v>
      </c>
      <c r="R3712" s="1" t="s">
        <v>38</v>
      </c>
      <c r="S3712" s="19" t="n">
        <v>4210301</v>
      </c>
      <c r="T3712" s="1" t="s">
        <v>291</v>
      </c>
      <c r="U3712" s="21" t="n">
        <v>329.09</v>
      </c>
      <c r="W3712" s="21" t="n">
        <v>0</v>
      </c>
      <c r="X3712" s="0" t="s">
        <v>410</v>
      </c>
      <c r="Z3712" s="0" t="str">
        <f aca="false">IF($T3712="","",IFERROR(INDEX('Resumo Grupos'!$AC$3:$AC$200,MATCH($T3712,'Resumo Grupos'!$AB$3:$AB$200,0)),"n/d"))</f>
        <v>Salários</v>
      </c>
      <c r="AA3712" s="0" t="str">
        <f aca="false">IF($T3712="","",IF(COUNTIF('Resumo Grupos'!$AE$3:$AE$40,$T3712)&gt;0,"NAO","SIM"))</f>
        <v>SIM</v>
      </c>
    </row>
    <row r="3713" customFormat="false" ht="12.75" hidden="false" customHeight="false" outlineLevel="0" collapsed="false">
      <c r="A3713" s="19" t="n">
        <v>3</v>
      </c>
      <c r="B3713" s="20" t="n">
        <v>46003</v>
      </c>
      <c r="C3713" s="20" t="n">
        <v>46368</v>
      </c>
      <c r="D3713" s="19" t="n">
        <v>1699</v>
      </c>
      <c r="E3713" s="1" t="s">
        <v>80</v>
      </c>
      <c r="F3713" s="19" t="n">
        <v>24</v>
      </c>
      <c r="G3713" s="1" t="s">
        <v>64</v>
      </c>
      <c r="H3713" s="19" t="n">
        <v>2110101</v>
      </c>
      <c r="I3713" s="1" t="s">
        <v>53</v>
      </c>
      <c r="J3713" s="19" t="n">
        <v>331190</v>
      </c>
      <c r="L3713" s="19" t="n">
        <v>2850813</v>
      </c>
      <c r="M3713" s="1" t="s">
        <v>35</v>
      </c>
      <c r="N3713" s="1" t="s">
        <v>59</v>
      </c>
      <c r="P3713" s="19" t="n">
        <v>128</v>
      </c>
      <c r="Q3713" s="1" t="s">
        <v>65</v>
      </c>
      <c r="R3713" s="1" t="s">
        <v>66</v>
      </c>
      <c r="S3713" s="19" t="n">
        <v>1130101</v>
      </c>
      <c r="T3713" s="1" t="s">
        <v>67</v>
      </c>
      <c r="U3713" s="21" t="n">
        <v>934.34</v>
      </c>
      <c r="W3713" s="21" t="n">
        <v>0</v>
      </c>
      <c r="X3713" s="0" t="s">
        <v>2961</v>
      </c>
      <c r="Z3713" s="0" t="str">
        <f aca="false">IF($T3713="","",IFERROR(INDEX('Resumo Grupos'!$AC$3:$AC$200,MATCH($T3713,'Resumo Grupos'!$AB$3:$AB$200,0)),"n/d"))</f>
        <v>Mercadoria</v>
      </c>
      <c r="AA3713" s="0" t="str">
        <f aca="false">IF($T3713="","",IF(COUNTIF('Resumo Grupos'!$AE$3:$AE$40,$T3713)&gt;0,"NAO","SIM"))</f>
        <v>SIM</v>
      </c>
    </row>
    <row r="3714" customFormat="false" ht="12.75" hidden="false" customHeight="false" outlineLevel="0" collapsed="false">
      <c r="A3714" s="19" t="n">
        <v>3</v>
      </c>
      <c r="B3714" s="20" t="n">
        <v>46097</v>
      </c>
      <c r="C3714" s="20" t="n">
        <v>46371</v>
      </c>
      <c r="D3714" s="19" t="n">
        <v>1867</v>
      </c>
      <c r="E3714" s="1" t="s">
        <v>553</v>
      </c>
      <c r="F3714" s="19" t="n">
        <v>24</v>
      </c>
      <c r="G3714" s="1" t="s">
        <v>64</v>
      </c>
      <c r="H3714" s="19" t="n">
        <v>2110405</v>
      </c>
      <c r="I3714" s="1" t="s">
        <v>57</v>
      </c>
      <c r="J3714" s="19" t="n">
        <v>809440</v>
      </c>
      <c r="L3714" s="19" t="n">
        <v>777006512</v>
      </c>
      <c r="M3714" s="1" t="s">
        <v>2179</v>
      </c>
      <c r="N3714" s="1" t="s">
        <v>59</v>
      </c>
      <c r="P3714" s="19" t="n">
        <v>101</v>
      </c>
      <c r="Q3714" s="1" t="s">
        <v>60</v>
      </c>
      <c r="R3714" s="1" t="s">
        <v>554</v>
      </c>
      <c r="S3714" s="19" t="n">
        <v>4210401</v>
      </c>
      <c r="T3714" s="1" t="s">
        <v>555</v>
      </c>
      <c r="U3714" s="21" t="n">
        <v>225.2</v>
      </c>
      <c r="W3714" s="21" t="n">
        <v>0</v>
      </c>
      <c r="X3714" s="0" t="s">
        <v>2962</v>
      </c>
      <c r="Z3714" s="0" t="str">
        <f aca="false">IF($T3714="","",IFERROR(INDEX('Resumo Grupos'!$AC$3:$AC$200,MATCH($T3714,'Resumo Grupos'!$AB$3:$AB$200,0)),"n/d"))</f>
        <v>Impostos</v>
      </c>
      <c r="AA3714" s="0" t="str">
        <f aca="false">IF($T3714="","",IF(COUNTIF('Resumo Grupos'!$AE$3:$AE$40,$T3714)&gt;0,"NAO","SIM"))</f>
        <v>SIM</v>
      </c>
    </row>
    <row r="3715" customFormat="false" ht="12.75" hidden="false" customHeight="false" outlineLevel="0" collapsed="false">
      <c r="A3715" s="19" t="n">
        <v>3</v>
      </c>
      <c r="B3715" s="20" t="n">
        <v>46231</v>
      </c>
      <c r="C3715" s="20" t="n">
        <v>46371</v>
      </c>
      <c r="D3715" s="19" t="n">
        <v>1893</v>
      </c>
      <c r="E3715" s="1" t="s">
        <v>570</v>
      </c>
      <c r="F3715" s="19" t="n">
        <v>34</v>
      </c>
      <c r="G3715" s="1" t="s">
        <v>56</v>
      </c>
      <c r="H3715" s="19" t="n">
        <v>2110405</v>
      </c>
      <c r="I3715" s="1" t="s">
        <v>57</v>
      </c>
      <c r="J3715" s="19" t="n">
        <v>1464910</v>
      </c>
      <c r="L3715" s="19" t="n">
        <v>227905</v>
      </c>
      <c r="M3715" s="1" t="s">
        <v>488</v>
      </c>
      <c r="N3715" s="1" t="s">
        <v>59</v>
      </c>
      <c r="P3715" s="19" t="n">
        <v>101</v>
      </c>
      <c r="Q3715" s="1" t="s">
        <v>60</v>
      </c>
      <c r="R3715" s="1" t="s">
        <v>38</v>
      </c>
      <c r="S3715" s="19" t="n">
        <v>4210315</v>
      </c>
      <c r="T3715" s="1" t="s">
        <v>566</v>
      </c>
      <c r="U3715" s="21" t="n">
        <v>177.65</v>
      </c>
      <c r="W3715" s="21" t="n">
        <v>0</v>
      </c>
      <c r="X3715" s="0" t="s">
        <v>2132</v>
      </c>
      <c r="Z3715" s="0" t="str">
        <f aca="false">IF($T3715="","",IFERROR(INDEX('Resumo Grupos'!$AC$3:$AC$200,MATCH($T3715,'Resumo Grupos'!$AB$3:$AB$200,0)),"n/d"))</f>
        <v>Despesa</v>
      </c>
      <c r="AA3715" s="0" t="str">
        <f aca="false">IF($T3715="","",IF(COUNTIF('Resumo Grupos'!$AE$3:$AE$40,$T3715)&gt;0,"NAO","SIM"))</f>
        <v>SIM</v>
      </c>
    </row>
    <row r="3716" customFormat="false" ht="12.75" hidden="false" customHeight="false" outlineLevel="0" collapsed="false">
      <c r="A3716" s="19" t="n">
        <v>3</v>
      </c>
      <c r="B3716" s="20" t="n">
        <v>46224</v>
      </c>
      <c r="C3716" s="20" t="n">
        <v>46373</v>
      </c>
      <c r="D3716" s="19" t="n">
        <v>16</v>
      </c>
      <c r="E3716" s="1" t="s">
        <v>303</v>
      </c>
      <c r="F3716" s="19" t="n">
        <v>34</v>
      </c>
      <c r="G3716" s="1" t="s">
        <v>56</v>
      </c>
      <c r="H3716" s="19" t="n">
        <v>2110405</v>
      </c>
      <c r="I3716" s="1" t="s">
        <v>57</v>
      </c>
      <c r="J3716" s="19" t="n">
        <v>1428695</v>
      </c>
      <c r="L3716" s="19" t="n">
        <v>222991</v>
      </c>
      <c r="M3716" s="1" t="s">
        <v>488</v>
      </c>
      <c r="N3716" s="1" t="s">
        <v>59</v>
      </c>
      <c r="P3716" s="19" t="n">
        <v>101</v>
      </c>
      <c r="Q3716" s="1" t="s">
        <v>60</v>
      </c>
      <c r="R3716" s="1" t="s">
        <v>311</v>
      </c>
      <c r="S3716" s="19" t="n">
        <v>2210202</v>
      </c>
      <c r="T3716" s="1" t="s">
        <v>311</v>
      </c>
      <c r="U3716" s="21" t="n">
        <v>3000</v>
      </c>
      <c r="W3716" s="21" t="n">
        <v>0</v>
      </c>
      <c r="X3716" s="0" t="s">
        <v>2963</v>
      </c>
      <c r="Z3716" s="0" t="str">
        <f aca="false">IF($T3716="","",IFERROR(INDEX('Resumo Grupos'!$AC$3:$AC$200,MATCH($T3716,'Resumo Grupos'!$AB$3:$AB$200,0)),"n/d"))</f>
        <v>Empréstimo</v>
      </c>
      <c r="AA3716" s="0" t="str">
        <f aca="false">IF($T3716="","",IF(COUNTIF('Resumo Grupos'!$AE$3:$AE$40,$T3716)&gt;0,"NAO","SIM"))</f>
        <v>SIM</v>
      </c>
    </row>
    <row r="3717" customFormat="false" ht="12.75" hidden="false" customHeight="false" outlineLevel="0" collapsed="false">
      <c r="A3717" s="19" t="n">
        <v>3</v>
      </c>
      <c r="B3717" s="20" t="n">
        <v>45950</v>
      </c>
      <c r="C3717" s="20" t="n">
        <v>46374</v>
      </c>
      <c r="D3717" s="19" t="n">
        <v>515</v>
      </c>
      <c r="E3717" s="1" t="s">
        <v>122</v>
      </c>
      <c r="F3717" s="19" t="n">
        <v>34</v>
      </c>
      <c r="G3717" s="1" t="s">
        <v>56</v>
      </c>
      <c r="H3717" s="19" t="n">
        <v>2110405</v>
      </c>
      <c r="I3717" s="1" t="s">
        <v>57</v>
      </c>
      <c r="J3717" s="19" t="n">
        <v>546000</v>
      </c>
      <c r="L3717" s="19" t="n">
        <v>85577</v>
      </c>
      <c r="M3717" s="1" t="s">
        <v>2964</v>
      </c>
      <c r="N3717" s="1" t="s">
        <v>59</v>
      </c>
      <c r="P3717" s="19" t="n">
        <v>101</v>
      </c>
      <c r="Q3717" s="1" t="s">
        <v>60</v>
      </c>
      <c r="R3717" s="1" t="s">
        <v>41</v>
      </c>
      <c r="S3717" s="19" t="n">
        <v>4210210</v>
      </c>
      <c r="T3717" s="1" t="s">
        <v>61</v>
      </c>
      <c r="U3717" s="21" t="n">
        <v>45.73</v>
      </c>
      <c r="W3717" s="21" t="n">
        <v>0</v>
      </c>
      <c r="Z3717" s="0" t="str">
        <f aca="false">IF($T3717="","",IFERROR(INDEX('Resumo Grupos'!$AC$3:$AC$200,MATCH($T3717,'Resumo Grupos'!$AB$3:$AB$200,0)),"n/d"))</f>
        <v>Despesa</v>
      </c>
      <c r="AA3717" s="0" t="str">
        <f aca="false">IF($T3717="","",IF(COUNTIF('Resumo Grupos'!$AE$3:$AE$40,$T3717)&gt;0,"NAO","SIM"))</f>
        <v>SIM</v>
      </c>
    </row>
    <row r="3718" customFormat="false" ht="12.75" hidden="false" customHeight="false" outlineLevel="0" collapsed="false">
      <c r="A3718" s="19" t="n">
        <v>3</v>
      </c>
      <c r="B3718" s="20" t="n">
        <v>46009</v>
      </c>
      <c r="C3718" s="20" t="n">
        <v>46374</v>
      </c>
      <c r="D3718" s="19" t="n">
        <v>515</v>
      </c>
      <c r="E3718" s="1" t="s">
        <v>122</v>
      </c>
      <c r="F3718" s="19" t="n">
        <v>34</v>
      </c>
      <c r="G3718" s="1" t="s">
        <v>56</v>
      </c>
      <c r="H3718" s="19" t="n">
        <v>2110405</v>
      </c>
      <c r="I3718" s="1" t="s">
        <v>57</v>
      </c>
      <c r="J3718" s="19" t="n">
        <v>818253</v>
      </c>
      <c r="L3718" s="19" t="n">
        <v>129421</v>
      </c>
      <c r="M3718" s="1" t="s">
        <v>2944</v>
      </c>
      <c r="N3718" s="1" t="s">
        <v>59</v>
      </c>
      <c r="P3718" s="19" t="n">
        <v>102</v>
      </c>
      <c r="Q3718" s="1" t="s">
        <v>225</v>
      </c>
      <c r="R3718" s="1" t="s">
        <v>166</v>
      </c>
      <c r="S3718" s="19" t="n">
        <v>2110901</v>
      </c>
      <c r="T3718" s="1" t="s">
        <v>167</v>
      </c>
      <c r="U3718" s="21" t="n">
        <v>2090.82</v>
      </c>
      <c r="W3718" s="21" t="n">
        <v>0</v>
      </c>
      <c r="X3718" s="0" t="s">
        <v>2965</v>
      </c>
      <c r="Z3718" s="0" t="str">
        <f aca="false">IF($T3718="","",IFERROR(INDEX('Resumo Grupos'!$AC$3:$AC$200,MATCH($T3718,'Resumo Grupos'!$AB$3:$AB$200,0)),"n/d"))</f>
        <v>Empréstimo</v>
      </c>
      <c r="AA3718" s="0" t="str">
        <f aca="false">IF($T3718="","",IF(COUNTIF('Resumo Grupos'!$AE$3:$AE$40,$T3718)&gt;0,"NAO","SIM"))</f>
        <v>SIM</v>
      </c>
    </row>
    <row r="3719" customFormat="false" ht="12.75" hidden="false" customHeight="false" outlineLevel="0" collapsed="false">
      <c r="A3719" s="19" t="n">
        <v>3</v>
      </c>
      <c r="B3719" s="20" t="n">
        <v>46206</v>
      </c>
      <c r="C3719" s="20" t="n">
        <v>46374</v>
      </c>
      <c r="D3719" s="19" t="n">
        <v>33</v>
      </c>
      <c r="E3719" s="1" t="s">
        <v>91</v>
      </c>
      <c r="F3719" s="19" t="n">
        <v>34</v>
      </c>
      <c r="G3719" s="1" t="s">
        <v>56</v>
      </c>
      <c r="H3719" s="19" t="n">
        <v>2110405</v>
      </c>
      <c r="I3719" s="1" t="s">
        <v>57</v>
      </c>
      <c r="J3719" s="19" t="n">
        <v>1345342</v>
      </c>
      <c r="L3719" s="19" t="n">
        <v>210000</v>
      </c>
      <c r="M3719" s="1" t="s">
        <v>58</v>
      </c>
      <c r="N3719" s="1" t="s">
        <v>59</v>
      </c>
      <c r="P3719" s="19" t="n">
        <v>101</v>
      </c>
      <c r="Q3719" s="1" t="s">
        <v>60</v>
      </c>
      <c r="R3719" s="1" t="s">
        <v>41</v>
      </c>
      <c r="S3719" s="19" t="n">
        <v>4210203</v>
      </c>
      <c r="T3719" s="1" t="s">
        <v>1062</v>
      </c>
      <c r="U3719" s="21" t="n">
        <v>373.79</v>
      </c>
      <c r="W3719" s="21" t="n">
        <v>0</v>
      </c>
      <c r="X3719" s="0" t="s">
        <v>1496</v>
      </c>
      <c r="Z3719" s="0" t="str">
        <f aca="false">IF($T3719="","",IFERROR(INDEX('Resumo Grupos'!$AC$3:$AC$200,MATCH($T3719,'Resumo Grupos'!$AB$3:$AB$200,0)),"n/d"))</f>
        <v>Despesa</v>
      </c>
      <c r="AA3719" s="0" t="str">
        <f aca="false">IF($T3719="","",IF(COUNTIF('Resumo Grupos'!$AE$3:$AE$40,$T3719)&gt;0,"NAO","SIM"))</f>
        <v>SIM</v>
      </c>
    </row>
    <row r="3720" customFormat="false" ht="12.75" hidden="false" customHeight="false" outlineLevel="0" collapsed="false">
      <c r="A3720" s="19" t="n">
        <v>3</v>
      </c>
      <c r="B3720" s="20" t="n">
        <v>46223</v>
      </c>
      <c r="C3720" s="20" t="n">
        <v>46376</v>
      </c>
      <c r="D3720" s="19" t="n">
        <v>17</v>
      </c>
      <c r="E3720" s="1" t="s">
        <v>1724</v>
      </c>
      <c r="F3720" s="19" t="n">
        <v>34</v>
      </c>
      <c r="G3720" s="1" t="s">
        <v>56</v>
      </c>
      <c r="H3720" s="19" t="n">
        <v>2110405</v>
      </c>
      <c r="I3720" s="1" t="s">
        <v>57</v>
      </c>
      <c r="J3720" s="19" t="n">
        <v>1464473</v>
      </c>
      <c r="L3720" s="19" t="n">
        <v>227845</v>
      </c>
      <c r="M3720" s="1" t="s">
        <v>58</v>
      </c>
      <c r="N3720" s="1" t="s">
        <v>59</v>
      </c>
      <c r="P3720" s="19" t="n">
        <v>101</v>
      </c>
      <c r="Q3720" s="1" t="s">
        <v>60</v>
      </c>
      <c r="R3720" s="1" t="s">
        <v>264</v>
      </c>
      <c r="S3720" s="19" t="n">
        <v>4220199</v>
      </c>
      <c r="T3720" s="1" t="s">
        <v>265</v>
      </c>
      <c r="U3720" s="21" t="n">
        <v>2600</v>
      </c>
      <c r="W3720" s="21" t="n">
        <v>0</v>
      </c>
      <c r="X3720" s="0" t="s">
        <v>1725</v>
      </c>
      <c r="Z3720" s="0" t="str">
        <f aca="false">IF($T3720="","",IFERROR(INDEX('Resumo Grupos'!$AC$3:$AC$200,MATCH($T3720,'Resumo Grupos'!$AB$3:$AB$200,0)),"n/d"))</f>
        <v>Pagamentos outros não operacionais</v>
      </c>
      <c r="AA3720" s="0" t="str">
        <f aca="false">IF($T3720="","",IF(COUNTIF('Resumo Grupos'!$AE$3:$AE$40,$T3720)&gt;0,"NAO","SIM"))</f>
        <v>SIM</v>
      </c>
    </row>
    <row r="3721" customFormat="false" ht="12.75" hidden="false" customHeight="false" outlineLevel="0" collapsed="false">
      <c r="A3721" s="19" t="n">
        <v>3</v>
      </c>
      <c r="B3721" s="20" t="n">
        <v>46231</v>
      </c>
      <c r="C3721" s="20" t="n">
        <v>46376</v>
      </c>
      <c r="D3721" s="19" t="n">
        <v>10028</v>
      </c>
      <c r="E3721" s="1" t="s">
        <v>764</v>
      </c>
      <c r="F3721" s="19" t="n">
        <v>24</v>
      </c>
      <c r="G3721" s="1" t="s">
        <v>64</v>
      </c>
      <c r="H3721" s="19" t="n">
        <v>2110405</v>
      </c>
      <c r="I3721" s="1" t="s">
        <v>57</v>
      </c>
      <c r="J3721" s="19" t="n">
        <v>1464619</v>
      </c>
      <c r="L3721" s="19" t="n">
        <v>227869</v>
      </c>
      <c r="M3721" s="1" t="s">
        <v>488</v>
      </c>
      <c r="N3721" s="1" t="s">
        <v>59</v>
      </c>
      <c r="P3721" s="19" t="n">
        <v>101</v>
      </c>
      <c r="Q3721" s="1" t="s">
        <v>60</v>
      </c>
      <c r="R3721" s="1" t="s">
        <v>38</v>
      </c>
      <c r="S3721" s="19" t="n">
        <v>4210315</v>
      </c>
      <c r="T3721" s="1" t="s">
        <v>566</v>
      </c>
      <c r="U3721" s="21" t="n">
        <v>595.9</v>
      </c>
      <c r="W3721" s="21" t="n">
        <v>0</v>
      </c>
      <c r="X3721" s="0" t="s">
        <v>765</v>
      </c>
      <c r="Z3721" s="0" t="str">
        <f aca="false">IF($T3721="","",IFERROR(INDEX('Resumo Grupos'!$AC$3:$AC$200,MATCH($T3721,'Resumo Grupos'!$AB$3:$AB$200,0)),"n/d"))</f>
        <v>Despesa</v>
      </c>
      <c r="AA3721" s="0" t="str">
        <f aca="false">IF($T3721="","",IF(COUNTIF('Resumo Grupos'!$AE$3:$AE$40,$T3721)&gt;0,"NAO","SIM"))</f>
        <v>SIM</v>
      </c>
    </row>
    <row r="3722" customFormat="false" ht="12.75" hidden="false" customHeight="false" outlineLevel="0" collapsed="false">
      <c r="A3722" s="19" t="n">
        <v>3</v>
      </c>
      <c r="B3722" s="20" t="n">
        <v>46044</v>
      </c>
      <c r="C3722" s="20" t="n">
        <v>46378</v>
      </c>
      <c r="D3722" s="19" t="n">
        <v>514</v>
      </c>
      <c r="E3722" s="1" t="s">
        <v>55</v>
      </c>
      <c r="F3722" s="19" t="n">
        <v>34</v>
      </c>
      <c r="G3722" s="1" t="s">
        <v>56</v>
      </c>
      <c r="H3722" s="19" t="n">
        <v>2110405</v>
      </c>
      <c r="I3722" s="1" t="s">
        <v>57</v>
      </c>
      <c r="J3722" s="19" t="n">
        <v>1306220</v>
      </c>
      <c r="L3722" s="19" t="n">
        <v>203991</v>
      </c>
      <c r="M3722" s="1" t="s">
        <v>2944</v>
      </c>
      <c r="N3722" s="1" t="s">
        <v>59</v>
      </c>
      <c r="P3722" s="19" t="n">
        <v>101</v>
      </c>
      <c r="Q3722" s="1" t="s">
        <v>60</v>
      </c>
      <c r="R3722" s="1" t="s">
        <v>166</v>
      </c>
      <c r="S3722" s="19" t="n">
        <v>2110901</v>
      </c>
      <c r="T3722" s="1" t="s">
        <v>167</v>
      </c>
      <c r="U3722" s="21" t="n">
        <v>6601.19</v>
      </c>
      <c r="W3722" s="21" t="n">
        <v>0</v>
      </c>
      <c r="X3722" s="0" t="s">
        <v>2966</v>
      </c>
      <c r="Z3722" s="0" t="str">
        <f aca="false">IF($T3722="","",IFERROR(INDEX('Resumo Grupos'!$AC$3:$AC$200,MATCH($T3722,'Resumo Grupos'!$AB$3:$AB$200,0)),"n/d"))</f>
        <v>Empréstimo</v>
      </c>
      <c r="AA3722" s="0" t="str">
        <f aca="false">IF($T3722="","",IF(COUNTIF('Resumo Grupos'!$AE$3:$AE$40,$T3722)&gt;0,"NAO","SIM"))</f>
        <v>SIM</v>
      </c>
    </row>
    <row r="3723" customFormat="false" ht="12.75" hidden="false" customHeight="false" outlineLevel="0" collapsed="false">
      <c r="A3723" s="19" t="n">
        <v>3</v>
      </c>
      <c r="B3723" s="20" t="n">
        <v>46224</v>
      </c>
      <c r="C3723" s="20" t="n">
        <v>46378</v>
      </c>
      <c r="D3723" s="19" t="n">
        <v>1929</v>
      </c>
      <c r="E3723" s="1" t="s">
        <v>2283</v>
      </c>
      <c r="F3723" s="19" t="n">
        <v>34</v>
      </c>
      <c r="G3723" s="1" t="s">
        <v>56</v>
      </c>
      <c r="H3723" s="19" t="n">
        <v>2110405</v>
      </c>
      <c r="I3723" s="1" t="s">
        <v>57</v>
      </c>
      <c r="J3723" s="19" t="n">
        <v>1428714</v>
      </c>
      <c r="L3723" s="19" t="n">
        <v>222992</v>
      </c>
      <c r="M3723" s="1" t="s">
        <v>488</v>
      </c>
      <c r="N3723" s="1" t="s">
        <v>59</v>
      </c>
      <c r="P3723" s="19" t="n">
        <v>101</v>
      </c>
      <c r="Q3723" s="1" t="s">
        <v>60</v>
      </c>
      <c r="R3723" s="1" t="s">
        <v>41</v>
      </c>
      <c r="S3723" s="19" t="n">
        <v>4210299</v>
      </c>
      <c r="T3723" s="1" t="s">
        <v>1423</v>
      </c>
      <c r="U3723" s="21" t="n">
        <v>95.43</v>
      </c>
      <c r="W3723" s="21" t="n">
        <v>0</v>
      </c>
      <c r="X3723" s="0" t="s">
        <v>2284</v>
      </c>
      <c r="Z3723" s="0" t="str">
        <f aca="false">IF($T3723="","",IFERROR(INDEX('Resumo Grupos'!$AC$3:$AC$200,MATCH($T3723,'Resumo Grupos'!$AB$3:$AB$200,0)),"n/d"))</f>
        <v>Despesa</v>
      </c>
      <c r="AA3723" s="0" t="str">
        <f aca="false">IF($T3723="","",IF(COUNTIF('Resumo Grupos'!$AE$3:$AE$40,$T3723)&gt;0,"NAO","SIM"))</f>
        <v>SIM</v>
      </c>
    </row>
    <row r="3724" customFormat="false" ht="12.75" hidden="false" customHeight="false" outlineLevel="0" collapsed="false">
      <c r="A3724" s="19" t="n">
        <v>3</v>
      </c>
      <c r="B3724" s="20" t="n">
        <v>46224</v>
      </c>
      <c r="C3724" s="20" t="n">
        <v>46378</v>
      </c>
      <c r="D3724" s="19" t="n">
        <v>1929</v>
      </c>
      <c r="E3724" s="1" t="s">
        <v>2283</v>
      </c>
      <c r="F3724" s="19" t="n">
        <v>34</v>
      </c>
      <c r="G3724" s="1" t="s">
        <v>56</v>
      </c>
      <c r="H3724" s="19" t="n">
        <v>2110405</v>
      </c>
      <c r="I3724" s="1" t="s">
        <v>57</v>
      </c>
      <c r="J3724" s="19" t="n">
        <v>1428721</v>
      </c>
      <c r="L3724" s="19" t="n">
        <v>222993</v>
      </c>
      <c r="M3724" s="1" t="s">
        <v>488</v>
      </c>
      <c r="N3724" s="1" t="s">
        <v>59</v>
      </c>
      <c r="P3724" s="19" t="n">
        <v>101</v>
      </c>
      <c r="Q3724" s="1" t="s">
        <v>60</v>
      </c>
      <c r="R3724" s="1" t="s">
        <v>41</v>
      </c>
      <c r="S3724" s="19" t="n">
        <v>4210299</v>
      </c>
      <c r="T3724" s="1" t="s">
        <v>1423</v>
      </c>
      <c r="U3724" s="21" t="n">
        <v>102.37</v>
      </c>
      <c r="W3724" s="21" t="n">
        <v>0</v>
      </c>
      <c r="X3724" s="0" t="s">
        <v>2285</v>
      </c>
      <c r="Z3724" s="0" t="str">
        <f aca="false">IF($T3724="","",IFERROR(INDEX('Resumo Grupos'!$AC$3:$AC$200,MATCH($T3724,'Resumo Grupos'!$AB$3:$AB$200,0)),"n/d"))</f>
        <v>Despesa</v>
      </c>
      <c r="AA3724" s="0" t="str">
        <f aca="false">IF($T3724="","",IF(COUNTIF('Resumo Grupos'!$AE$3:$AE$40,$T3724)&gt;0,"NAO","SIM"))</f>
        <v>SIM</v>
      </c>
    </row>
    <row r="3725" customFormat="false" ht="12.75" hidden="false" customHeight="false" outlineLevel="0" collapsed="false">
      <c r="A3725" s="19" t="n">
        <v>3</v>
      </c>
      <c r="B3725" s="20" t="n">
        <v>46224</v>
      </c>
      <c r="C3725" s="20" t="n">
        <v>46378</v>
      </c>
      <c r="D3725" s="19" t="n">
        <v>514</v>
      </c>
      <c r="E3725" s="1" t="s">
        <v>55</v>
      </c>
      <c r="F3725" s="19" t="n">
        <v>34</v>
      </c>
      <c r="G3725" s="1" t="s">
        <v>56</v>
      </c>
      <c r="H3725" s="19" t="n">
        <v>2110405</v>
      </c>
      <c r="I3725" s="1" t="s">
        <v>57</v>
      </c>
      <c r="J3725" s="19" t="n">
        <v>1428727</v>
      </c>
      <c r="L3725" s="19" t="n">
        <v>222994</v>
      </c>
      <c r="M3725" s="1" t="s">
        <v>488</v>
      </c>
      <c r="N3725" s="1" t="s">
        <v>59</v>
      </c>
      <c r="P3725" s="19" t="n">
        <v>101</v>
      </c>
      <c r="Q3725" s="1" t="s">
        <v>60</v>
      </c>
      <c r="R3725" s="1" t="s">
        <v>104</v>
      </c>
      <c r="S3725" s="19" t="n">
        <v>4210504</v>
      </c>
      <c r="T3725" s="1" t="s">
        <v>169</v>
      </c>
      <c r="U3725" s="21" t="n">
        <v>240</v>
      </c>
      <c r="W3725" s="21" t="n">
        <v>0</v>
      </c>
      <c r="X3725" s="0" t="s">
        <v>2286</v>
      </c>
      <c r="Z3725" s="0" t="str">
        <f aca="false">IF($T3725="","",IFERROR(INDEX('Resumo Grupos'!$AC$3:$AC$200,MATCH($T3725,'Resumo Grupos'!$AB$3:$AB$200,0)),"n/d"))</f>
        <v>Despesa</v>
      </c>
      <c r="AA3725" s="0" t="str">
        <f aca="false">IF($T3725="","",IF(COUNTIF('Resumo Grupos'!$AE$3:$AE$40,$T3725)&gt;0,"NAO","SIM"))</f>
        <v>SIM</v>
      </c>
    </row>
    <row r="3726" customFormat="false" ht="12.75" hidden="false" customHeight="false" outlineLevel="0" collapsed="false">
      <c r="A3726" s="19" t="n">
        <v>3</v>
      </c>
      <c r="B3726" s="20" t="n">
        <v>46224</v>
      </c>
      <c r="C3726" s="20" t="n">
        <v>46378</v>
      </c>
      <c r="D3726" s="19" t="n">
        <v>1000036</v>
      </c>
      <c r="E3726" s="1" t="s">
        <v>2287</v>
      </c>
      <c r="F3726" s="19" t="n">
        <v>34</v>
      </c>
      <c r="G3726" s="1" t="s">
        <v>56</v>
      </c>
      <c r="H3726" s="19" t="n">
        <v>2110405</v>
      </c>
      <c r="I3726" s="1" t="s">
        <v>57</v>
      </c>
      <c r="J3726" s="19" t="n">
        <v>1428747</v>
      </c>
      <c r="L3726" s="19" t="n">
        <v>222995</v>
      </c>
      <c r="M3726" s="1" t="s">
        <v>488</v>
      </c>
      <c r="N3726" s="1" t="s">
        <v>59</v>
      </c>
      <c r="P3726" s="19" t="n">
        <v>101</v>
      </c>
      <c r="Q3726" s="1" t="s">
        <v>60</v>
      </c>
      <c r="R3726" s="1" t="s">
        <v>41</v>
      </c>
      <c r="S3726" s="19" t="n">
        <v>4210299</v>
      </c>
      <c r="T3726" s="1" t="s">
        <v>1423</v>
      </c>
      <c r="U3726" s="21" t="n">
        <v>2929.65</v>
      </c>
      <c r="W3726" s="21" t="n">
        <v>0</v>
      </c>
      <c r="X3726" s="0" t="s">
        <v>2288</v>
      </c>
      <c r="Z3726" s="0" t="str">
        <f aca="false">IF($T3726="","",IFERROR(INDEX('Resumo Grupos'!$AC$3:$AC$200,MATCH($T3726,'Resumo Grupos'!$AB$3:$AB$200,0)),"n/d"))</f>
        <v>Despesa</v>
      </c>
      <c r="AA3726" s="0" t="str">
        <f aca="false">IF($T3726="","",IF(COUNTIF('Resumo Grupos'!$AE$3:$AE$40,$T3726)&gt;0,"NAO","SIM"))</f>
        <v>SIM</v>
      </c>
    </row>
    <row r="3727" customFormat="false" ht="12.75" hidden="false" customHeight="false" outlineLevel="0" collapsed="false">
      <c r="A3727" s="19" t="n">
        <v>3</v>
      </c>
      <c r="B3727" s="20" t="n">
        <v>46224</v>
      </c>
      <c r="C3727" s="20" t="n">
        <v>46378</v>
      </c>
      <c r="D3727" s="19" t="n">
        <v>1929</v>
      </c>
      <c r="E3727" s="1" t="s">
        <v>2283</v>
      </c>
      <c r="F3727" s="19" t="n">
        <v>34</v>
      </c>
      <c r="G3727" s="1" t="s">
        <v>56</v>
      </c>
      <c r="H3727" s="19" t="n">
        <v>2110405</v>
      </c>
      <c r="I3727" s="1" t="s">
        <v>57</v>
      </c>
      <c r="J3727" s="19" t="n">
        <v>1428753</v>
      </c>
      <c r="L3727" s="19" t="n">
        <v>222996</v>
      </c>
      <c r="M3727" s="1" t="s">
        <v>488</v>
      </c>
      <c r="N3727" s="1" t="s">
        <v>59</v>
      </c>
      <c r="P3727" s="19" t="n">
        <v>101</v>
      </c>
      <c r="Q3727" s="1" t="s">
        <v>60</v>
      </c>
      <c r="R3727" s="1" t="s">
        <v>104</v>
      </c>
      <c r="S3727" s="19" t="n">
        <v>4210504</v>
      </c>
      <c r="T3727" s="1" t="s">
        <v>169</v>
      </c>
      <c r="U3727" s="21" t="n">
        <v>420</v>
      </c>
      <c r="W3727" s="21" t="n">
        <v>0</v>
      </c>
      <c r="X3727" s="0" t="s">
        <v>2289</v>
      </c>
      <c r="Z3727" s="0" t="str">
        <f aca="false">IF($T3727="","",IFERROR(INDEX('Resumo Grupos'!$AC$3:$AC$200,MATCH($T3727,'Resumo Grupos'!$AB$3:$AB$200,0)),"n/d"))</f>
        <v>Despesa</v>
      </c>
      <c r="AA3727" s="0" t="str">
        <f aca="false">IF($T3727="","",IF(COUNTIF('Resumo Grupos'!$AE$3:$AE$40,$T3727)&gt;0,"NAO","SIM"))</f>
        <v>SIM</v>
      </c>
    </row>
    <row r="3728" customFormat="false" ht="12.75" hidden="false" customHeight="false" outlineLevel="0" collapsed="false">
      <c r="A3728" s="19" t="n">
        <v>3</v>
      </c>
      <c r="B3728" s="20" t="n">
        <v>46237</v>
      </c>
      <c r="C3728" s="20" t="n">
        <v>46381</v>
      </c>
      <c r="D3728" s="19" t="n">
        <v>10101</v>
      </c>
      <c r="E3728" s="1" t="s">
        <v>2348</v>
      </c>
      <c r="F3728" s="19" t="n">
        <v>59</v>
      </c>
      <c r="G3728" s="1" t="s">
        <v>1664</v>
      </c>
      <c r="H3728" s="19" t="n">
        <v>2110405</v>
      </c>
      <c r="I3728" s="1" t="s">
        <v>57</v>
      </c>
      <c r="J3728" s="19" t="n">
        <v>1498510</v>
      </c>
      <c r="L3728" s="19" t="n">
        <v>232746</v>
      </c>
      <c r="M3728" s="1" t="s">
        <v>35</v>
      </c>
      <c r="N3728" s="1" t="s">
        <v>59</v>
      </c>
      <c r="P3728" s="19" t="n">
        <v>167</v>
      </c>
      <c r="Q3728" s="1" t="s">
        <v>119</v>
      </c>
      <c r="R3728" s="1" t="s">
        <v>41</v>
      </c>
      <c r="S3728" s="19" t="n">
        <v>4210227</v>
      </c>
      <c r="T3728" s="1" t="s">
        <v>42</v>
      </c>
      <c r="U3728" s="21" t="n">
        <v>256.8</v>
      </c>
      <c r="W3728" s="21" t="n">
        <v>0</v>
      </c>
      <c r="X3728" s="0" t="s">
        <v>2967</v>
      </c>
      <c r="Z3728" s="0" t="str">
        <f aca="false">IF($T3728="","",IFERROR(INDEX('Resumo Grupos'!$AC$3:$AC$200,MATCH($T3728,'Resumo Grupos'!$AB$3:$AB$200,0)),"n/d"))</f>
        <v>Despesa</v>
      </c>
      <c r="AA3728" s="0" t="str">
        <f aca="false">IF($T3728="","",IF(COUNTIF('Resumo Grupos'!$AE$3:$AE$40,$T3728)&gt;0,"NAO","SIM"))</f>
        <v>SIM</v>
      </c>
      <c r="AB3728" s="0" t="str">
        <f aca="false">IFERROR(INDEX('Mov Entradas (Rel 10497)'!$L:$L,MATCH(AC3728,'Mov Entradas (Rel 10497)'!$I:$I,0)),"nao encontrado")</f>
        <v>SMARTPHONE MOTOROLA G06 4/128GB AZ</v>
      </c>
      <c r="AC3728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 t="s">
        <v>11</v>
      </c>
      <c r="B1" s="23" t="s">
        <v>13</v>
      </c>
      <c r="C1" s="24" t="s">
        <v>2968</v>
      </c>
      <c r="D1" s="23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H. L. DO NASCIMENTO</v>
      </c>
      <c r="C1247" s="17" t="n">
        <f aca="false">Report!U2710</f>
        <v>919.3</v>
      </c>
      <c r="D1247" s="1" t="str">
        <f aca="false">Report!X2710</f>
        <v>NF 5961 1/1 -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REAL BEBIDAS DA AMAZONIA LTDA</v>
      </c>
      <c r="C1248" s="17" t="n">
        <f aca="false">Report!U2711</f>
        <v>222</v>
      </c>
      <c r="D1248" s="1" t="str">
        <f aca="false">Report!X2711</f>
        <v>NF 620570 1/2 -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MARE DISTRIBUIDORA DE BEBIDAS E DE PRODUTOS ALIMENTICIOS LTDA</v>
      </c>
      <c r="C1249" s="17" t="n">
        <f aca="false">Report!U2712</f>
        <v>362.5</v>
      </c>
      <c r="D1249" s="1" t="str">
        <f aca="false">Report!X2712</f>
        <v>NF 1417319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GONCALES COMER DE HORT GRANJEIROS EIRELI</v>
      </c>
      <c r="C1383" s="17" t="n">
        <f aca="false">Report!U2992</f>
        <v>249.5</v>
      </c>
      <c r="D1383" s="1" t="str">
        <f aca="false">Report!X2992</f>
        <v>NF 111 1/1 -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L S M COMERCIO DE ALIMENTOS E NAVEGACAO</v>
      </c>
      <c r="C1384" s="17" t="n">
        <f aca="false">Report!U2993</f>
        <v>986.03</v>
      </c>
      <c r="D1384" s="1" t="str">
        <f aca="false">Report!X2993</f>
        <v>NF 310154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VIA CERTA IMPORTACAO E DISTRIBUICAO DE A</v>
      </c>
      <c r="C1385" s="17" t="n">
        <f aca="false">Report!U2994</f>
        <v>500.78</v>
      </c>
      <c r="D1385" s="1" t="str">
        <f aca="false">Report!X2994</f>
        <v>NF 53548 2/3 -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MARQUES &amp; MELO LTDA - FILIAL</v>
      </c>
      <c r="C1386" s="17" t="n">
        <f aca="false">Report!U2995</f>
        <v>300.54</v>
      </c>
      <c r="D1386" s="1" t="str">
        <f aca="false">Report!X2995</f>
        <v>NF 506838 1/3 -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Report!C3167</f>
        <v>46268</v>
      </c>
      <c r="B1469" s="1" t="str">
        <f aca="false">Report!E3167</f>
        <v>EMPRESA BRASILEIRA DE DISTRIBUICAO LTDA</v>
      </c>
      <c r="C1469" s="17" t="n">
        <f aca="false">Report!U3167</f>
        <v>496.59</v>
      </c>
      <c r="D1469" s="1" t="str">
        <f aca="false">Report!X3167</f>
        <v>NF 2307607 3/3 - ALICIA</v>
      </c>
    </row>
    <row r="1470" customFormat="false" ht="12.75" hidden="false" customHeight="true" outlineLevel="0" collapsed="false">
      <c r="A1470" s="16" t="n">
        <f aca="false">Report!C3168</f>
        <v>46268</v>
      </c>
      <c r="B1470" s="1" t="str">
        <f aca="false">Report!E3168</f>
        <v>EMPRESA BRASILEIRA DE DISTRIBUICAO LTDA</v>
      </c>
      <c r="C1470" s="17" t="n">
        <f aca="false">Report!U3168</f>
        <v>368.38</v>
      </c>
      <c r="D1470" s="1" t="str">
        <f aca="false">Report!X3168</f>
        <v>NF 2307608 3/3 - ALICIA</v>
      </c>
    </row>
    <row r="1471" customFormat="false" ht="12.75" hidden="false" customHeight="true" outlineLevel="0" collapsed="false">
      <c r="A1471" s="16" t="n">
        <f aca="false">Report!C3169</f>
        <v>46268</v>
      </c>
      <c r="B1471" s="1" t="str">
        <f aca="false">Report!E3169</f>
        <v>CB COMERCIO E DISTRIBUIDORA DE ALIMENTOS</v>
      </c>
      <c r="C1471" s="17" t="n">
        <f aca="false">Report!U3169</f>
        <v>477.87</v>
      </c>
      <c r="D1471" s="1" t="str">
        <f aca="false">Report!X3169</f>
        <v>NF 860572 3/3 - ALICIA</v>
      </c>
    </row>
    <row r="1472" customFormat="false" ht="12.75" hidden="false" customHeight="true" outlineLevel="0" collapsed="false">
      <c r="A1472" s="16" t="n">
        <f aca="false">Report!C3170</f>
        <v>46268</v>
      </c>
      <c r="B1472" s="1" t="str">
        <f aca="false">Report!E3170</f>
        <v>OESA COMERCIO E REPRESENTACOES S/A</v>
      </c>
      <c r="C1472" s="17" t="n">
        <f aca="false">Report!U3170</f>
        <v>984.44</v>
      </c>
      <c r="D1472" s="1" t="str">
        <f aca="false">Report!X3170</f>
        <v>NF 438335 3/3 - ALICIA</v>
      </c>
    </row>
    <row r="1473" customFormat="false" ht="12.75" hidden="false" customHeight="true" outlineLevel="0" collapsed="false">
      <c r="A1473" s="16" t="n">
        <f aca="false">Report!C3171</f>
        <v>46268</v>
      </c>
      <c r="B1473" s="1" t="str">
        <f aca="false">Report!E3171</f>
        <v>L S M COMERCIO DE ALIMENTOS E NAVEGACAO</v>
      </c>
      <c r="C1473" s="17" t="n">
        <f aca="false">Report!U3171</f>
        <v>1384</v>
      </c>
      <c r="D1473" s="1" t="str">
        <f aca="false">Report!X3171</f>
        <v>NF 310741 2/3 - ALICIA</v>
      </c>
    </row>
    <row r="1474" customFormat="false" ht="12.75" hidden="false" customHeight="true" outlineLevel="0" collapsed="false">
      <c r="A1474" s="16" t="n">
        <f aca="false">Report!C3172</f>
        <v>46268</v>
      </c>
      <c r="B1474" s="1" t="str">
        <f aca="false">Report!E3172</f>
        <v>OCIDENTAL COMERCIO DE FRIOS LTDA</v>
      </c>
      <c r="C1474" s="17" t="n">
        <f aca="false">Report!U3172</f>
        <v>354.21</v>
      </c>
      <c r="D1474" s="1" t="str">
        <f aca="false">Report!X3172</f>
        <v>NF 1258988 2/2 - ALICIA</v>
      </c>
    </row>
    <row r="1475" customFormat="false" ht="12.75" hidden="false" customHeight="true" outlineLevel="0" collapsed="false">
      <c r="A1475" s="16" t="n">
        <f aca="false">Report!C3173</f>
        <v>46268</v>
      </c>
      <c r="B1475" s="1" t="str">
        <f aca="false">Report!E3173</f>
        <v>BF COMERCIO DE ALIMENTOS REPRESENTACAO L</v>
      </c>
      <c r="C1475" s="17" t="n">
        <f aca="false">Report!U3173</f>
        <v>355.96</v>
      </c>
      <c r="D1475" s="1" t="str">
        <f aca="false">Report!X3173</f>
        <v>NF 21254 2/3 - ALICIA</v>
      </c>
    </row>
    <row r="1476" customFormat="false" ht="12.75" hidden="false" customHeight="true" outlineLevel="0" collapsed="false">
      <c r="A1476" s="16" t="n">
        <f aca="false">Report!C3174</f>
        <v>46268</v>
      </c>
      <c r="B1476" s="1" t="str">
        <f aca="false">Report!E3174</f>
        <v>CB COMERCIO E DISTRIBUIDORA DE ALIMENTOS</v>
      </c>
      <c r="C1476" s="17" t="n">
        <f aca="false">Report!U3174</f>
        <v>603.25</v>
      </c>
      <c r="D1476" s="1" t="str">
        <f aca="false">Report!X3174</f>
        <v>NF 865043 1/3 - ALICIA</v>
      </c>
    </row>
    <row r="1477" customFormat="false" ht="12.75" hidden="false" customHeight="true" outlineLevel="0" collapsed="false">
      <c r="A1477" s="16" t="n">
        <f aca="false">Report!C3175</f>
        <v>46268</v>
      </c>
      <c r="B1477" s="1" t="str">
        <f aca="false">Report!E3175</f>
        <v>DISTRIBUIDORA LOPES LTDA</v>
      </c>
      <c r="C1477" s="17" t="n">
        <f aca="false">Report!U3175</f>
        <v>789.29</v>
      </c>
      <c r="D1477" s="1" t="str">
        <f aca="false">Report!X3175</f>
        <v>NF 1715032 1/3 - ALICIA</v>
      </c>
    </row>
    <row r="1478" customFormat="false" ht="12.75" hidden="false" customHeight="true" outlineLevel="0" collapsed="false">
      <c r="A1478" s="16" t="n">
        <f aca="false">Report!C3176</f>
        <v>46268</v>
      </c>
      <c r="B1478" s="1" t="str">
        <f aca="false">Report!E3176</f>
        <v>RCL COMERCIO DE PRODUTOS ALIMENTICIOS LT</v>
      </c>
      <c r="C1478" s="17" t="n">
        <f aca="false">Report!U3176</f>
        <v>511.86</v>
      </c>
      <c r="D1478" s="1" t="str">
        <f aca="false">Report!X3176</f>
        <v>NF 223956 1/1 - ALICIA</v>
      </c>
    </row>
    <row r="1479" customFormat="false" ht="12.75" hidden="false" customHeight="true" outlineLevel="0" collapsed="false">
      <c r="A1479" s="16" t="n">
        <f aca="false">Report!C3177</f>
        <v>46268</v>
      </c>
      <c r="B1479" s="1" t="str">
        <f aca="false">Report!E3177</f>
        <v>COMERCIO DE FRIOS MANAUS LTDA</v>
      </c>
      <c r="C1479" s="17" t="n">
        <f aca="false">Report!U3177</f>
        <v>1841.2</v>
      </c>
      <c r="D1479" s="1" t="str">
        <f aca="false">Report!X3177</f>
        <v>NF 175182 2/2 - ALICIA</v>
      </c>
    </row>
    <row r="1480" customFormat="false" ht="12.75" hidden="false" customHeight="true" outlineLevel="0" collapsed="false">
      <c r="A1480" s="16" t="n">
        <f aca="false">Report!C3178</f>
        <v>46268</v>
      </c>
      <c r="B1480" s="1" t="str">
        <f aca="false">Report!E3178</f>
        <v>CRBS S/A</v>
      </c>
      <c r="C1480" s="17" t="n">
        <f aca="false">Report!U3178</f>
        <v>972.06</v>
      </c>
      <c r="D1480" s="1" t="str">
        <f aca="false">Report!X3178</f>
        <v>NF 974217 1/1 - ALICIA</v>
      </c>
    </row>
    <row r="1481" customFormat="false" ht="12.75" hidden="false" customHeight="true" outlineLevel="0" collapsed="false">
      <c r="A1481" s="16" t="n">
        <f aca="false">Report!C3179</f>
        <v>46268</v>
      </c>
      <c r="B1481" s="1" t="str">
        <f aca="false">Report!E3179</f>
        <v>CRBS S/A</v>
      </c>
      <c r="C1481" s="17" t="n">
        <f aca="false">Report!U3179</f>
        <v>671.58</v>
      </c>
      <c r="D1481" s="1" t="str">
        <f aca="false">Report!X3179</f>
        <v>NF 974218 1/1 - ALICIA</v>
      </c>
    </row>
    <row r="1482" customFormat="false" ht="12.75" hidden="false" customHeight="true" outlineLevel="0" collapsed="false">
      <c r="A1482" s="16" t="n">
        <f aca="false">Report!C3180</f>
        <v>46268</v>
      </c>
      <c r="B1482" s="1" t="str">
        <f aca="false">Report!E3180</f>
        <v>ELFORT FRUIT COMERCIO DE PRODUTOS ALIME</v>
      </c>
      <c r="C1482" s="17" t="n">
        <f aca="false">Report!U3180</f>
        <v>673.16</v>
      </c>
      <c r="D1482" s="1" t="str">
        <f aca="false">Report!X3180</f>
        <v>NF 28760 1/2 - ALICIA</v>
      </c>
    </row>
    <row r="1483" customFormat="false" ht="12.75" hidden="false" customHeight="true" outlineLevel="0" collapsed="false">
      <c r="A1483" s="16" t="n">
        <f aca="false">Report!C3181</f>
        <v>46268</v>
      </c>
      <c r="B1483" s="1" t="str">
        <f aca="false">Report!E3181</f>
        <v>BROTHERS  INDUSTRIA DE ALIMENTOS LTDA</v>
      </c>
      <c r="C1483" s="17" t="n">
        <f aca="false">Report!U3181</f>
        <v>718.72</v>
      </c>
      <c r="D1483" s="1" t="str">
        <f aca="false">Report!X3181</f>
        <v>NF 1038859 1/1 - ALICIA</v>
      </c>
    </row>
    <row r="1484" customFormat="false" ht="12.75" hidden="false" customHeight="true" outlineLevel="0" collapsed="false">
      <c r="A1484" s="16" t="n">
        <f aca="false">Report!C3182</f>
        <v>46268</v>
      </c>
      <c r="B1484" s="1" t="str">
        <f aca="false">Report!E3182</f>
        <v>BRASIL NORTE BEBIDAS S/A</v>
      </c>
      <c r="C1484" s="17" t="n">
        <f aca="false">Report!U3182</f>
        <v>50.39</v>
      </c>
      <c r="D1484" s="1" t="str">
        <f aca="false">Report!X3182</f>
        <v>NF 1268918 1/1 - ALICIA</v>
      </c>
    </row>
    <row r="1485" customFormat="false" ht="12.75" hidden="false" customHeight="true" outlineLevel="0" collapsed="false">
      <c r="A1485" s="16" t="n">
        <f aca="false">Report!C3183</f>
        <v>46268</v>
      </c>
      <c r="B1485" s="1" t="str">
        <f aca="false">Report!E3183</f>
        <v>BRASIL NORTE BEBIDAS S/A</v>
      </c>
      <c r="C1485" s="17" t="n">
        <f aca="false">Report!U3183</f>
        <v>2473.12</v>
      </c>
      <c r="D1485" s="1" t="str">
        <f aca="false">Report!X3183</f>
        <v>NF 1268920 1/1 - ALICIA</v>
      </c>
    </row>
    <row r="1486" customFormat="false" ht="12.75" hidden="false" customHeight="true" outlineLevel="0" collapsed="false">
      <c r="A1486" s="16" t="n">
        <f aca="false">Report!C3184</f>
        <v>46268</v>
      </c>
      <c r="B1486" s="1" t="str">
        <f aca="false">Report!E3184</f>
        <v>BRASIL NORTE BEBIDAS S/A</v>
      </c>
      <c r="C1486" s="17" t="n">
        <f aca="false">Report!U3184</f>
        <v>3474.87</v>
      </c>
      <c r="D1486" s="1" t="str">
        <f aca="false">Report!X3184</f>
        <v>NF 2013514 1/1 - ALICIA</v>
      </c>
    </row>
    <row r="1487" customFormat="false" ht="12.75" hidden="false" customHeight="true" outlineLevel="0" collapsed="false">
      <c r="A1487" s="16" t="n">
        <f aca="false">Report!C3185</f>
        <v>46268</v>
      </c>
      <c r="B1487" s="1" t="str">
        <f aca="false">Report!E3185</f>
        <v>MAXFRI DISTRIUIDORA LTDA</v>
      </c>
      <c r="C1487" s="17" t="n">
        <f aca="false">Report!U3185</f>
        <v>4394.4</v>
      </c>
      <c r="D1487" s="1" t="str">
        <f aca="false">Report!X3185</f>
        <v>NF 15178 1/1 - ALICIA</v>
      </c>
    </row>
    <row r="1488" customFormat="false" ht="12.75" hidden="false" customHeight="true" outlineLevel="0" collapsed="false">
      <c r="A1488" s="16" t="n">
        <f aca="false">Report!C3187</f>
        <v>46268</v>
      </c>
      <c r="B1488" s="1" t="str">
        <f aca="false">Report!E3187</f>
        <v>H L M PADARIA E CONFEITARIA LTDA</v>
      </c>
      <c r="C1488" s="17" t="n">
        <f aca="false">Report!U3187</f>
        <v>180</v>
      </c>
      <c r="D1488" s="1" t="str">
        <f aca="false">Report!X3187</f>
        <v>NF 240 1/1 COMPRAS BOLOS MIAZAKI - ALICIA</v>
      </c>
    </row>
    <row r="1489" customFormat="false" ht="12.75" hidden="false" customHeight="true" outlineLevel="0" collapsed="false">
      <c r="A1489" s="16" t="n">
        <f aca="false">Report!C3188</f>
        <v>46268</v>
      </c>
      <c r="B1489" s="1" t="str">
        <f aca="false">Report!E3188</f>
        <v>OLIVEIRA E SILVA LTDA</v>
      </c>
      <c r="C1489" s="17" t="n">
        <f aca="false">Report!U3188</f>
        <v>135</v>
      </c>
      <c r="D1489" s="1" t="str">
        <f aca="false">Report!X3188</f>
        <v>COMPRAS CHEIRO VERDE , ALFACE - ALICIA</v>
      </c>
    </row>
    <row r="1490" customFormat="false" ht="12.75" hidden="false" customHeight="true" outlineLevel="0" collapsed="false">
      <c r="A1490" s="16" t="n">
        <f aca="false">Report!C3205</f>
        <v>46269</v>
      </c>
      <c r="B1490" s="1" t="str">
        <f aca="false">Report!E3205</f>
        <v>L S M COMERCIO DE ALIMENTOS E NAVEGACAO</v>
      </c>
      <c r="C1490" s="17" t="n">
        <f aca="false">Report!U3205</f>
        <v>986.04</v>
      </c>
      <c r="D1490" s="1" t="str">
        <f aca="false">Report!X3205</f>
        <v>NF 310154 3/3 - ALICIA</v>
      </c>
    </row>
    <row r="1491" customFormat="false" ht="12.75" hidden="false" customHeight="true" outlineLevel="0" collapsed="false">
      <c r="A1491" s="16" t="n">
        <f aca="false">Report!C3206</f>
        <v>46269</v>
      </c>
      <c r="B1491" s="1" t="str">
        <f aca="false">Report!E3206</f>
        <v>VIA CERTA IMPORTACAO E DISTRIBUICAO DE A</v>
      </c>
      <c r="C1491" s="17" t="n">
        <f aca="false">Report!U3206</f>
        <v>500.78</v>
      </c>
      <c r="D1491" s="1" t="str">
        <f aca="false">Report!X3206</f>
        <v>NF 53548 3/3 - ALICIA</v>
      </c>
    </row>
    <row r="1492" customFormat="false" ht="12.75" hidden="false" customHeight="true" outlineLevel="0" collapsed="false">
      <c r="A1492" s="16" t="n">
        <f aca="false">Report!C3207</f>
        <v>46269</v>
      </c>
      <c r="B1492" s="1" t="str">
        <f aca="false">Report!E3207</f>
        <v>MARQUES &amp; MELO LTDA - FILIAL</v>
      </c>
      <c r="C1492" s="17" t="n">
        <f aca="false">Report!U3207</f>
        <v>300.54</v>
      </c>
      <c r="D1492" s="1" t="str">
        <f aca="false">Report!X3207</f>
        <v>NF 5068382 2/3 - ALICIA</v>
      </c>
    </row>
    <row r="1493" customFormat="false" ht="12.75" hidden="false" customHeight="true" outlineLevel="0" collapsed="false">
      <c r="A1493" s="16" t="n">
        <f aca="false">Report!C3208</f>
        <v>46269</v>
      </c>
      <c r="B1493" s="1" t="str">
        <f aca="false">Report!E3208</f>
        <v>T A DE MATTOS COMIM EIRELI</v>
      </c>
      <c r="C1493" s="17" t="n">
        <f aca="false">Report!U3208</f>
        <v>228</v>
      </c>
      <c r="D1493" s="1" t="str">
        <f aca="false">Report!X3208</f>
        <v>NF 10923 1/1 - ALICIA</v>
      </c>
    </row>
    <row r="1494" customFormat="false" ht="12.75" hidden="false" customHeight="true" outlineLevel="0" collapsed="false">
      <c r="A1494" s="16" t="n">
        <f aca="false">Report!C3209</f>
        <v>46269</v>
      </c>
      <c r="B1494" s="1" t="str">
        <f aca="false">Report!E3209</f>
        <v>J G COMERCIO DE PRODUTOS ALIMENTICIOS LTDA</v>
      </c>
      <c r="C1494" s="17" t="n">
        <f aca="false">Report!U3209</f>
        <v>655.61</v>
      </c>
      <c r="D1494" s="1" t="str">
        <f aca="false">Report!X3209</f>
        <v>NF 398009 2/3 - ALICIA</v>
      </c>
    </row>
    <row r="1495" customFormat="false" ht="12.75" hidden="false" customHeight="true" outlineLevel="0" collapsed="false">
      <c r="A1495" s="16" t="n">
        <f aca="false">Report!C3210</f>
        <v>46269</v>
      </c>
      <c r="B1495" s="1" t="str">
        <f aca="false">Report!E3210</f>
        <v>AGM INDUSTRIA COMERCIO E REPRESENTACAO LTDA</v>
      </c>
      <c r="C1495" s="17" t="n">
        <f aca="false">Report!U3210</f>
        <v>625.75</v>
      </c>
      <c r="D1495" s="1" t="str">
        <f aca="false">Report!X3210</f>
        <v>NF 48211 1/3 - ALICIA</v>
      </c>
    </row>
    <row r="1496" customFormat="false" ht="12.75" hidden="false" customHeight="true" outlineLevel="0" collapsed="false">
      <c r="A1496" s="16" t="n">
        <f aca="false">Report!C3211</f>
        <v>46269</v>
      </c>
      <c r="B1496" s="1" t="str">
        <f aca="false">Report!E3211</f>
        <v>BRAGA TABACARIA EIRELI ME</v>
      </c>
      <c r="C1496" s="17" t="n">
        <f aca="false">Report!U3211</f>
        <v>1924.08</v>
      </c>
      <c r="D1496" s="1" t="str">
        <f aca="false">Report!X3211</f>
        <v>NF 19986 2/3 - ALICIA</v>
      </c>
    </row>
    <row r="1497" customFormat="false" ht="12.75" hidden="false" customHeight="true" outlineLevel="0" collapsed="false">
      <c r="A1497" s="16" t="n">
        <f aca="false">Report!C3212</f>
        <v>46269</v>
      </c>
      <c r="B1497" s="1" t="str">
        <f aca="false">Report!E3212</f>
        <v>SOUZA CRUZ LTDA.</v>
      </c>
      <c r="C1497" s="17" t="n">
        <f aca="false">Report!U3212</f>
        <v>2253.66</v>
      </c>
      <c r="D1497" s="1" t="str">
        <f aca="false">Report!X3212</f>
        <v>NF 570873 2/2 - ALICIA</v>
      </c>
    </row>
    <row r="1498" customFormat="false" ht="12.75" hidden="false" customHeight="true" outlineLevel="0" collapsed="false">
      <c r="A1498" s="16" t="n">
        <f aca="false">Report!C3213</f>
        <v>46269</v>
      </c>
      <c r="B1498" s="1" t="str">
        <f aca="false">Report!E3213</f>
        <v>SILVA DISTRIBUIDORA</v>
      </c>
      <c r="C1498" s="17" t="n">
        <f aca="false">Report!U3213</f>
        <v>226.8</v>
      </c>
      <c r="D1498" s="1" t="str">
        <f aca="false">Report!X3213</f>
        <v>NF 12955 1/2 - ALICIA</v>
      </c>
    </row>
    <row r="1499" customFormat="false" ht="12.75" hidden="false" customHeight="true" outlineLevel="0" collapsed="false">
      <c r="A1499" s="16" t="n">
        <f aca="false">Report!C3214</f>
        <v>46269</v>
      </c>
      <c r="B1499" s="1" t="str">
        <f aca="false">Report!E3214</f>
        <v>WKL COMERCIO ATACADISTA DE ARTIGOS DE AR</v>
      </c>
      <c r="C1499" s="17" t="n">
        <f aca="false">Report!U3214</f>
        <v>153.33</v>
      </c>
      <c r="D1499" s="1" t="str">
        <f aca="false">Report!X3214</f>
        <v>NF 1358 1/2 - ALICIA</v>
      </c>
    </row>
    <row r="1500" customFormat="false" ht="12.75" hidden="false" customHeight="true" outlineLevel="0" collapsed="false">
      <c r="A1500" s="16" t="n">
        <f aca="false">Report!C3216</f>
        <v>46269</v>
      </c>
      <c r="B1500" s="1" t="str">
        <f aca="false">Report!E3216</f>
        <v>ELZILENE DA SILVA</v>
      </c>
      <c r="C1500" s="17" t="n">
        <f aca="false">Report!U3216</f>
        <v>1455</v>
      </c>
      <c r="D1500" s="1" t="str">
        <f aca="false">Report!X3216</f>
        <v>NF 2781 1/1 - ALICIA</v>
      </c>
    </row>
    <row r="1501" customFormat="false" ht="12.75" hidden="false" customHeight="true" outlineLevel="0" collapsed="false">
      <c r="A1501" s="16" t="n">
        <f aca="false">Report!C3217</f>
        <v>46269</v>
      </c>
      <c r="B1501" s="1" t="str">
        <f aca="false">Report!E3217</f>
        <v>BRF S A</v>
      </c>
      <c r="C1501" s="17" t="n">
        <f aca="false">Report!U3217</f>
        <v>1100.04</v>
      </c>
      <c r="D1501" s="1" t="str">
        <f aca="false">Report!X3217</f>
        <v>NF 1624838 1/3 - ALICIA</v>
      </c>
    </row>
    <row r="1502" customFormat="false" ht="12.75" hidden="false" customHeight="true" outlineLevel="0" collapsed="false">
      <c r="A1502" s="16" t="n">
        <f aca="false">Report!C3218</f>
        <v>46269</v>
      </c>
      <c r="B1502" s="1" t="str">
        <f aca="false">Report!E3218</f>
        <v>JANETE DE LIMA ROOL 80938280287</v>
      </c>
      <c r="C1502" s="17" t="n">
        <f aca="false">Report!U3218</f>
        <v>310</v>
      </c>
      <c r="D1502" s="1" t="str">
        <f aca="false">Report!X3218</f>
        <v>NF 7164 1/1 - ALICIA</v>
      </c>
    </row>
    <row r="1503" customFormat="false" ht="12.75" hidden="false" customHeight="true" outlineLevel="0" collapsed="false">
      <c r="A1503" s="16" t="n">
        <f aca="false">Report!C3219</f>
        <v>46269</v>
      </c>
      <c r="B1503" s="1" t="str">
        <f aca="false">Report!E3219</f>
        <v>OLIVEIRA E SILVA LTDA</v>
      </c>
      <c r="C1503" s="17" t="n">
        <f aca="false">Report!U3219</f>
        <v>2541.5</v>
      </c>
      <c r="D1503" s="1" t="str">
        <f aca="false">Report!X3219</f>
        <v>COMPRAS CARLOS VERDURAS - ALICIA</v>
      </c>
    </row>
    <row r="1504" customFormat="false" ht="12.75" hidden="false" customHeight="true" outlineLevel="0" collapsed="false">
      <c r="A1504" s="16" t="n">
        <f aca="false">Report!C3220</f>
        <v>46269</v>
      </c>
      <c r="B1504" s="1" t="str">
        <f aca="false">Report!E3220</f>
        <v>COMERCIO E TRANSPORTE BRANDAO LTDA</v>
      </c>
      <c r="C1504" s="17" t="n">
        <f aca="false">Report!U3220</f>
        <v>378</v>
      </c>
      <c r="D1504" s="1" t="str">
        <f aca="false">Report!X3220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Report!C3221</f>
        <v>46269</v>
      </c>
      <c r="B1505" s="1" t="str">
        <f aca="false">Report!E3221</f>
        <v>COMERCIO E TRANSPORTE BRANDAO LTDA</v>
      </c>
      <c r="C1505" s="17" t="n">
        <f aca="false">Report!U3221</f>
        <v>550</v>
      </c>
      <c r="D1505" s="1" t="str">
        <f aca="false">Report!X3221</f>
        <v>NF 15225 - COMPRAS CARLOS VERDURAS - ALICIA</v>
      </c>
    </row>
    <row r="1506" customFormat="false" ht="12.75" hidden="false" customHeight="true" outlineLevel="0" collapsed="false">
      <c r="A1506" s="16" t="n">
        <f aca="false">Report!C3222</f>
        <v>46269</v>
      </c>
      <c r="B1506" s="1" t="str">
        <f aca="false">Report!E3222</f>
        <v>OLIVEIRA E SILVA LTDA</v>
      </c>
      <c r="C1506" s="17" t="n">
        <f aca="false">Report!U3222</f>
        <v>157</v>
      </c>
      <c r="D1506" s="1" t="str">
        <f aca="false">Report!X3222</f>
        <v>COMPRAS CHEIRO VERDE ,COUVE ,ALFACE - ALICIA</v>
      </c>
    </row>
    <row r="1507" customFormat="false" ht="12.75" hidden="false" customHeight="true" outlineLevel="0" collapsed="false">
      <c r="A1507" s="16" t="n">
        <f aca="false">Report!C3223</f>
        <v>46269</v>
      </c>
      <c r="B1507" s="1" t="str">
        <f aca="false">Report!E3223</f>
        <v>60.729.628 LAURENA NUNES CALIXTO</v>
      </c>
      <c r="C1507" s="17" t="n">
        <f aca="false">Report!U3223</f>
        <v>270</v>
      </c>
      <c r="D1507" s="1" t="str">
        <f aca="false">Report!X3223</f>
        <v>NF 927 1/1 - COMPRAS BRIGADEIRO - ALICIA</v>
      </c>
    </row>
    <row r="1508" customFormat="false" ht="12.75" hidden="false" customHeight="true" outlineLevel="0" collapsed="false">
      <c r="A1508" s="16" t="n">
        <f aca="false">Report!C3224</f>
        <v>46269</v>
      </c>
      <c r="B1508" s="1" t="str">
        <f aca="false">Report!E3224</f>
        <v>OLIVEIRA E SILVA LTDA</v>
      </c>
      <c r="C1508" s="17" t="n">
        <f aca="false">Report!U3224</f>
        <v>125</v>
      </c>
      <c r="D1508" s="1" t="str">
        <f aca="false">Report!X3224</f>
        <v>COMPRAS 1 CX DE BANANAS - ALICIA</v>
      </c>
    </row>
    <row r="1509" customFormat="false" ht="12.75" hidden="false" customHeight="true" outlineLevel="0" collapsed="false">
      <c r="A1509" s="16" t="n">
        <f aca="false">Report!C3273</f>
        <v>46270</v>
      </c>
      <c r="B1509" s="1" t="str">
        <f aca="false">Report!E3273</f>
        <v>J G COMERCIO DE PRODUTOS ALIMENTICIOS LTDA</v>
      </c>
      <c r="C1509" s="17" t="n">
        <f aca="false">Report!U3273</f>
        <v>1010.95</v>
      </c>
      <c r="D1509" s="1" t="str">
        <f aca="false">Report!X3273</f>
        <v>NF 399135 1/3 - ALICIA</v>
      </c>
    </row>
    <row r="1510" customFormat="false" ht="12.75" hidden="false" customHeight="true" outlineLevel="0" collapsed="false">
      <c r="A1510" s="16" t="n">
        <f aca="false">Report!C3275</f>
        <v>46270</v>
      </c>
      <c r="B1510" s="1" t="str">
        <f aca="false">Report!E3275</f>
        <v>SILVA DISTRIBUIDORA</v>
      </c>
      <c r="C1510" s="17" t="n">
        <f aca="false">Report!U3275</f>
        <v>203.79</v>
      </c>
      <c r="D1510" s="1" t="str">
        <f aca="false">Report!X3275</f>
        <v>NF 12956 1/3 - ALICIA</v>
      </c>
    </row>
    <row r="1511" customFormat="false" ht="12.75" hidden="false" customHeight="true" outlineLevel="0" collapsed="false">
      <c r="A1511" s="16" t="n">
        <f aca="false">Report!C3276</f>
        <v>46270</v>
      </c>
      <c r="B1511" s="1" t="str">
        <f aca="false">Report!E3276</f>
        <v>CINTIA MACIEL PEREIRA SANTOS 95986138287</v>
      </c>
      <c r="C1511" s="17" t="n">
        <f aca="false">Report!U3276</f>
        <v>734.25</v>
      </c>
      <c r="D1511" s="1" t="str">
        <f aca="false">Report!X3276</f>
        <v>NF 1452 1/1 - ALICIA</v>
      </c>
    </row>
    <row r="1512" customFormat="false" ht="12.75" hidden="false" customHeight="true" outlineLevel="0" collapsed="false">
      <c r="A1512" s="16" t="n">
        <f aca="false">Report!C3277</f>
        <v>46270</v>
      </c>
      <c r="B1512" s="1" t="str">
        <f aca="false">Report!E3277</f>
        <v>MAXFRI DISTRIUIDORA LTDA</v>
      </c>
      <c r="C1512" s="17" t="n">
        <f aca="false">Report!U3277</f>
        <v>3682.8</v>
      </c>
      <c r="D1512" s="1" t="str">
        <f aca="false">Report!X3277</f>
        <v>NF 15210 1/2 - ALICIA</v>
      </c>
    </row>
    <row r="1513" customFormat="false" ht="12.75" hidden="false" customHeight="true" outlineLevel="0" collapsed="false">
      <c r="A1513" s="16" t="n">
        <f aca="false">Report!C3279</f>
        <v>46270</v>
      </c>
      <c r="B1513" s="1" t="str">
        <f aca="false">Report!E3279</f>
        <v>H L M PADARIA E CONFEITARIA LTDA</v>
      </c>
      <c r="C1513" s="17" t="n">
        <f aca="false">Report!U3279</f>
        <v>240</v>
      </c>
      <c r="D1513" s="1" t="str">
        <f aca="false">Report!X3279</f>
        <v>NF 251 1/1 - BOLOS MIAZAKI - ALICIA</v>
      </c>
    </row>
    <row r="1514" customFormat="false" ht="12.75" hidden="false" customHeight="true" outlineLevel="0" collapsed="false">
      <c r="A1514" s="16" t="n">
        <f aca="false">Report!C3280</f>
        <v>46270</v>
      </c>
      <c r="B1514" s="1" t="str">
        <f aca="false">Report!E3280</f>
        <v>OLIVEIRA E SILVA LTDA</v>
      </c>
      <c r="C1514" s="17" t="n">
        <f aca="false">Report!U3280</f>
        <v>125</v>
      </c>
      <c r="D1514" s="1" t="str">
        <f aca="false">Report!X3280</f>
        <v>compras 1 cx de bananas - alicia</v>
      </c>
    </row>
    <row r="1515" customFormat="false" ht="12.75" hidden="false" customHeight="true" outlineLevel="0" collapsed="false">
      <c r="A1515" s="16" t="n">
        <f aca="false">Report!C3281</f>
        <v>46270</v>
      </c>
      <c r="B1515" s="1" t="str">
        <f aca="false">Report!E3281</f>
        <v>OLIVEIRA E SILVA LTDA</v>
      </c>
      <c r="C1515" s="17" t="n">
        <f aca="false">Report!U3281</f>
        <v>380</v>
      </c>
      <c r="D1515" s="1" t="str">
        <f aca="false">Report!X3281</f>
        <v>compras cheiro verde - alicia</v>
      </c>
    </row>
    <row r="1516" customFormat="false" ht="12.75" hidden="false" customHeight="true" outlineLevel="0" collapsed="false">
      <c r="A1516" s="16" t="n">
        <f aca="false">Report!C3282</f>
        <v>46270</v>
      </c>
      <c r="B1516" s="1" t="str">
        <f aca="false">Report!E3282</f>
        <v>J W N DOS SANTOS</v>
      </c>
      <c r="C1516" s="17" t="n">
        <f aca="false">Report!U3282</f>
        <v>575</v>
      </c>
      <c r="D1516" s="1" t="str">
        <f aca="false">Report!X3282</f>
        <v>COMPRAS CARVAO AVISTA - JHONATAS </v>
      </c>
    </row>
    <row r="1517" customFormat="false" ht="12.75" hidden="false" customHeight="true" outlineLevel="0" collapsed="false">
      <c r="A1517" s="16" t="n">
        <f aca="false">Report!C3283</f>
        <v>46270</v>
      </c>
      <c r="B1517" s="1" t="str">
        <f aca="false">Report!E3283</f>
        <v>GELO DANGELO FABRICACAO DE GELO LTDA</v>
      </c>
      <c r="C1517" s="17" t="n">
        <f aca="false">Report!U3283</f>
        <v>511</v>
      </c>
      <c r="D1517" s="1" t="str">
        <f aca="false">Report!X3283</f>
        <v>COMPRAS GELO AVISTA - JHONATAS </v>
      </c>
    </row>
    <row r="1518" customFormat="false" ht="12.75" hidden="false" customHeight="true" outlineLevel="0" collapsed="false">
      <c r="A1518" s="16" t="n">
        <f aca="false">Report!C3298</f>
        <v>46271</v>
      </c>
      <c r="B1518" s="1" t="str">
        <f aca="false">Report!E3298</f>
        <v>H.V.M. XAVIER ALIMENTOS</v>
      </c>
      <c r="C1518" s="17" t="n">
        <f aca="false">Report!U3298</f>
        <v>320.4</v>
      </c>
      <c r="D1518" s="1" t="str">
        <f aca="false">Report!X3298</f>
        <v>NF 136969 1/1 - ALICIA</v>
      </c>
    </row>
    <row r="1519" customFormat="false" ht="12.75" hidden="false" customHeight="true" outlineLevel="0" collapsed="false">
      <c r="A1519" s="16" t="n">
        <f aca="false">Report!C3299</f>
        <v>46271</v>
      </c>
      <c r="B1519" s="1" t="str">
        <f aca="false">Report!E3299</f>
        <v>BRF S A</v>
      </c>
      <c r="C1519" s="17" t="n">
        <f aca="false">Report!U3299</f>
        <v>166.92</v>
      </c>
      <c r="D1519" s="1" t="str">
        <f aca="false">Report!X3299</f>
        <v>NF 1625096 1/3 - ALICIA</v>
      </c>
    </row>
    <row r="1520" customFormat="false" ht="12.75" hidden="false" customHeight="true" outlineLevel="0" collapsed="false">
      <c r="A1520" s="16" t="n">
        <f aca="false">Report!C3300</f>
        <v>46271</v>
      </c>
      <c r="B1520" s="1" t="str">
        <f aca="false">Report!E3300</f>
        <v>MILK92 ATACADO E VAREJO DE PRODUTOS ALIMENTICIOS LTDA</v>
      </c>
      <c r="C1520" s="17" t="n">
        <f aca="false">Report!U3300</f>
        <v>300</v>
      </c>
      <c r="D1520" s="1" t="str">
        <f aca="false">Report!X3300</f>
        <v>NF 3360 1/1 - ALICIA</v>
      </c>
    </row>
    <row r="1521" customFormat="false" ht="12.75" hidden="false" customHeight="true" outlineLevel="0" collapsed="false">
      <c r="A1521" s="16" t="n">
        <f aca="false">Report!C3309</f>
        <v>46272</v>
      </c>
      <c r="B1521" s="1" t="str">
        <f aca="false">Report!E3309</f>
        <v>DUNORTE DISTRIBUIDORA DE PRODUTOS DE CONSUMO LTDA</v>
      </c>
      <c r="C1521" s="17" t="n">
        <f aca="false">Report!U3309</f>
        <v>949.63</v>
      </c>
      <c r="D1521" s="1" t="str">
        <f aca="false">Report!X3309</f>
        <v>NF 3229254 4/4 - ALICIA</v>
      </c>
    </row>
    <row r="1522" customFormat="false" ht="12.75" hidden="false" customHeight="true" outlineLevel="0" collapsed="false">
      <c r="A1522" s="16" t="n">
        <f aca="false">Report!C3310</f>
        <v>46272</v>
      </c>
      <c r="B1522" s="1" t="str">
        <f aca="false">Report!E3310</f>
        <v>GILBERTO SILVA NASCIMENTO</v>
      </c>
      <c r="C1522" s="17" t="n">
        <f aca="false">Report!U3310</f>
        <v>538.18</v>
      </c>
      <c r="D1522" s="1" t="str">
        <f aca="false">Report!X3310</f>
        <v>NF 846 4/4 - ALICIA</v>
      </c>
    </row>
    <row r="1523" customFormat="false" ht="12.75" hidden="false" customHeight="true" outlineLevel="0" collapsed="false">
      <c r="A1523" s="16" t="n">
        <f aca="false">Report!C3311</f>
        <v>46272</v>
      </c>
      <c r="B1523" s="1" t="str">
        <f aca="false">Report!E3311</f>
        <v>ADRIANA DISTRIBUIDORA DE PRODUTOS ALIMEN</v>
      </c>
      <c r="C1523" s="17" t="n">
        <f aca="false">Report!U3311</f>
        <v>710.92</v>
      </c>
      <c r="D1523" s="1" t="str">
        <f aca="false">Report!X3311</f>
        <v>NF 889382 1/3 - ALICIA</v>
      </c>
    </row>
    <row r="1524" customFormat="false" ht="12.75" hidden="false" customHeight="true" outlineLevel="0" collapsed="false">
      <c r="A1524" s="16" t="n">
        <f aca="false">Report!C3312</f>
        <v>46272</v>
      </c>
      <c r="B1524" s="1" t="str">
        <f aca="false">Report!E3312</f>
        <v>IRMÃOS LIMA  ATACADO  DE ALIMENTOS LTDA</v>
      </c>
      <c r="C1524" s="17" t="n">
        <f aca="false">Report!U3312</f>
        <v>1028.18</v>
      </c>
      <c r="D1524" s="1" t="str">
        <f aca="false">Report!X3312</f>
        <v>NF 297049 3/3 - ALICIA</v>
      </c>
    </row>
    <row r="1525" customFormat="false" ht="12.75" hidden="false" customHeight="true" outlineLevel="0" collapsed="false">
      <c r="A1525" s="16" t="n">
        <f aca="false">Report!C3313</f>
        <v>46272</v>
      </c>
      <c r="B1525" s="1" t="str">
        <f aca="false">Report!E3313</f>
        <v>ADRIANA DISTRIBUIDORA DE PRODUTOS ALIMEN</v>
      </c>
      <c r="C1525" s="17" t="n">
        <f aca="false">Report!U3313</f>
        <v>1265.74</v>
      </c>
      <c r="D1525" s="1" t="str">
        <f aca="false">Report!X3313</f>
        <v>NF 890827 2/3 - ALICIA</v>
      </c>
    </row>
    <row r="1526" customFormat="false" ht="12.75" hidden="false" customHeight="true" outlineLevel="0" collapsed="false">
      <c r="A1526" s="16" t="n">
        <f aca="false">Report!C3314</f>
        <v>46272</v>
      </c>
      <c r="B1526" s="1" t="str">
        <f aca="false">Report!E3314</f>
        <v>SL DISTRIBUIDORA COM. DE PROD. ALIMENTIC</v>
      </c>
      <c r="C1526" s="17" t="n">
        <f aca="false">Report!U3314</f>
        <v>427.28</v>
      </c>
      <c r="D1526" s="1" t="str">
        <f aca="false">Report!X3314</f>
        <v>NF 11361 2/2 - ALICIA</v>
      </c>
    </row>
    <row r="1527" customFormat="false" ht="12.75" hidden="false" customHeight="true" outlineLevel="0" collapsed="false">
      <c r="A1527" s="16" t="n">
        <f aca="false">Report!C3315</f>
        <v>46272</v>
      </c>
      <c r="B1527" s="1" t="str">
        <f aca="false">Report!E3315</f>
        <v>OESA COMERCIO E REPRESENTACOES S/A</v>
      </c>
      <c r="C1527" s="17" t="n">
        <f aca="false">Report!U3315</f>
        <v>273.52</v>
      </c>
      <c r="D1527" s="1" t="str">
        <f aca="false">Report!X3315</f>
        <v>NF 443784 2/3 - ALICIA</v>
      </c>
    </row>
    <row r="1528" customFormat="false" ht="12.75" hidden="false" customHeight="true" outlineLevel="0" collapsed="false">
      <c r="A1528" s="16" t="n">
        <f aca="false">Report!C3316</f>
        <v>46272</v>
      </c>
      <c r="B1528" s="1" t="str">
        <f aca="false">Report!E3316</f>
        <v>OLIVEIRA E SILVA LTDA</v>
      </c>
      <c r="C1528" s="17" t="n">
        <f aca="false">Report!U3316</f>
        <v>855</v>
      </c>
      <c r="D1528" s="1" t="str">
        <f aca="false">Report!X3316</f>
        <v>COMPRAS FARINHAS DO JOSE - ALICIA</v>
      </c>
    </row>
    <row r="1529" customFormat="false" ht="12.75" hidden="false" customHeight="true" outlineLevel="0" collapsed="false">
      <c r="A1529" s="16" t="n">
        <f aca="false">Report!C3317</f>
        <v>46272</v>
      </c>
      <c r="B1529" s="1" t="str">
        <f aca="false">Report!E3317</f>
        <v>MAXFRI DISTRIUIDORA LTDA</v>
      </c>
      <c r="C1529" s="17" t="n">
        <f aca="false">Report!U3317</f>
        <v>3695.25</v>
      </c>
      <c r="D1529" s="1" t="str">
        <f aca="false">Report!X3317</f>
        <v>NF 15125 2/2 - ALICIA</v>
      </c>
    </row>
    <row r="1530" customFormat="false" ht="12.75" hidden="false" customHeight="true" outlineLevel="0" collapsed="false">
      <c r="A1530" s="16" t="n">
        <f aca="false">Report!C3318</f>
        <v>46272</v>
      </c>
      <c r="B1530" s="1" t="str">
        <f aca="false">Report!E3318</f>
        <v>COMERCIO DE FRIOS MANAUS LTDA</v>
      </c>
      <c r="C1530" s="17" t="n">
        <f aca="false">Report!U3318</f>
        <v>742.9</v>
      </c>
      <c r="D1530" s="1" t="str">
        <f aca="false">Report!X3318</f>
        <v>NF 175357 2/2 - ALICIA</v>
      </c>
    </row>
    <row r="1531" customFormat="false" ht="12.75" hidden="false" customHeight="true" outlineLevel="0" collapsed="false">
      <c r="A1531" s="16" t="n">
        <f aca="false">Report!C3319</f>
        <v>46272</v>
      </c>
      <c r="B1531" s="1" t="str">
        <f aca="false">Report!E3319</f>
        <v>OLIVEIRA E SILVA LTDA</v>
      </c>
      <c r="C1531" s="17" t="n">
        <f aca="false">Report!U3319</f>
        <v>300</v>
      </c>
      <c r="D1531" s="1" t="str">
        <f aca="false">Report!X3319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Report!C3320</f>
        <v>46272</v>
      </c>
      <c r="B1532" s="1" t="str">
        <f aca="false">Report!E3320</f>
        <v>COMERCIO DE FRIOS MANAUS LTDA</v>
      </c>
      <c r="C1532" s="17" t="n">
        <f aca="false">Report!U3320</f>
        <v>2164.69</v>
      </c>
      <c r="D1532" s="1" t="str">
        <f aca="false">Report!X3320</f>
        <v>NF 175722 1/2 - ALICIA</v>
      </c>
    </row>
    <row r="1533" customFormat="false" ht="12.75" hidden="false" customHeight="true" outlineLevel="0" collapsed="false">
      <c r="A1533" s="16" t="n">
        <f aca="false">Report!C3321</f>
        <v>46272</v>
      </c>
      <c r="B1533" s="1" t="str">
        <f aca="false">Report!E3321</f>
        <v>OLIVEIRA E SILVA LTDA</v>
      </c>
      <c r="C1533" s="17" t="n">
        <f aca="false">Report!U3321</f>
        <v>250</v>
      </c>
      <c r="D1533" s="1" t="str">
        <f aca="false">Report!X3321</f>
        <v>compras 2cx de banana - jhonatas</v>
      </c>
    </row>
    <row r="1534" customFormat="false" ht="12.75" hidden="false" customHeight="true" outlineLevel="0" collapsed="false">
      <c r="A1534" s="16" t="n">
        <f aca="false">Report!C3332</f>
        <v>46273</v>
      </c>
      <c r="B1534" s="1" t="str">
        <f aca="false">Report!E3332</f>
        <v>WKL COMERCIO ATACADISTA DE ARTIGOS DE AR</v>
      </c>
      <c r="C1534" s="17" t="n">
        <f aca="false">Report!U3332</f>
        <v>592.05</v>
      </c>
      <c r="D1534" s="1" t="str">
        <f aca="false">Report!X3332</f>
        <v>NF 1330 4/4 - ALICIA</v>
      </c>
    </row>
    <row r="1535" customFormat="false" ht="12.75" hidden="false" customHeight="true" outlineLevel="0" collapsed="false">
      <c r="A1535" s="16" t="n">
        <f aca="false">Report!C3333</f>
        <v>46273</v>
      </c>
      <c r="B1535" s="1" t="str">
        <f aca="false">Report!E3333</f>
        <v>ATIVA COM E REP</v>
      </c>
      <c r="C1535" s="17" t="n">
        <f aca="false">Report!U3333</f>
        <v>879.72</v>
      </c>
      <c r="D1535" s="1" t="str">
        <f aca="false">Report!X3333</f>
        <v>NF 26350 3/3 - ALICIA</v>
      </c>
    </row>
    <row r="1536" customFormat="false" ht="12.75" hidden="false" customHeight="true" outlineLevel="0" collapsed="false">
      <c r="A1536" s="16" t="n">
        <f aca="false">Report!C3334</f>
        <v>46273</v>
      </c>
      <c r="B1536" s="1" t="str">
        <f aca="false">Report!E3334</f>
        <v>DUNORTE DISTRIBUIDORA DE PRODUTOS DE CONSUMO LTDA</v>
      </c>
      <c r="C1536" s="17" t="n">
        <f aca="false">Report!U3334</f>
        <v>421.85</v>
      </c>
      <c r="D1536" s="1" t="str">
        <f aca="false">Report!X3334</f>
        <v>NF 3234933 3/3 - ALICIA</v>
      </c>
    </row>
    <row r="1537" customFormat="false" ht="12.75" hidden="false" customHeight="true" outlineLevel="0" collapsed="false">
      <c r="A1537" s="16" t="n">
        <f aca="false">Report!C3335</f>
        <v>46273</v>
      </c>
      <c r="B1537" s="1" t="str">
        <f aca="false">Report!E3335</f>
        <v>NESTLÉ BRASIL LTDA.</v>
      </c>
      <c r="C1537" s="17" t="n">
        <f aca="false">Report!U3335</f>
        <v>1060.48</v>
      </c>
      <c r="D1537" s="1" t="str">
        <f aca="false">Report!X3335</f>
        <v>NF 1439013 1/1 - ALICIA</v>
      </c>
    </row>
    <row r="1538" customFormat="false" ht="12.75" hidden="false" customHeight="true" outlineLevel="0" collapsed="false">
      <c r="A1538" s="16" t="n">
        <f aca="false">Report!C3336</f>
        <v>46273</v>
      </c>
      <c r="B1538" s="1" t="str">
        <f aca="false">Report!E3336</f>
        <v>SABIA COMERCIO DE COSMETICOS LTDA</v>
      </c>
      <c r="C1538" s="17" t="n">
        <f aca="false">Report!U3336</f>
        <v>842.3</v>
      </c>
      <c r="D1538" s="1" t="str">
        <f aca="false">Report!X3336</f>
        <v>NF 255147 1/5 - ALICIA</v>
      </c>
    </row>
    <row r="1539" customFormat="false" ht="12.75" hidden="false" customHeight="true" outlineLevel="0" collapsed="false">
      <c r="A1539" s="16" t="n">
        <f aca="false">Report!C3337</f>
        <v>46273</v>
      </c>
      <c r="B1539" s="1" t="str">
        <f aca="false">Report!E3337</f>
        <v>NESTLÉ BRASIL LTDA.</v>
      </c>
      <c r="C1539" s="17" t="n">
        <f aca="false">Report!U3337</f>
        <v>1052.36</v>
      </c>
      <c r="D1539" s="1" t="str">
        <f aca="false">Report!X3337</f>
        <v>NF 1439755 1/1 - ALICIA</v>
      </c>
    </row>
    <row r="1540" customFormat="false" ht="12.75" hidden="false" customHeight="true" outlineLevel="0" collapsed="false">
      <c r="A1540" s="16" t="n">
        <f aca="false">Report!C3338</f>
        <v>46273</v>
      </c>
      <c r="B1540" s="1" t="str">
        <f aca="false">Report!E3338</f>
        <v>OCIDENTAL COMERCIO DE FRIOS LTDA</v>
      </c>
      <c r="C1540" s="17" t="n">
        <f aca="false">Report!U3338</f>
        <v>888.75</v>
      </c>
      <c r="D1540" s="1" t="str">
        <f aca="false">Report!X3338</f>
        <v>NF 1260091 2/2 - ALICIA</v>
      </c>
    </row>
    <row r="1541" customFormat="false" ht="12.75" hidden="false" customHeight="true" outlineLevel="0" collapsed="false">
      <c r="A1541" s="16" t="n">
        <f aca="false">Report!C3339</f>
        <v>46273</v>
      </c>
      <c r="B1541" s="1" t="str">
        <f aca="false">Report!E3339</f>
        <v>NESTLÉ BRASIL LTDA.</v>
      </c>
      <c r="C1541" s="17" t="n">
        <f aca="false">Report!U3339</f>
        <v>437.25</v>
      </c>
      <c r="D1541" s="1" t="str">
        <f aca="false">Report!X3339</f>
        <v>NF 1440073 1/1 - ALICIA</v>
      </c>
    </row>
    <row r="1542" customFormat="false" ht="12.75" hidden="false" customHeight="true" outlineLevel="0" collapsed="false">
      <c r="A1542" s="16" t="n">
        <f aca="false">Report!C3340</f>
        <v>46273</v>
      </c>
      <c r="B1542" s="1" t="str">
        <f aca="false">Report!E3340</f>
        <v>DUNORTE DISTRIBUIDORA DE PRODUTOS DE CONSUMO LTDA</v>
      </c>
      <c r="C1542" s="17" t="n">
        <f aca="false">Report!U3340</f>
        <v>924.11</v>
      </c>
      <c r="D1542" s="1" t="str">
        <f aca="false">Report!X3340</f>
        <v>NF 3238686 2/4 - ALICIA</v>
      </c>
    </row>
    <row r="1543" customFormat="false" ht="12.75" hidden="false" customHeight="true" outlineLevel="0" collapsed="false">
      <c r="A1543" s="16" t="n">
        <f aca="false">Report!C3341</f>
        <v>46273</v>
      </c>
      <c r="B1543" s="1" t="str">
        <f aca="false">Report!E3341</f>
        <v>MARE DISTRIBUIDORA DE BEBIDAS E DE PRODUTOS ALIMENTICIOS LTDA</v>
      </c>
      <c r="C1543" s="17" t="n">
        <f aca="false">Report!U3341</f>
        <v>643.4</v>
      </c>
      <c r="D1543" s="1" t="str">
        <f aca="false">Report!X3341</f>
        <v>NF 1432808 1/2 - ALICIA</v>
      </c>
    </row>
    <row r="1544" customFormat="false" ht="12.75" hidden="false" customHeight="true" outlineLevel="0" collapsed="false">
      <c r="A1544" s="16" t="n">
        <f aca="false">Report!C3342</f>
        <v>46273</v>
      </c>
      <c r="B1544" s="1" t="str">
        <f aca="false">Report!E3342</f>
        <v>MARE DISTRIBUIDORA DE BEBIDAS E DE PRODUTOS ALIMENTICIOS LTDA</v>
      </c>
      <c r="C1544" s="17" t="n">
        <f aca="false">Report!U3342</f>
        <v>960</v>
      </c>
      <c r="D1544" s="1" t="str">
        <f aca="false">Report!X3342</f>
        <v>NF 8171191 2/2 - ALICIA</v>
      </c>
    </row>
    <row r="1545" customFormat="false" ht="12.75" hidden="false" customHeight="true" outlineLevel="0" collapsed="false">
      <c r="A1545" s="16" t="n">
        <f aca="false">Report!C3343</f>
        <v>46273</v>
      </c>
      <c r="B1545" s="1" t="str">
        <f aca="false">Report!E3343</f>
        <v>MARE DISTRIBUIDORA DE BEBIDAS E DE PRODUTOS ALIMENTICIOS LTDA</v>
      </c>
      <c r="C1545" s="17" t="n">
        <f aca="false">Report!U3343</f>
        <v>638.75</v>
      </c>
      <c r="D1545" s="1" t="str">
        <f aca="false">Report!X3343</f>
        <v>NF 8171192 2/2 - ALICIA</v>
      </c>
    </row>
    <row r="1546" customFormat="false" ht="12.75" hidden="false" customHeight="true" outlineLevel="0" collapsed="false">
      <c r="A1546" s="16" t="n">
        <f aca="false">Report!C3344</f>
        <v>46273</v>
      </c>
      <c r="B1546" s="1" t="str">
        <f aca="false">Report!E3344</f>
        <v>FEMAR IND E COM DE BEBIDAS LTDA</v>
      </c>
      <c r="C1546" s="17" t="n">
        <f aca="false">Report!U3344</f>
        <v>342.12</v>
      </c>
      <c r="D1546" s="1" t="str">
        <f aca="false">Report!X3344</f>
        <v>NF 57306 1/1 - ALICIA</v>
      </c>
    </row>
    <row r="1547" customFormat="false" ht="12.75" hidden="false" customHeight="true" outlineLevel="0" collapsed="false">
      <c r="A1547" s="16" t="n">
        <f aca="false">Report!C3345</f>
        <v>46273</v>
      </c>
      <c r="B1547" s="1" t="str">
        <f aca="false">Report!E3345</f>
        <v>COMERCIO DE FRIOS MANAUS LTDA</v>
      </c>
      <c r="C1547" s="17" t="n">
        <f aca="false">Report!U3345</f>
        <v>2644.2</v>
      </c>
      <c r="D1547" s="1" t="str">
        <f aca="false">Report!X3345</f>
        <v>NF 175417 2/2 - ALICIA</v>
      </c>
    </row>
    <row r="1548" customFormat="false" ht="12.75" hidden="false" customHeight="true" outlineLevel="0" collapsed="false">
      <c r="A1548" s="16" t="n">
        <f aca="false">Report!C3346</f>
        <v>46273</v>
      </c>
      <c r="B1548" s="1" t="str">
        <f aca="false">Report!E3346</f>
        <v>TOYA INDUSTRIA E COMERCIO LTDA.</v>
      </c>
      <c r="C1548" s="17" t="n">
        <f aca="false">Report!U3346</f>
        <v>309.88</v>
      </c>
      <c r="D1548" s="1" t="str">
        <f aca="false">Report!X3346</f>
        <v>NF 258631 2/2 - ALICIA</v>
      </c>
    </row>
    <row r="1549" customFormat="false" ht="12.75" hidden="false" customHeight="true" outlineLevel="0" collapsed="false">
      <c r="A1549" s="16" t="n">
        <f aca="false">Report!C3347</f>
        <v>46273</v>
      </c>
      <c r="B1549" s="1" t="str">
        <f aca="false">Report!E3347</f>
        <v>MARE DISTRIBUIDORA DE BEBIDAS E DE PRODUTOS ALIMENTICIOS LTDA</v>
      </c>
      <c r="C1549" s="17" t="n">
        <f aca="false">Report!U3347</f>
        <v>195</v>
      </c>
      <c r="D1549" s="1" t="str">
        <f aca="false">Report!X3347</f>
        <v>NF 1432810 1/2 - ALICIA</v>
      </c>
    </row>
    <row r="1550" customFormat="false" ht="12.75" hidden="false" customHeight="true" outlineLevel="0" collapsed="false">
      <c r="A1550" s="16" t="n">
        <f aca="false">Report!C3348</f>
        <v>46273</v>
      </c>
      <c r="B1550" s="1" t="str">
        <f aca="false">Report!E3348</f>
        <v>OLIVEIRA E SILVA LTDA</v>
      </c>
      <c r="C1550" s="17" t="n">
        <f aca="false">Report!U3348</f>
        <v>1655</v>
      </c>
      <c r="D1550" s="1" t="str">
        <f aca="false">Report!X3348</f>
        <v>COMPRAS CARLOS VERDURAS - ALICIA</v>
      </c>
    </row>
    <row r="1551" customFormat="false" ht="12.75" hidden="false" customHeight="true" outlineLevel="0" collapsed="false">
      <c r="A1551" s="16" t="n">
        <f aca="false">Report!C3349</f>
        <v>46273</v>
      </c>
      <c r="B1551" s="1" t="str">
        <f aca="false">Report!E3349</f>
        <v>M A B MAXIMINO EIRELI</v>
      </c>
      <c r="C1551" s="17" t="n">
        <f aca="false">Report!U3349</f>
        <v>209.94</v>
      </c>
      <c r="D1551" s="1" t="str">
        <f aca="false">Report!X3349</f>
        <v>NF 7845 1/1 - ALICIA</v>
      </c>
    </row>
    <row r="1552" customFormat="false" ht="12.75" hidden="false" customHeight="true" outlineLevel="0" collapsed="false">
      <c r="A1552" s="16" t="n">
        <f aca="false">Report!C3350</f>
        <v>46273</v>
      </c>
      <c r="B1552" s="1" t="str">
        <f aca="false">Report!E3350</f>
        <v>M DE J MARQUES PEREIRA PRODUTOS DE LIMPE</v>
      </c>
      <c r="C1552" s="17" t="n">
        <f aca="false">Report!U3350</f>
        <v>745</v>
      </c>
      <c r="D1552" s="1" t="str">
        <f aca="false">Report!X3350</f>
        <v>NF 203 1/1 PGT PIX:55708722000197 M DE J MARQUES PEREIRA -ALICIA</v>
      </c>
    </row>
    <row r="1553" customFormat="false" ht="12.75" hidden="false" customHeight="true" outlineLevel="0" collapsed="false">
      <c r="A1553" s="16" t="n">
        <f aca="false">Report!C3351</f>
        <v>46273</v>
      </c>
      <c r="B1553" s="1" t="str">
        <f aca="false">Report!E3351</f>
        <v>JANETE DE LIMA ROOL 80938280287</v>
      </c>
      <c r="C1553" s="17" t="n">
        <f aca="false">Report!U3351</f>
        <v>322</v>
      </c>
      <c r="D1553" s="1" t="str">
        <f aca="false">Report!X3351</f>
        <v>NF 7195 1/1 - ALICIA</v>
      </c>
    </row>
    <row r="1554" customFormat="false" ht="12.75" hidden="false" customHeight="true" outlineLevel="0" collapsed="false">
      <c r="A1554" s="16" t="n">
        <f aca="false">Report!C3352</f>
        <v>46273</v>
      </c>
      <c r="B1554" s="1" t="str">
        <f aca="false">Report!E3352</f>
        <v>TOYA INDUSTRIA E COMERCIO LTDA.</v>
      </c>
      <c r="C1554" s="17" t="n">
        <f aca="false">Report!U3352</f>
        <v>471</v>
      </c>
      <c r="D1554" s="1" t="str">
        <f aca="false">Report!X3352</f>
        <v>NF 259101 1/2 - ALICIA</v>
      </c>
    </row>
    <row r="1555" customFormat="false" ht="12.75" hidden="false" customHeight="true" outlineLevel="0" collapsed="false">
      <c r="A1555" s="16" t="n">
        <f aca="false">Report!C3353</f>
        <v>46273</v>
      </c>
      <c r="B1555" s="1" t="str">
        <f aca="false">Report!E3353</f>
        <v>COMERCIO E TRANSPORTE BRANDAO LTDA</v>
      </c>
      <c r="C1555" s="17" t="n">
        <f aca="false">Report!U3353</f>
        <v>168</v>
      </c>
      <c r="D1555" s="1" t="str">
        <f aca="false">Report!X3353</f>
        <v>RECIBO - COMPRAS QUEIJO - CARLOS VERDURAS - ALICIA</v>
      </c>
    </row>
    <row r="1556" customFormat="false" ht="12.75" hidden="false" customHeight="true" outlineLevel="0" collapsed="false">
      <c r="A1556" s="16" t="n">
        <f aca="false">Report!C3354</f>
        <v>46273</v>
      </c>
      <c r="B1556" s="1" t="str">
        <f aca="false">Report!E3354</f>
        <v>COMERCIO E TRANSPORTE BRANDAO LTDA</v>
      </c>
      <c r="C1556" s="17" t="n">
        <f aca="false">Report!U3354</f>
        <v>550</v>
      </c>
      <c r="D1556" s="1" t="str">
        <f aca="false">Report!X3354</f>
        <v>NF15258 1/1 - COMPRAS CARLOS VERDURAS - ALICIA</v>
      </c>
    </row>
    <row r="1557" customFormat="false" ht="12.75" hidden="false" customHeight="true" outlineLevel="0" collapsed="false">
      <c r="A1557" s="16" t="n">
        <f aca="false">Report!C3358</f>
        <v>46273</v>
      </c>
      <c r="B1557" s="1" t="str">
        <f aca="false">Report!E3358</f>
        <v>OLIVEIRA E SILVA LTDA</v>
      </c>
      <c r="C1557" s="17" t="n">
        <f aca="false">Report!U3358</f>
        <v>274</v>
      </c>
      <c r="D1557" s="1" t="str">
        <f aca="false">Report!X3358</f>
        <v>RECIBO - COMPRAS DE CHEIRO VER COUVE ALFACE - JHONATAS</v>
      </c>
    </row>
    <row r="1558" customFormat="false" ht="12.75" hidden="false" customHeight="true" outlineLevel="0" collapsed="false">
      <c r="A1558" s="16" t="n">
        <f aca="false">Report!C3359</f>
        <v>46273</v>
      </c>
      <c r="B1558" s="1" t="str">
        <f aca="false">Report!E3359</f>
        <v>OLIVEIRA E SILVA LTDA</v>
      </c>
      <c r="C1558" s="17" t="n">
        <f aca="false">Report!U3359</f>
        <v>98.9</v>
      </c>
      <c r="D1558" s="1" t="str">
        <f aca="false">Report!X3359</f>
        <v>RECIBO- COMPRAS MAXIXE , JERRIMUM - JHONATAS </v>
      </c>
    </row>
    <row r="1559" customFormat="false" ht="12.75" hidden="false" customHeight="true" outlineLevel="0" collapsed="false">
      <c r="A1559" s="16" t="n">
        <f aca="false">Report!C3360</f>
        <v>46273</v>
      </c>
      <c r="B1559" s="1" t="str">
        <f aca="false">Report!E3360</f>
        <v>OLIVEIRA E SILVA LTDA</v>
      </c>
      <c r="C1559" s="17" t="n">
        <f aca="false">Report!U3360</f>
        <v>250</v>
      </c>
      <c r="D1559" s="1" t="str">
        <f aca="false">Report!X3360</f>
        <v>compras 1 cx bananas - alicia</v>
      </c>
    </row>
    <row r="1560" customFormat="false" ht="12.75" hidden="false" customHeight="true" outlineLevel="0" collapsed="false">
      <c r="A1560" s="16" t="n">
        <f aca="false">Report!C3361</f>
        <v>46273</v>
      </c>
      <c r="B1560" s="1" t="str">
        <f aca="false">Report!E3361</f>
        <v>RV TECNOLOGIA E SISTEMAS S.A</v>
      </c>
      <c r="C1560" s="17" t="n">
        <f aca="false">Report!U3361</f>
        <v>548.67</v>
      </c>
      <c r="D1560" s="1" t="str">
        <f aca="false">Report!X3361</f>
        <v>RV RECARGA CELULAR MO4-ANDREZA</v>
      </c>
    </row>
    <row r="1561" customFormat="false" ht="12.75" hidden="false" customHeight="true" outlineLevel="0" collapsed="false">
      <c r="A1561" s="16" t="n">
        <f aca="false">Report!C3370</f>
        <v>46274</v>
      </c>
      <c r="B1561" s="1" t="str">
        <f aca="false">Report!E3370</f>
        <v>MARTINS COM SERV DISTR SA</v>
      </c>
      <c r="C1561" s="17" t="n">
        <f aca="false">Report!U3370</f>
        <v>1718.76</v>
      </c>
      <c r="D1561" s="1" t="str">
        <f aca="false">Report!X3370</f>
        <v>NF 1771475 3/4 - ALICIA</v>
      </c>
    </row>
    <row r="1562" customFormat="false" ht="12.75" hidden="false" customHeight="true" outlineLevel="0" collapsed="false">
      <c r="A1562" s="16" t="n">
        <f aca="false">Report!C3371</f>
        <v>46274</v>
      </c>
      <c r="B1562" s="1" t="str">
        <f aca="false">Report!E3371</f>
        <v>AGM COMERCIO E DISTRIBUIDORA DE MATERIAS DE PERFUMARIA E LIMPEZA LTDA</v>
      </c>
      <c r="C1562" s="17" t="n">
        <f aca="false">Report!U3371</f>
        <v>545.13</v>
      </c>
      <c r="D1562" s="1" t="str">
        <f aca="false">Report!X3371</f>
        <v>NF 163841 3/4 - ALICIA</v>
      </c>
    </row>
    <row r="1563" customFormat="false" ht="12.75" hidden="false" customHeight="true" outlineLevel="0" collapsed="false">
      <c r="A1563" s="16" t="n">
        <f aca="false">Report!C3372</f>
        <v>46274</v>
      </c>
      <c r="B1563" s="1" t="str">
        <f aca="false">Report!E3372</f>
        <v>OCIDENTAL COMERCIO DE FRIOS LTDA</v>
      </c>
      <c r="C1563" s="17" t="n">
        <f aca="false">Report!U3372</f>
        <v>871.13</v>
      </c>
      <c r="D1563" s="1" t="str">
        <f aca="false">Report!X3372</f>
        <v>NF 1260900 2/2 - ALICIA</v>
      </c>
    </row>
    <row r="1564" customFormat="false" ht="12.75" hidden="false" customHeight="true" outlineLevel="0" collapsed="false">
      <c r="A1564" s="16" t="n">
        <f aca="false">Report!C3373</f>
        <v>46274</v>
      </c>
      <c r="B1564" s="1" t="str">
        <f aca="false">Report!E3373</f>
        <v>A M QUIMICA IND E COM DE PROD QUIMICOS I</v>
      </c>
      <c r="C1564" s="17" t="n">
        <f aca="false">Report!U3373</f>
        <v>226.44</v>
      </c>
      <c r="D1564" s="1" t="str">
        <f aca="false">Report!X3373</f>
        <v>NF 70351 2/3 - ALICIA</v>
      </c>
    </row>
    <row r="1565" customFormat="false" ht="12.75" hidden="false" customHeight="true" outlineLevel="0" collapsed="false">
      <c r="A1565" s="16" t="n">
        <f aca="false">Report!C3374</f>
        <v>46274</v>
      </c>
      <c r="B1565" s="1" t="str">
        <f aca="false">Report!E3374</f>
        <v>BRF S A</v>
      </c>
      <c r="C1565" s="17" t="n">
        <f aca="false">Report!U3374</f>
        <v>1333.03</v>
      </c>
      <c r="D1565" s="1" t="str">
        <f aca="false">Report!X3374</f>
        <v>NF 1622008 3/3 - ALICIA</v>
      </c>
    </row>
    <row r="1566" customFormat="false" ht="12.75" hidden="false" customHeight="true" outlineLevel="0" collapsed="false">
      <c r="A1566" s="16" t="n">
        <f aca="false">Report!C3375</f>
        <v>46274</v>
      </c>
      <c r="B1566" s="1" t="str">
        <f aca="false">Report!E3375</f>
        <v>REAL BEBIDAS DA AMAZONIA LTDA</v>
      </c>
      <c r="C1566" s="17" t="n">
        <f aca="false">Report!U3375</f>
        <v>327</v>
      </c>
      <c r="D1566" s="1" t="str">
        <f aca="false">Report!X3375</f>
        <v>NF 628889 2/2 - ALICIA</v>
      </c>
    </row>
    <row r="1567" customFormat="false" ht="12.75" hidden="false" customHeight="true" outlineLevel="0" collapsed="false">
      <c r="A1567" s="16" t="n">
        <f aca="false">Report!C3376</f>
        <v>46274</v>
      </c>
      <c r="B1567" s="1" t="str">
        <f aca="false">Report!E3376</f>
        <v>EDMARA COMERCIO DE HIGIENE PESSOAL LTDA</v>
      </c>
      <c r="C1567" s="17" t="n">
        <f aca="false">Report!U3376</f>
        <v>1460.03</v>
      </c>
      <c r="D1567" s="1" t="str">
        <f aca="false">Report!X3376</f>
        <v>NF 8770 1/4 - ALICIA</v>
      </c>
    </row>
    <row r="1568" customFormat="false" ht="12.75" hidden="false" customHeight="true" outlineLevel="0" collapsed="false">
      <c r="A1568" s="16" t="n">
        <f aca="false">Report!C3378</f>
        <v>46274</v>
      </c>
      <c r="B1568" s="1" t="str">
        <f aca="false">Report!E3378</f>
        <v>BRF S A</v>
      </c>
      <c r="C1568" s="17" t="n">
        <f aca="false">Report!U3378</f>
        <v>1100.04</v>
      </c>
      <c r="D1568" s="1" t="str">
        <f aca="false">Report!X3378</f>
        <v>NF 1624838 2/3 - ALICIA</v>
      </c>
    </row>
    <row r="1569" customFormat="false" ht="12.75" hidden="false" customHeight="true" outlineLevel="0" collapsed="false">
      <c r="A1569" s="16" t="n">
        <f aca="false">Report!C3379</f>
        <v>46274</v>
      </c>
      <c r="B1569" s="1" t="str">
        <f aca="false">Report!E3379</f>
        <v>OLIVEIRA E SILVA LTDA</v>
      </c>
      <c r="C1569" s="17" t="n">
        <f aca="false">Report!U3379</f>
        <v>650</v>
      </c>
      <c r="D1569" s="1" t="str">
        <f aca="false">Report!X3379</f>
        <v>COMPRAS 2 FARDOS FARINHAS JOSE FARINHA - ALICIA</v>
      </c>
    </row>
    <row r="1570" customFormat="false" ht="12.75" hidden="false" customHeight="true" outlineLevel="0" collapsed="false">
      <c r="A1570" s="16" t="n">
        <f aca="false">Report!C3380</f>
        <v>46274</v>
      </c>
      <c r="B1570" s="1" t="str">
        <f aca="false">Report!E3380</f>
        <v>COMPRAS NA PORTA AVULSO</v>
      </c>
      <c r="C1570" s="17" t="n">
        <f aca="false">Report!U3380</f>
        <v>245</v>
      </c>
      <c r="D1570" s="1" t="str">
        <f aca="false">Report!X3380</f>
        <v>RECIBO - COMPRAS HARINA PAN - ALICIA</v>
      </c>
    </row>
    <row r="1571" customFormat="false" ht="12.75" hidden="false" customHeight="true" outlineLevel="0" collapsed="false">
      <c r="A1571" s="16" t="n">
        <f aca="false">Report!C3381</f>
        <v>46274</v>
      </c>
      <c r="B1571" s="1" t="str">
        <f aca="false">Report!E3381</f>
        <v>COMERCIO DE FRIOS MANAUS LTDA</v>
      </c>
      <c r="C1571" s="17" t="n">
        <f aca="false">Report!U3381</f>
        <v>1925.5</v>
      </c>
      <c r="D1571" s="1" t="str">
        <f aca="false">Report!X3381</f>
        <v>NF 175823 1/2 - ALICIA</v>
      </c>
    </row>
    <row r="1572" customFormat="false" ht="12.75" hidden="false" customHeight="true" outlineLevel="0" collapsed="false">
      <c r="A1572" s="16" t="n">
        <f aca="false">Report!C3382</f>
        <v>46274</v>
      </c>
      <c r="B1572" s="1" t="str">
        <f aca="false">Report!E3382</f>
        <v>FRIGORIFICO FEITOSA</v>
      </c>
      <c r="C1572" s="17" t="n">
        <f aca="false">Report!U3382</f>
        <v>2248.47</v>
      </c>
      <c r="D1572" s="1" t="str">
        <f aca="false">Report!X3382</f>
        <v>NF 1998 1/1 - ALICIA</v>
      </c>
    </row>
    <row r="1573" customFormat="false" ht="12.75" hidden="false" customHeight="true" outlineLevel="0" collapsed="false">
      <c r="A1573" s="16" t="n">
        <f aca="false">Report!C3383</f>
        <v>46274</v>
      </c>
      <c r="B1573" s="1" t="str">
        <f aca="false">Report!E3383</f>
        <v>AGL DISTRIBUIDORA LIMITADA MATRIZ</v>
      </c>
      <c r="C1573" s="17" t="n">
        <f aca="false">Report!U3383</f>
        <v>468.27</v>
      </c>
      <c r="D1573" s="1" t="str">
        <f aca="false">Report!X3383</f>
        <v>NF 15098 1/1 - ALICIA</v>
      </c>
    </row>
    <row r="1574" customFormat="false" ht="12.75" hidden="false" customHeight="true" outlineLevel="0" collapsed="false">
      <c r="A1574" s="16" t="n">
        <f aca="false">Report!C3384</f>
        <v>46274</v>
      </c>
      <c r="B1574" s="1" t="str">
        <f aca="false">Report!E3384</f>
        <v>ADICSO FABIAN GONZALEZ MONTILLA 70302186</v>
      </c>
      <c r="C1574" s="17" t="n">
        <f aca="false">Report!U3384</f>
        <v>228</v>
      </c>
      <c r="D1574" s="1" t="str">
        <f aca="false">Report!X3384</f>
        <v>NF 645 1/1 - JHONATAS</v>
      </c>
    </row>
    <row r="1575" customFormat="false" ht="12.75" hidden="false" customHeight="true" outlineLevel="0" collapsed="false">
      <c r="A1575" s="16" t="n">
        <f aca="false">Report!C3385</f>
        <v>46274</v>
      </c>
      <c r="B1575" s="1" t="str">
        <f aca="false">Report!E3385</f>
        <v>OLIVEIRA E SILVA LTDA</v>
      </c>
      <c r="C1575" s="17" t="n">
        <f aca="false">Report!U3385</f>
        <v>92</v>
      </c>
      <c r="D1575" s="1" t="str">
        <f aca="false">Report!X3385</f>
        <v>RECIBO - COMPRAS ALFACE E COUVE - JHONATAS </v>
      </c>
    </row>
    <row r="1576" customFormat="false" ht="12.75" hidden="false" customHeight="true" outlineLevel="0" collapsed="false">
      <c r="A1576" s="16" t="n">
        <f aca="false">Report!C3386</f>
        <v>46274</v>
      </c>
      <c r="B1576" s="1" t="str">
        <f aca="false">Report!E3386</f>
        <v>OLIVEIRA E SILVA LTDA</v>
      </c>
      <c r="C1576" s="17" t="n">
        <f aca="false">Report!U3386</f>
        <v>125</v>
      </c>
      <c r="D1576" s="1" t="str">
        <f aca="false">Report!X3386</f>
        <v>RECIBO- COMPRA 1CX DE BANANA - JHONATAS </v>
      </c>
    </row>
    <row r="1577" customFormat="false" ht="12.75" hidden="false" customHeight="true" outlineLevel="0" collapsed="false">
      <c r="A1577" s="16" t="n">
        <f aca="false">Report!C3397</f>
        <v>46275</v>
      </c>
      <c r="B1577" s="1" t="str">
        <f aca="false">Report!E3397</f>
        <v>L S M COMERCIO DE ALIMENTOS E NAVEGACAO</v>
      </c>
      <c r="C1577" s="17" t="n">
        <f aca="false">Report!U3397</f>
        <v>1384</v>
      </c>
      <c r="D1577" s="1" t="str">
        <f aca="false">Report!X3397</f>
        <v>NF 310741 3/3 - ALICIA</v>
      </c>
    </row>
    <row r="1578" customFormat="false" ht="12.75" hidden="false" customHeight="true" outlineLevel="0" collapsed="false">
      <c r="A1578" s="16" t="n">
        <f aca="false">Report!C3398</f>
        <v>46275</v>
      </c>
      <c r="B1578" s="1" t="str">
        <f aca="false">Report!E3398</f>
        <v>BF COMERCIO DE ALIMENTOS REPRESENTACAO L</v>
      </c>
      <c r="C1578" s="17" t="n">
        <f aca="false">Report!U3398</f>
        <v>355.95</v>
      </c>
      <c r="D1578" s="1" t="str">
        <f aca="false">Report!X3398</f>
        <v>NF 21254 3/3 - ALICIA</v>
      </c>
    </row>
    <row r="1579" customFormat="false" ht="12.75" hidden="false" customHeight="true" outlineLevel="0" collapsed="false">
      <c r="A1579" s="16" t="n">
        <f aca="false">Report!C3399</f>
        <v>46275</v>
      </c>
      <c r="B1579" s="1" t="str">
        <f aca="false">Report!E3399</f>
        <v>J G COMERCIO DE PRODUTOS ALIMENTICIOS LTDA</v>
      </c>
      <c r="C1579" s="17" t="n">
        <f aca="false">Report!U3399</f>
        <v>655.61</v>
      </c>
      <c r="D1579" s="1" t="str">
        <f aca="false">Report!X3399</f>
        <v>NF 398009 3/3 - ALICIA</v>
      </c>
    </row>
    <row r="1580" customFormat="false" ht="12.75" hidden="false" customHeight="true" outlineLevel="0" collapsed="false">
      <c r="A1580" s="16" t="n">
        <f aca="false">Report!C3401</f>
        <v>46275</v>
      </c>
      <c r="B1580" s="1" t="str">
        <f aca="false">Report!E3401</f>
        <v>CB COMERCIO E DISTRIBUIDORA DE ALIMENTOS</v>
      </c>
      <c r="C1580" s="17" t="n">
        <f aca="false">Report!U3401</f>
        <v>603.25</v>
      </c>
      <c r="D1580" s="1" t="str">
        <f aca="false">Report!X3401</f>
        <v>NF 865043 2/3 - ALICIA</v>
      </c>
    </row>
    <row r="1581" customFormat="false" ht="12.75" hidden="false" customHeight="true" outlineLevel="0" collapsed="false">
      <c r="A1581" s="16" t="n">
        <f aca="false">Report!C3402</f>
        <v>46275</v>
      </c>
      <c r="B1581" s="1" t="str">
        <f aca="false">Report!E3402</f>
        <v>DISTRIBUIDORA LOPES LTDA</v>
      </c>
      <c r="C1581" s="17" t="n">
        <f aca="false">Report!U3402</f>
        <v>789.29</v>
      </c>
      <c r="D1581" s="1" t="str">
        <f aca="false">Report!X3402</f>
        <v>NF 1715032 2/3 - ALICIA</v>
      </c>
    </row>
    <row r="1582" customFormat="false" ht="12.75" hidden="false" customHeight="true" outlineLevel="0" collapsed="false">
      <c r="A1582" s="16" t="n">
        <f aca="false">Report!C3403</f>
        <v>46275</v>
      </c>
      <c r="B1582" s="1" t="str">
        <f aca="false">Report!E3403</f>
        <v>MARE DISTRIBUIDORA DE BEBIDAS E DE PRODUTOS ALIMENTICIOS LTDA</v>
      </c>
      <c r="C1582" s="17" t="n">
        <f aca="false">Report!U3403</f>
        <v>365</v>
      </c>
      <c r="D1582" s="1" t="str">
        <f aca="false">Report!X3403</f>
        <v>NF 1435316 1/2 - ALICIA</v>
      </c>
    </row>
    <row r="1583" customFormat="false" ht="12.75" hidden="false" customHeight="true" outlineLevel="0" collapsed="false">
      <c r="A1583" s="16" t="n">
        <f aca="false">Report!C3404</f>
        <v>46275</v>
      </c>
      <c r="B1583" s="1" t="str">
        <f aca="false">Report!E3404</f>
        <v>BROTHERS  INDUSTRIA DE ALIMENTOS LTDA</v>
      </c>
      <c r="C1583" s="17" t="n">
        <f aca="false">Report!U3404</f>
        <v>741.88</v>
      </c>
      <c r="D1583" s="1" t="str">
        <f aca="false">Report!X3404</f>
        <v>NF 1040090 1/1 - ALICIA </v>
      </c>
    </row>
    <row r="1584" customFormat="false" ht="12.75" hidden="false" customHeight="true" outlineLevel="0" collapsed="false">
      <c r="A1584" s="16" t="n">
        <f aca="false">Report!C3405</f>
        <v>46275</v>
      </c>
      <c r="B1584" s="1" t="str">
        <f aca="false">Report!E3405</f>
        <v>SOUZA CRUZ LTDA.</v>
      </c>
      <c r="C1584" s="17" t="n">
        <f aca="false">Report!U3405</f>
        <v>2594.83</v>
      </c>
      <c r="D1584" s="1" t="str">
        <f aca="false">Report!X3405</f>
        <v>NF 572432 1/2 - ALICIA</v>
      </c>
    </row>
    <row r="1585" customFormat="false" ht="12.75" hidden="false" customHeight="true" outlineLevel="0" collapsed="false">
      <c r="A1585" s="16" t="n">
        <f aca="false">Report!C3406</f>
        <v>46275</v>
      </c>
      <c r="B1585" s="1" t="str">
        <f aca="false">Report!E3406</f>
        <v>H L M PADARIA E CONFEITARIA LTDA</v>
      </c>
      <c r="C1585" s="17" t="n">
        <f aca="false">Report!U3406</f>
        <v>240</v>
      </c>
      <c r="D1585" s="1" t="str">
        <f aca="false">Report!X3406</f>
        <v>NF 266 BOLOS MIAZAKY PGTO VIA PIX - JHONATAS </v>
      </c>
    </row>
    <row r="1586" customFormat="false" ht="12.75" hidden="false" customHeight="true" outlineLevel="0" collapsed="false">
      <c r="A1586" s="16" t="n">
        <f aca="false">Report!C3407</f>
        <v>46275</v>
      </c>
      <c r="B1586" s="1" t="str">
        <f aca="false">Report!E3407</f>
        <v>OLIVEIRA E SILVA LTDA</v>
      </c>
      <c r="C1586" s="17" t="n">
        <f aca="false">Report!U3407</f>
        <v>125</v>
      </c>
      <c r="D1586" s="1" t="str">
        <f aca="false">Report!X3407</f>
        <v>COMPRAS 1 CX DE BANANAS - ALICIA</v>
      </c>
    </row>
    <row r="1587" customFormat="false" ht="12.75" hidden="false" customHeight="true" outlineLevel="0" collapsed="false">
      <c r="A1587" s="16" t="n">
        <f aca="false">Report!C3408</f>
        <v>46275</v>
      </c>
      <c r="B1587" s="1" t="str">
        <f aca="false">Report!E3408</f>
        <v>OLIVEIRA E SILVA LTDA</v>
      </c>
      <c r="C1587" s="17" t="n">
        <f aca="false">Report!U3408</f>
        <v>221</v>
      </c>
      <c r="D1587" s="1" t="str">
        <f aca="false">Report!X3408</f>
        <v>COMPRAS CHEIRO VERDE - ALICIA</v>
      </c>
    </row>
    <row r="1588" customFormat="false" ht="12.75" hidden="false" customHeight="true" outlineLevel="0" collapsed="false">
      <c r="A1588" s="16" t="n">
        <f aca="false">Report!C3409</f>
        <v>46275</v>
      </c>
      <c r="B1588" s="1" t="str">
        <f aca="false">Report!E3409</f>
        <v>COMERCIO DE FRIOS MANAUS LTDA</v>
      </c>
      <c r="C1588" s="17" t="n">
        <f aca="false">Report!U3409</f>
        <v>2143.38</v>
      </c>
      <c r="D1588" s="1" t="str">
        <f aca="false">Report!X3409</f>
        <v>NF 175897 1/1 - ALICIA</v>
      </c>
    </row>
    <row r="1589" customFormat="false" ht="12.75" hidden="false" customHeight="true" outlineLevel="0" collapsed="false">
      <c r="A1589" s="16" t="n">
        <f aca="false">Report!C3420</f>
        <v>46276</v>
      </c>
      <c r="B1589" s="1" t="str">
        <f aca="false">Report!E3420</f>
        <v>FUNNY PET DISTRIBUIDORA DE ALIMENTOS PAR</v>
      </c>
      <c r="C1589" s="17" t="n">
        <f aca="false">Report!U3420</f>
        <v>245.49</v>
      </c>
      <c r="D1589" s="1" t="str">
        <f aca="false">Report!X3420</f>
        <v>NF 20469 1/1 - ALICIA</v>
      </c>
    </row>
    <row r="1590" customFormat="false" ht="12.75" hidden="false" customHeight="true" outlineLevel="0" collapsed="false">
      <c r="A1590" s="16" t="n">
        <f aca="false">Report!C3421</f>
        <v>46276</v>
      </c>
      <c r="B1590" s="1" t="str">
        <f aca="false">Report!E3421</f>
        <v>MARQUES &amp; MELO LTDA - FILIAL</v>
      </c>
      <c r="C1590" s="17" t="n">
        <f aca="false">Report!U3421</f>
        <v>300.54</v>
      </c>
      <c r="D1590" s="1" t="str">
        <f aca="false">Report!X3421</f>
        <v>NF 506838 3/3 - ALICIA</v>
      </c>
    </row>
    <row r="1591" customFormat="false" ht="12.75" hidden="false" customHeight="true" outlineLevel="0" collapsed="false">
      <c r="A1591" s="16" t="n">
        <f aca="false">Report!C3422</f>
        <v>46276</v>
      </c>
      <c r="B1591" s="1" t="str">
        <f aca="false">Report!E3422</f>
        <v>AGM INDUSTRIA COMERCIO E REPRESENTACAO LTDA</v>
      </c>
      <c r="C1591" s="17" t="n">
        <f aca="false">Report!U3422</f>
        <v>625.75</v>
      </c>
      <c r="D1591" s="1" t="str">
        <f aca="false">Report!X3422</f>
        <v>NF 48211 2/3 - ALICIA</v>
      </c>
    </row>
    <row r="1592" customFormat="false" ht="12.75" hidden="false" customHeight="true" outlineLevel="0" collapsed="false">
      <c r="A1592" s="16" t="n">
        <f aca="false">Report!C3423</f>
        <v>46276</v>
      </c>
      <c r="B1592" s="1" t="str">
        <f aca="false">Report!E3423</f>
        <v>VIA CERTA INDUSTRIA E COMERCIO DE SANEANTES LTDA</v>
      </c>
      <c r="C1592" s="17" t="n">
        <f aca="false">Report!U3423</f>
        <v>794.96</v>
      </c>
      <c r="D1592" s="1" t="str">
        <f aca="false">Report!X3423</f>
        <v>NF 44501 1/2 - ALICIA</v>
      </c>
    </row>
    <row r="1593" customFormat="false" ht="12.75" hidden="false" customHeight="true" outlineLevel="0" collapsed="false">
      <c r="A1593" s="16" t="n">
        <f aca="false">Report!C3424</f>
        <v>46276</v>
      </c>
      <c r="B1593" s="1" t="str">
        <f aca="false">Report!E3424</f>
        <v>BRAGA TABACARIA EIRELI ME</v>
      </c>
      <c r="C1593" s="17" t="n">
        <f aca="false">Report!U3424</f>
        <v>1924.08</v>
      </c>
      <c r="D1593" s="1" t="str">
        <f aca="false">Report!X3424</f>
        <v>NF 19986 3/3 - ALICIA</v>
      </c>
    </row>
    <row r="1594" customFormat="false" ht="12.75" hidden="false" customHeight="true" outlineLevel="0" collapsed="false">
      <c r="A1594" s="16" t="n">
        <f aca="false">Report!C3425</f>
        <v>46276</v>
      </c>
      <c r="B1594" s="1" t="str">
        <f aca="false">Report!E3425</f>
        <v>SILVA DISTRIBUIDORA</v>
      </c>
      <c r="C1594" s="17" t="n">
        <f aca="false">Report!U3425</f>
        <v>226.8</v>
      </c>
      <c r="D1594" s="1" t="str">
        <f aca="false">Report!X3425</f>
        <v>NF 12955 2/2 - ALICIA</v>
      </c>
    </row>
    <row r="1595" customFormat="false" ht="12.75" hidden="false" customHeight="true" outlineLevel="0" collapsed="false">
      <c r="A1595" s="16" t="n">
        <f aca="false">Report!C3426</f>
        <v>46276</v>
      </c>
      <c r="B1595" s="1" t="str">
        <f aca="false">Report!E3426</f>
        <v>J G COMERCIO DE PRODUTOS ALIMENTICIOS LTDA</v>
      </c>
      <c r="C1595" s="17" t="n">
        <f aca="false">Report!U3426</f>
        <v>1010.95</v>
      </c>
      <c r="D1595" s="1" t="str">
        <f aca="false">Report!X3426</f>
        <v>NF 399135 2/3 - ALICIA</v>
      </c>
    </row>
    <row r="1596" customFormat="false" ht="12.75" hidden="false" customHeight="true" outlineLevel="0" collapsed="false">
      <c r="A1596" s="16" t="n">
        <f aca="false">Report!C3427</f>
        <v>46276</v>
      </c>
      <c r="B1596" s="1" t="str">
        <f aca="false">Report!E3427</f>
        <v>E K S COMERCIO ATACADISTA E VAREJISTA DE</v>
      </c>
      <c r="C1596" s="17" t="n">
        <f aca="false">Report!U3427</f>
        <v>253.92</v>
      </c>
      <c r="D1596" s="1" t="str">
        <f aca="false">Report!X3427</f>
        <v>NF 2561 1/1 - ALICIA</v>
      </c>
    </row>
    <row r="1597" customFormat="false" ht="12.75" hidden="false" customHeight="true" outlineLevel="0" collapsed="false">
      <c r="A1597" s="16" t="n">
        <f aca="false">Report!C3429</f>
        <v>46276</v>
      </c>
      <c r="B1597" s="1" t="str">
        <f aca="false">Report!E3429</f>
        <v>ELFORT FRUIT COMERCIO DE PRODUTOS ALIME</v>
      </c>
      <c r="C1597" s="17" t="n">
        <f aca="false">Report!U3429</f>
        <v>673.16</v>
      </c>
      <c r="D1597" s="1" t="str">
        <f aca="false">Report!X3429</f>
        <v>NF 28760 2/2 - ALICIA</v>
      </c>
    </row>
    <row r="1598" customFormat="false" ht="12.75" hidden="false" customHeight="true" outlineLevel="0" collapsed="false">
      <c r="A1598" s="16" t="n">
        <f aca="false">Report!C3430</f>
        <v>46276</v>
      </c>
      <c r="B1598" s="1" t="str">
        <f aca="false">Report!E3430</f>
        <v>DISTRIBUIDORA LOPES LTDA</v>
      </c>
      <c r="C1598" s="17" t="n">
        <f aca="false">Report!U3430</f>
        <v>203.74</v>
      </c>
      <c r="D1598" s="1" t="str">
        <f aca="false">Report!X3430</f>
        <v>NF 1721626 1/1 - ALICIA</v>
      </c>
    </row>
    <row r="1599" customFormat="false" ht="12.75" hidden="false" customHeight="true" outlineLevel="0" collapsed="false">
      <c r="A1599" s="16" t="n">
        <f aca="false">Report!C3431</f>
        <v>46276</v>
      </c>
      <c r="B1599" s="1" t="str">
        <f aca="false">Report!E3431</f>
        <v>OCIDENTAL COMERCIO DE FRIOS LTDA</v>
      </c>
      <c r="C1599" s="17" t="n">
        <f aca="false">Report!U3431</f>
        <v>903.6</v>
      </c>
      <c r="D1599" s="1" t="str">
        <f aca="false">Report!X3431</f>
        <v>NF 1264637 1/2 - ALICIA</v>
      </c>
    </row>
    <row r="1600" customFormat="false" ht="12.75" hidden="false" customHeight="true" outlineLevel="0" collapsed="false">
      <c r="A1600" s="16" t="n">
        <f aca="false">Report!C3432</f>
        <v>46276</v>
      </c>
      <c r="B1600" s="1" t="str">
        <f aca="false">Report!E3432</f>
        <v>BRF S A</v>
      </c>
      <c r="C1600" s="17" t="n">
        <f aca="false">Report!U3432</f>
        <v>166.92</v>
      </c>
      <c r="D1600" s="1" t="str">
        <f aca="false">Report!X3432</f>
        <v>NF 1625096 2/3 - ALICIA</v>
      </c>
    </row>
    <row r="1601" customFormat="false" ht="12.75" hidden="false" customHeight="true" outlineLevel="0" collapsed="false">
      <c r="A1601" s="16" t="n">
        <f aca="false">Report!C3433</f>
        <v>46276</v>
      </c>
      <c r="B1601" s="1" t="str">
        <f aca="false">Report!E3433</f>
        <v>ELZILENE DA SILVA</v>
      </c>
      <c r="C1601" s="17" t="n">
        <f aca="false">Report!U3433</f>
        <v>905</v>
      </c>
      <c r="D1601" s="1" t="str">
        <f aca="false">Report!X3433</f>
        <v>NF 2825 1/1 - ALICIA</v>
      </c>
    </row>
    <row r="1602" customFormat="false" ht="12.75" hidden="false" customHeight="true" outlineLevel="0" collapsed="false">
      <c r="A1602" s="16" t="n">
        <f aca="false">Report!C3434</f>
        <v>46276</v>
      </c>
      <c r="B1602" s="1" t="str">
        <f aca="false">Report!E3434</f>
        <v>OLIVEIRA E SILVA LTDA</v>
      </c>
      <c r="C1602" s="17" t="n">
        <f aca="false">Report!U3434</f>
        <v>300</v>
      </c>
      <c r="D1602" s="1" t="str">
        <f aca="false">Report!X3434</f>
        <v>COMPRAS ACAI - PAG PIX:  92991892419  NAILSON GARCES - ALICIA</v>
      </c>
    </row>
    <row r="1603" customFormat="false" ht="12.75" hidden="false" customHeight="true" outlineLevel="0" collapsed="false">
      <c r="A1603" s="16" t="n">
        <f aca="false">Report!C3435</f>
        <v>46276</v>
      </c>
      <c r="B1603" s="1" t="str">
        <f aca="false">Report!E3435</f>
        <v>COMERCIO DE FRIOS MANAUS LTDA</v>
      </c>
      <c r="C1603" s="17" t="n">
        <f aca="false">Report!U3435</f>
        <v>1946.72</v>
      </c>
      <c r="D1603" s="1" t="str">
        <f aca="false">Report!X3435</f>
        <v>NF 175949 1/2 - ALICIA</v>
      </c>
    </row>
    <row r="1604" customFormat="false" ht="12.75" hidden="false" customHeight="true" outlineLevel="0" collapsed="false">
      <c r="A1604" s="16" t="n">
        <f aca="false">Report!C3436</f>
        <v>46276</v>
      </c>
      <c r="B1604" s="1" t="str">
        <f aca="false">Report!E3436</f>
        <v>CRBS S/A</v>
      </c>
      <c r="C1604" s="17" t="n">
        <f aca="false">Report!U3436</f>
        <v>2928.92</v>
      </c>
      <c r="D1604" s="1" t="str">
        <f aca="false">Report!X3436</f>
        <v>NF 995864 1/1 - ALICIA</v>
      </c>
    </row>
    <row r="1605" customFormat="false" ht="12.75" hidden="false" customHeight="true" outlineLevel="0" collapsed="false">
      <c r="A1605" s="16" t="n">
        <f aca="false">Report!C3437</f>
        <v>46276</v>
      </c>
      <c r="B1605" s="1" t="str">
        <f aca="false">Report!E3437</f>
        <v>OLIVEIRA E SILVA LTDA</v>
      </c>
      <c r="C1605" s="17" t="n">
        <f aca="false">Report!U3437</f>
        <v>2707</v>
      </c>
      <c r="D1605" s="1" t="str">
        <f aca="false">Report!X3437</f>
        <v>RECIBO - PGTO CARLOS VERDURAS - JHONATAS </v>
      </c>
    </row>
    <row r="1606" customFormat="false" ht="12.75" hidden="false" customHeight="true" outlineLevel="0" collapsed="false">
      <c r="A1606" s="16" t="n">
        <f aca="false">Report!C3438</f>
        <v>46276</v>
      </c>
      <c r="B1606" s="1" t="str">
        <f aca="false">Report!E3438</f>
        <v>COMERCIO E TRANSPORTE BRANDAO LTDA</v>
      </c>
      <c r="C1606" s="17" t="n">
        <f aca="false">Report!U3438</f>
        <v>310</v>
      </c>
      <c r="D1606" s="1" t="str">
        <f aca="false">Report!X3438</f>
        <v>PGTO CARLOS VERDURA - JHONATAS </v>
      </c>
    </row>
    <row r="1607" customFormat="false" ht="12.75" hidden="false" customHeight="true" outlineLevel="0" collapsed="false">
      <c r="A1607" s="16" t="n">
        <f aca="false">Report!C3439</f>
        <v>46276</v>
      </c>
      <c r="B1607" s="1" t="str">
        <f aca="false">Report!E3439</f>
        <v>BRAGA TABACARIA EIRELI ME</v>
      </c>
      <c r="C1607" s="17" t="n">
        <f aca="false">Report!U3439</f>
        <v>1176.71</v>
      </c>
      <c r="D1607" s="1" t="str">
        <f aca="false">Report!X3439</f>
        <v>NF 20280 1/3 - JHONATAS</v>
      </c>
    </row>
    <row r="1608" customFormat="false" ht="12.75" hidden="false" customHeight="true" outlineLevel="0" collapsed="false">
      <c r="A1608" s="16" t="n">
        <f aca="false">Report!C3440</f>
        <v>46276</v>
      </c>
      <c r="B1608" s="1" t="str">
        <f aca="false">Report!E3440</f>
        <v>BRAGA TABACARIA EIRELI ME</v>
      </c>
      <c r="C1608" s="17" t="n">
        <f aca="false">Report!U3440</f>
        <v>461.82</v>
      </c>
      <c r="D1608" s="1" t="str">
        <f aca="false">Report!X3440</f>
        <v>RECIBO - COMPRAS DE MINGAU MAIZENA, SKARLOFF - JHONATAS </v>
      </c>
    </row>
    <row r="1609" customFormat="false" ht="12.75" hidden="false" customHeight="true" outlineLevel="0" collapsed="false">
      <c r="A1609" s="16" t="n">
        <f aca="false">Report!C3441</f>
        <v>46276</v>
      </c>
      <c r="B1609" s="1" t="str">
        <f aca="false">Report!E3441</f>
        <v>COMERCIO E TRANSPORTE BRANDAO LTDA</v>
      </c>
      <c r="C1609" s="17" t="n">
        <f aca="false">Report!U3441</f>
        <v>244</v>
      </c>
      <c r="D1609" s="1" t="str">
        <f aca="false">Report!X3441</f>
        <v>PAGTO CARLOS SNF - JHONATAS </v>
      </c>
    </row>
    <row r="1610" customFormat="false" ht="12.75" hidden="false" customHeight="true" outlineLevel="0" collapsed="false">
      <c r="A1610" s="16" t="n">
        <f aca="false">Report!C3442</f>
        <v>46276</v>
      </c>
      <c r="B1610" s="1" t="str">
        <f aca="false">Report!E3442</f>
        <v>OLIVEIRA E SILVA LTDA</v>
      </c>
      <c r="C1610" s="17" t="n">
        <f aca="false">Report!U3442</f>
        <v>50</v>
      </c>
      <c r="D1610" s="1" t="str">
        <f aca="false">Report!X3442</f>
        <v>RECIBO - COMPRAS 10 KG DE LARANJAS - ALICIA</v>
      </c>
    </row>
    <row r="1611" customFormat="false" ht="12.75" hidden="false" customHeight="true" outlineLevel="0" collapsed="false">
      <c r="A1611" s="16" t="n">
        <f aca="false">Report!C3444</f>
        <v>46276</v>
      </c>
      <c r="B1611" s="1" t="str">
        <f aca="false">Report!E3444</f>
        <v>OLIVEIRA E SILVA LTDA</v>
      </c>
      <c r="C1611" s="17" t="n">
        <f aca="false">Report!U3444</f>
        <v>125</v>
      </c>
      <c r="D1611" s="1" t="str">
        <f aca="false">Report!X3444</f>
        <v>COMPRAS 1 CX DE BANANAS - ALICIA</v>
      </c>
    </row>
    <row r="1612" customFormat="false" ht="12.75" hidden="false" customHeight="true" outlineLevel="0" collapsed="false">
      <c r="A1612" s="16" t="n">
        <f aca="false">Report!C3445</f>
        <v>46276</v>
      </c>
      <c r="B1612" s="1" t="str">
        <f aca="false">Report!E3445</f>
        <v>OLIVEIRA E SILVA LTDA</v>
      </c>
      <c r="C1612" s="17" t="n">
        <f aca="false">Report!U3445</f>
        <v>160</v>
      </c>
      <c r="D1612" s="1" t="str">
        <f aca="false">Report!X3445</f>
        <v>COMPRAS CHEIRO VERDE E ALFACE - ALICIA</v>
      </c>
    </row>
    <row r="1613" customFormat="false" ht="12.75" hidden="false" customHeight="true" outlineLevel="0" collapsed="false">
      <c r="A1613" s="16" t="n">
        <f aca="false">Report!C3446</f>
        <v>46276</v>
      </c>
      <c r="B1613" s="1" t="str">
        <f aca="false">Report!E3446</f>
        <v>MADPLASTIC PRODUTOS PLASTICOS LTDA</v>
      </c>
      <c r="C1613" s="17" t="n">
        <f aca="false">Report!U3446</f>
        <v>105</v>
      </c>
      <c r="D1613" s="1" t="str">
        <f aca="false">Report!X3446</f>
        <v>NF 3002 1/1 - ALICIA</v>
      </c>
    </row>
    <row r="1614" customFormat="false" ht="12.75" hidden="false" customHeight="true" outlineLevel="0" collapsed="false">
      <c r="A1614" s="16" t="n">
        <f aca="false">Report!C3447</f>
        <v>46276</v>
      </c>
      <c r="B1614" s="1" t="str">
        <f aca="false">Report!E3447</f>
        <v>OLIVEIRA E SILVA LTDA</v>
      </c>
      <c r="C1614" s="17" t="n">
        <f aca="false">Report!U3447</f>
        <v>160</v>
      </c>
      <c r="D1614" s="1" t="str">
        <f aca="false">Report!X3447</f>
        <v>COMPRAS 2 CX DE MAMAO - ALICIA</v>
      </c>
    </row>
    <row r="1615" customFormat="false" ht="12.75" hidden="false" customHeight="true" outlineLevel="0" collapsed="false">
      <c r="A1615" s="16" t="n">
        <f aca="false">Report!C3448</f>
        <v>46276</v>
      </c>
      <c r="B1615" s="1" t="str">
        <f aca="false">Report!E3448</f>
        <v>J W N DOS SANTOS</v>
      </c>
      <c r="C1615" s="17" t="n">
        <f aca="false">Report!U3448</f>
        <v>819</v>
      </c>
      <c r="D1615" s="1" t="str">
        <f aca="false">Report!X3448</f>
        <v>NF 434 1/1 COMPRAS CARVAO  - ALICIA</v>
      </c>
    </row>
    <row r="1616" customFormat="false" ht="12.75" hidden="false" customHeight="true" outlineLevel="0" collapsed="false">
      <c r="A1616" s="16" t="n">
        <f aca="false">Report!C3449</f>
        <v>46276</v>
      </c>
      <c r="B1616" s="1" t="str">
        <f aca="false">Report!E3449</f>
        <v>60.729.628 LAURENA NUNES CALIXTO</v>
      </c>
      <c r="C1616" s="17" t="n">
        <f aca="false">Report!U3449</f>
        <v>270</v>
      </c>
      <c r="D1616" s="1" t="str">
        <f aca="false">Report!X3449</f>
        <v>NF 947 1/1 COMPRAS BRIGADEIRO - ALICIA</v>
      </c>
    </row>
    <row r="1617" customFormat="false" ht="12.75" hidden="false" customHeight="true" outlineLevel="0" collapsed="false">
      <c r="A1617" s="16" t="n">
        <f aca="false">Report!C3452</f>
        <v>46277</v>
      </c>
      <c r="B1617" s="1" t="str">
        <f aca="false">Report!E3452</f>
        <v>FUNNY PET DISTRIBUIDORA DE ALIMENTOS PAR</v>
      </c>
      <c r="C1617" s="17" t="n">
        <f aca="false">Report!U3452</f>
        <v>1760.2</v>
      </c>
      <c r="D1617" s="1" t="str">
        <f aca="false">Report!X3452</f>
        <v>NF 21623 3/4 - ALICIA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MAXFRI DISTRIUIDORA LTDA</v>
      </c>
      <c r="C1618" s="17" t="n">
        <f aca="false">Report!U3454</f>
        <v>3682.8</v>
      </c>
      <c r="D1618" s="1" t="str">
        <f aca="false">Report!X3454</f>
        <v>NF 15210 2/2 -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CINTIA MACIEL PEREIRA SANTOS 95986138287</v>
      </c>
      <c r="C1619" s="17" t="n">
        <f aca="false">Report!U3455</f>
        <v>1114.86</v>
      </c>
      <c r="D1619" s="1" t="str">
        <f aca="false">Report!X3455</f>
        <v>NF 1458 1/1 - JHONATAS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COMERCIO DE FRIOS MANAUS LTDA</v>
      </c>
      <c r="C1620" s="17" t="n">
        <f aca="false">Report!U3456</f>
        <v>2681.6</v>
      </c>
      <c r="D1620" s="1" t="str">
        <f aca="false">Report!X3456</f>
        <v>NF 176001 1/1 -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2897.4</v>
      </c>
      <c r="D1621" s="1" t="str">
        <f aca="false">Report!X3457</f>
        <v>NF 15292 1/2 -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OLIVEIRA E SILVA LTDA</v>
      </c>
      <c r="C1622" s="17" t="n">
        <f aca="false">Report!U3458</f>
        <v>436</v>
      </c>
      <c r="D1622" s="1" t="str">
        <f aca="false">Report!X3458</f>
        <v>COMPRAS CHEIRO VERDE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125</v>
      </c>
      <c r="D1623" s="1" t="str">
        <f aca="false">Report!X3459</f>
        <v>COMPRAS 1 CX DE BANANAS - ALICIA</v>
      </c>
    </row>
    <row r="1624" customFormat="false" ht="12.75" hidden="false" customHeight="true" outlineLevel="0" collapsed="false">
      <c r="A1624" s="16" t="n">
        <f aca="false">Report!C3461</f>
        <v>46279</v>
      </c>
      <c r="B1624" s="1" t="str">
        <f aca="false">Report!E3461</f>
        <v>ADRIANA DISTRIBUIDORA DE PRODUTOS ALIMEN</v>
      </c>
      <c r="C1624" s="17" t="n">
        <f aca="false">Report!U3461</f>
        <v>1265.74</v>
      </c>
      <c r="D1624" s="1" t="str">
        <f aca="false">Report!X3461</f>
        <v>NF 890827 3/3 - ALICIA</v>
      </c>
    </row>
    <row r="1625" customFormat="false" ht="12.75" hidden="false" customHeight="true" outlineLevel="0" collapsed="false">
      <c r="A1625" s="16" t="n">
        <f aca="false">Report!C3462</f>
        <v>46279</v>
      </c>
      <c r="B1625" s="1" t="str">
        <f aca="false">Report!E3462</f>
        <v>OESA COMERCIO E REPRESENTACOES S/A</v>
      </c>
      <c r="C1625" s="17" t="n">
        <f aca="false">Report!U3462</f>
        <v>273.52</v>
      </c>
      <c r="D1625" s="1" t="str">
        <f aca="false">Report!X3462</f>
        <v>NF 443784 3/3 - ALICIA</v>
      </c>
    </row>
    <row r="1626" customFormat="false" ht="12.75" hidden="false" customHeight="true" outlineLevel="0" collapsed="false">
      <c r="A1626" s="16" t="n">
        <f aca="false">Report!C3463</f>
        <v>46279</v>
      </c>
      <c r="B1626" s="1" t="str">
        <f aca="false">Report!E3463</f>
        <v>SB COMERCIO LTDA</v>
      </c>
      <c r="C1626" s="17" t="n">
        <f aca="false">Report!U3463</f>
        <v>524.88</v>
      </c>
      <c r="D1626" s="1" t="str">
        <f aca="false">Report!X3463</f>
        <v>NF 1967274 1/5 - ALICIA</v>
      </c>
    </row>
    <row r="1627" customFormat="false" ht="12.75" hidden="false" customHeight="true" outlineLevel="0" collapsed="false">
      <c r="A1627" s="16" t="n">
        <f aca="false">Report!C3464</f>
        <v>46279</v>
      </c>
      <c r="B1627" s="1" t="str">
        <f aca="false">Report!E3464</f>
        <v>L S M COMERCIO DE ALIMENTOS E NAVEGACAO</v>
      </c>
      <c r="C1627" s="17" t="n">
        <f aca="false">Report!U3464</f>
        <v>1065.1</v>
      </c>
      <c r="D1627" s="1" t="str">
        <f aca="false">Report!X3464</f>
        <v>NF 312577 1/3 - ALICIA</v>
      </c>
    </row>
    <row r="1628" customFormat="false" ht="12.75" hidden="false" customHeight="true" outlineLevel="0" collapsed="false">
      <c r="A1628" s="16" t="n">
        <f aca="false">Report!C3465</f>
        <v>46279</v>
      </c>
      <c r="B1628" s="1" t="str">
        <f aca="false">Report!E3465</f>
        <v>GONCALES COMER DE HORT GRANJEIROS EIRELI</v>
      </c>
      <c r="C1628" s="17" t="n">
        <f aca="false">Report!U3465</f>
        <v>249.5</v>
      </c>
      <c r="D1628" s="1" t="str">
        <f aca="false">Report!X3465</f>
        <v>NF 233 1/1 - ALICIA</v>
      </c>
    </row>
    <row r="1629" customFormat="false" ht="12.75" hidden="false" customHeight="true" outlineLevel="0" collapsed="false">
      <c r="A1629" s="16" t="n">
        <f aca="false">Report!C3466</f>
        <v>46279</v>
      </c>
      <c r="B1629" s="1" t="str">
        <f aca="false">Report!E3466</f>
        <v>COMERCIO DE FRIOS MANAUS LTDA</v>
      </c>
      <c r="C1629" s="17" t="n">
        <f aca="false">Report!U3466</f>
        <v>2164.69</v>
      </c>
      <c r="D1629" s="1" t="str">
        <f aca="false">Report!X3466</f>
        <v>NF 175722 2/2 - ALICIA</v>
      </c>
    </row>
    <row r="1630" customFormat="false" ht="12.75" hidden="false" customHeight="true" outlineLevel="0" collapsed="false">
      <c r="A1630" s="16" t="n">
        <f aca="false">Report!C3467</f>
        <v>46279</v>
      </c>
      <c r="B1630" s="1" t="str">
        <f aca="false">Report!E3467</f>
        <v>BRASIL NORTE BEBIDAS S/A</v>
      </c>
      <c r="C1630" s="17" t="n">
        <f aca="false">Report!U3467</f>
        <v>6125.96</v>
      </c>
      <c r="D1630" s="1" t="str">
        <f aca="false">Report!X3467</f>
        <v>NF 2026462 1/1 - ALICIA</v>
      </c>
    </row>
    <row r="1631" customFormat="false" ht="12.75" hidden="false" customHeight="true" outlineLevel="0" collapsed="false">
      <c r="A1631" s="16" t="n">
        <f aca="false">Report!C3468</f>
        <v>46279</v>
      </c>
      <c r="B1631" s="1" t="str">
        <f aca="false">Report!E3468</f>
        <v>BRASIL NORTE BEBIDAS S/A</v>
      </c>
      <c r="C1631" s="17" t="n">
        <f aca="false">Report!U3468</f>
        <v>941.49</v>
      </c>
      <c r="D1631" s="1" t="str">
        <f aca="false">Report!X3468</f>
        <v>NF 1278696 1/1 - ALICIA</v>
      </c>
    </row>
    <row r="1632" customFormat="false" ht="12.75" hidden="false" customHeight="true" outlineLevel="0" collapsed="false">
      <c r="A1632" s="16" t="n">
        <f aca="false">Report!C3469</f>
        <v>46279</v>
      </c>
      <c r="B1632" s="1" t="str">
        <f aca="false">Report!E3469</f>
        <v>MADPLASTIC PRODUTOS PLASTICOS LTDA</v>
      </c>
      <c r="C1632" s="17" t="n">
        <f aca="false">Report!U3469</f>
        <v>210</v>
      </c>
      <c r="D1632" s="1" t="str">
        <f aca="false">Report!X3469</f>
        <v>NF 3004 1/1 - JHONATAS</v>
      </c>
    </row>
    <row r="1633" customFormat="false" ht="12.75" hidden="false" customHeight="true" outlineLevel="0" collapsed="false">
      <c r="A1633" s="16" t="n">
        <f aca="false">Report!C3472</f>
        <v>46280</v>
      </c>
      <c r="B1633" s="1" t="str">
        <f aca="false">Report!E3472</f>
        <v>SABIA COMERCIO DE COSMETICOS LTDA</v>
      </c>
      <c r="C1633" s="17" t="n">
        <f aca="false">Report!U3472</f>
        <v>842.29</v>
      </c>
      <c r="D1633" s="1" t="str">
        <f aca="false">Report!X3472</f>
        <v>NF 255147 2/5 - ALICIA</v>
      </c>
    </row>
    <row r="1634" customFormat="false" ht="12.75" hidden="false" customHeight="true" outlineLevel="0" collapsed="false">
      <c r="A1634" s="16" t="n">
        <f aca="false">Report!C3473</f>
        <v>46280</v>
      </c>
      <c r="B1634" s="1" t="str">
        <f aca="false">Report!E3473</f>
        <v>DUNORTE DISTRIBUIDORA DE PRODUTOS DE CONSUMO LTDA</v>
      </c>
      <c r="C1634" s="17" t="n">
        <f aca="false">Report!U3473</f>
        <v>924.11</v>
      </c>
      <c r="D1634" s="1" t="str">
        <f aca="false">Report!X3473</f>
        <v>NF 3238686 3/4 - ALICIA</v>
      </c>
    </row>
    <row r="1635" customFormat="false" ht="12.75" hidden="false" customHeight="true" outlineLevel="0" collapsed="false">
      <c r="A1635" s="16" t="n">
        <f aca="false">Report!C3474</f>
        <v>46280</v>
      </c>
      <c r="B1635" s="1" t="str">
        <f aca="false">Report!E3474</f>
        <v>BRASIL NORTE BEBIDAS S/A</v>
      </c>
      <c r="C1635" s="17" t="n">
        <f aca="false">Report!U3474</f>
        <v>229.21</v>
      </c>
      <c r="D1635" s="1" t="str">
        <f aca="false">Report!X3474</f>
        <v>NF 1254613 1/1 - ALICIA</v>
      </c>
    </row>
    <row r="1636" customFormat="false" ht="12.75" hidden="false" customHeight="true" outlineLevel="0" collapsed="false">
      <c r="A1636" s="16" t="n">
        <f aca="false">Report!C3475</f>
        <v>46280</v>
      </c>
      <c r="B1636" s="1" t="str">
        <f aca="false">Report!E3475</f>
        <v>MARE DISTRIBUIDORA DE BEBIDAS E DE PRODUTOS ALIMENTICIOS LTDA</v>
      </c>
      <c r="C1636" s="17" t="n">
        <f aca="false">Report!U3475</f>
        <v>195</v>
      </c>
      <c r="D1636" s="1" t="str">
        <f aca="false">Report!X3475</f>
        <v>NF 1432810 2/2 - ALICIA</v>
      </c>
    </row>
    <row r="1637" customFormat="false" ht="12.75" hidden="false" customHeight="true" outlineLevel="0" collapsed="false">
      <c r="A1637" s="16" t="n">
        <f aca="false">Report!C3476</f>
        <v>46280</v>
      </c>
      <c r="B1637" s="1" t="str">
        <f aca="false">Report!E3476</f>
        <v>MARE DISTRIBUIDORA DE BEBIDAS E DE PRODUTOS ALIMENTICIOS LTDA</v>
      </c>
      <c r="C1637" s="17" t="n">
        <f aca="false">Report!U3476</f>
        <v>643.4</v>
      </c>
      <c r="D1637" s="1" t="str">
        <f aca="false">Report!X3476</f>
        <v>NF 1432808 2/2 - ALICIA</v>
      </c>
    </row>
    <row r="1638" customFormat="false" ht="12.75" hidden="false" customHeight="true" outlineLevel="0" collapsed="false">
      <c r="A1638" s="16" t="n">
        <f aca="false">Report!C3477</f>
        <v>46280</v>
      </c>
      <c r="B1638" s="1" t="str">
        <f aca="false">Report!E3477</f>
        <v>FRIOTRANS COMERCIO E TRANSPORTES DE CARGAS LTDA</v>
      </c>
      <c r="C1638" s="17" t="n">
        <f aca="false">Report!U3477</f>
        <v>108.9</v>
      </c>
      <c r="D1638" s="1" t="str">
        <f aca="false">Report!X3477</f>
        <v>NF 39662 1/1 - ALICIA</v>
      </c>
    </row>
    <row r="1639" customFormat="false" ht="12.75" hidden="false" customHeight="true" outlineLevel="0" collapsed="false">
      <c r="A1639" s="16" t="n">
        <f aca="false">Report!C3478</f>
        <v>46280</v>
      </c>
      <c r="B1639" s="1" t="str">
        <f aca="false">Report!E3478</f>
        <v>TOYA INDUSTRIA E COMERCIO LTDA.</v>
      </c>
      <c r="C1639" s="17" t="n">
        <f aca="false">Report!U3478</f>
        <v>472.9</v>
      </c>
      <c r="D1639" s="1" t="str">
        <f aca="false">Report!X3478</f>
        <v>NF 259101 2/2 - ALICIA</v>
      </c>
    </row>
    <row r="1640" customFormat="false" ht="12.75" hidden="false" customHeight="true" outlineLevel="0" collapsed="false">
      <c r="A1640" s="16" t="n">
        <f aca="false">Report!C3479</f>
        <v>46280</v>
      </c>
      <c r="B1640" s="1" t="str">
        <f aca="false">Report!E3479</f>
        <v>OLIVEIRA E SILVA LTDA</v>
      </c>
      <c r="C1640" s="17" t="n">
        <f aca="false">Report!U3479</f>
        <v>300</v>
      </c>
      <c r="D1640" s="1" t="str">
        <f aca="false">Report!X3479</f>
        <v>RECIBO - COMPRAS ACAI DE ANORI - JHONATAS </v>
      </c>
    </row>
    <row r="1641" customFormat="false" ht="12.75" hidden="false" customHeight="true" outlineLevel="0" collapsed="false">
      <c r="A1641" s="16" t="n">
        <f aca="false">Report!C3480</f>
        <v>46280</v>
      </c>
      <c r="B1641" s="1" t="str">
        <f aca="false">Report!E3480</f>
        <v>BRF S A</v>
      </c>
      <c r="C1641" s="17" t="n">
        <f aca="false">Report!U3480</f>
        <v>1004.03</v>
      </c>
      <c r="D1641" s="1" t="str">
        <f aca="false">Report!X3480</f>
        <v>NF 1628104 1/3 - JHONATAS</v>
      </c>
    </row>
    <row r="1642" customFormat="false" ht="12.75" hidden="false" customHeight="true" outlineLevel="0" collapsed="false">
      <c r="A1642" s="16" t="n">
        <f aca="false">Report!C3481</f>
        <v>46280</v>
      </c>
      <c r="B1642" s="1" t="str">
        <f aca="false">Report!E3481</f>
        <v>TOYA INDUSTRIA E COMERCIO LTDA.</v>
      </c>
      <c r="C1642" s="17" t="n">
        <f aca="false">Report!U3481</f>
        <v>589</v>
      </c>
      <c r="D1642" s="1" t="str">
        <f aca="false">Report!X3481</f>
        <v>nf 259630 1/2 - jhonatas</v>
      </c>
    </row>
    <row r="1643" customFormat="false" ht="12.75" hidden="false" customHeight="true" outlineLevel="0" collapsed="false">
      <c r="A1643" s="16" t="n">
        <f aca="false">Report!C3482</f>
        <v>46280</v>
      </c>
      <c r="B1643" s="1" t="str">
        <f aca="false">Report!E3482</f>
        <v>COMERCIO DE FRIOS MANAUS LTDA</v>
      </c>
      <c r="C1643" s="17" t="n">
        <f aca="false">Report!U3482</f>
        <v>1600.2</v>
      </c>
      <c r="D1643" s="1" t="str">
        <f aca="false">Report!X3482</f>
        <v>NF 176088 1/2 - ALICIA</v>
      </c>
    </row>
    <row r="1644" customFormat="false" ht="12.75" hidden="false" customHeight="true" outlineLevel="0" collapsed="false">
      <c r="A1644" s="16" t="n">
        <f aca="false">Report!C3483</f>
        <v>46280</v>
      </c>
      <c r="B1644" s="1" t="str">
        <f aca="false">Report!E3483</f>
        <v>KI DELICIA</v>
      </c>
      <c r="C1644" s="17" t="n">
        <f aca="false">Report!U3483</f>
        <v>250</v>
      </c>
      <c r="D1644" s="1" t="str">
        <f aca="false">Report!X3483</f>
        <v>NF 38 1/1 - ALICIA</v>
      </c>
    </row>
    <row r="1645" customFormat="false" ht="12.75" hidden="false" customHeight="true" outlineLevel="0" collapsed="false">
      <c r="A1645" s="16" t="n">
        <f aca="false">Report!C3484</f>
        <v>46280</v>
      </c>
      <c r="B1645" s="1" t="str">
        <f aca="false">Report!E3484</f>
        <v>COMERCIO E TRANSPORTE BRANDAO LTDA</v>
      </c>
      <c r="C1645" s="17" t="n">
        <f aca="false">Report!U3484</f>
        <v>310</v>
      </c>
      <c r="D1645" s="1" t="str">
        <f aca="false">Report!X3484</f>
        <v>NF 15304 1/1 COMPRAS CARLOS VERDURAS - ALICIA</v>
      </c>
    </row>
    <row r="1646" customFormat="false" ht="12.75" hidden="false" customHeight="true" outlineLevel="0" collapsed="false">
      <c r="A1646" s="16" t="n">
        <f aca="false">Report!C3485</f>
        <v>46280</v>
      </c>
      <c r="B1646" s="1" t="str">
        <f aca="false">Report!E3485</f>
        <v>COMERCIO E TRANSPORTE BRANDAO LTDA</v>
      </c>
      <c r="C1646" s="17" t="n">
        <f aca="false">Report!U3485</f>
        <v>210</v>
      </c>
      <c r="D1646" s="1" t="str">
        <f aca="false">Report!X3485</f>
        <v>RECIBO - COMPRAS QUEIJO , CARLOS VERDURAS - ALICIA</v>
      </c>
    </row>
    <row r="1647" customFormat="false" ht="12.75" hidden="false" customHeight="true" outlineLevel="0" collapsed="false">
      <c r="A1647" s="16" t="n">
        <f aca="false">Report!C3486</f>
        <v>46280</v>
      </c>
      <c r="B1647" s="1" t="str">
        <f aca="false">Report!E3486</f>
        <v>OLIVEIRA E SILVA LTDA</v>
      </c>
      <c r="C1647" s="17" t="n">
        <f aca="false">Report!U3486</f>
        <v>1914.5</v>
      </c>
      <c r="D1647" s="1" t="str">
        <f aca="false">Report!X3486</f>
        <v>COMPRAS CARLOS VERDURAS - ALICIA</v>
      </c>
    </row>
    <row r="1648" customFormat="false" ht="12.75" hidden="false" customHeight="true" outlineLevel="0" collapsed="false">
      <c r="A1648" s="16" t="n">
        <f aca="false">Report!C3489</f>
        <v>46281</v>
      </c>
      <c r="B1648" s="1" t="str">
        <f aca="false">Report!E3489</f>
        <v>AGM COMERCIO E DISTRIBUIDORA DE MATERIAS DE PERFUMARIA E LIMPEZA LTDA</v>
      </c>
      <c r="C1648" s="17" t="n">
        <f aca="false">Report!U3489</f>
        <v>545.11</v>
      </c>
      <c r="D1648" s="1" t="str">
        <f aca="false">Report!X3489</f>
        <v>NF 163841 4/4 - ALICIA</v>
      </c>
    </row>
    <row r="1649" customFormat="false" ht="12.75" hidden="false" customHeight="true" outlineLevel="0" collapsed="false">
      <c r="A1649" s="16" t="n">
        <f aca="false">Report!C3491</f>
        <v>46281</v>
      </c>
      <c r="B1649" s="1" t="str">
        <f aca="false">Report!E3491</f>
        <v>A M QUIMICA IND E COM DE PROD QUIMICOS I</v>
      </c>
      <c r="C1649" s="17" t="n">
        <f aca="false">Report!U3491</f>
        <v>226.44</v>
      </c>
      <c r="D1649" s="1" t="str">
        <f aca="false">Report!X3491</f>
        <v>NF 70351 3/3 - ALICIA</v>
      </c>
    </row>
    <row r="1650" customFormat="false" ht="12.75" hidden="false" customHeight="true" outlineLevel="0" collapsed="false">
      <c r="A1650" s="16" t="n">
        <f aca="false">Report!C3492</f>
        <v>46281</v>
      </c>
      <c r="B1650" s="1" t="str">
        <f aca="false">Report!E3492</f>
        <v>EDMARA COMERCIO DE HIGIENE PESSOAL LTDA</v>
      </c>
      <c r="C1650" s="17" t="n">
        <f aca="false">Report!U3492</f>
        <v>1460.03</v>
      </c>
      <c r="D1650" s="1" t="str">
        <f aca="false">Report!X3492</f>
        <v>NF 8770 2/4 - ALICIA</v>
      </c>
    </row>
    <row r="1651" customFormat="false" ht="12.75" hidden="false" customHeight="true" outlineLevel="0" collapsed="false">
      <c r="A1651" s="16" t="n">
        <f aca="false">Report!C3494</f>
        <v>46281</v>
      </c>
      <c r="B1651" s="1" t="str">
        <f aca="false">Report!E3494</f>
        <v>BRF S A</v>
      </c>
      <c r="C1651" s="17" t="n">
        <f aca="false">Report!U3494</f>
        <v>1100.38</v>
      </c>
      <c r="D1651" s="1" t="str">
        <f aca="false">Report!X3494</f>
        <v>NF 1624838 3/3 - ALICIA</v>
      </c>
    </row>
    <row r="1652" customFormat="false" ht="12.75" hidden="false" customHeight="true" outlineLevel="0" collapsed="false">
      <c r="A1652" s="16" t="n">
        <f aca="false">Report!C3495</f>
        <v>46281</v>
      </c>
      <c r="B1652" s="1" t="str">
        <f aca="false">Report!E3495</f>
        <v>DISTRIBUIDORA LOPES LTDA</v>
      </c>
      <c r="C1652" s="17" t="n">
        <f aca="false">Report!U3495</f>
        <v>769.31</v>
      </c>
      <c r="D1652" s="1" t="str">
        <f aca="false">Report!X3495</f>
        <v>NF 1723302 1/2 - ALICIA</v>
      </c>
    </row>
    <row r="1653" customFormat="false" ht="12.75" hidden="false" customHeight="true" outlineLevel="0" collapsed="false">
      <c r="A1653" s="16" t="n">
        <f aca="false">Report!C3496</f>
        <v>46281</v>
      </c>
      <c r="B1653" s="1" t="str">
        <f aca="false">Report!E3496</f>
        <v>COMERCIO DE FRIOS MANAUS LTDA</v>
      </c>
      <c r="C1653" s="17" t="n">
        <f aca="false">Report!U3496</f>
        <v>1925.5</v>
      </c>
      <c r="D1653" s="1" t="str">
        <f aca="false">Report!X3496</f>
        <v>NF 175823 2/2 - ALICIA</v>
      </c>
    </row>
    <row r="1654" customFormat="false" ht="12.75" hidden="false" customHeight="true" outlineLevel="0" collapsed="false">
      <c r="A1654" s="16" t="n">
        <f aca="false">Report!C3497</f>
        <v>46281</v>
      </c>
      <c r="B1654" s="1" t="str">
        <f aca="false">Report!E3497</f>
        <v>OCIDENTAL COMERCIO DE FRIOS LTDA</v>
      </c>
      <c r="C1654" s="17" t="n">
        <f aca="false">Report!U3497</f>
        <v>484.17</v>
      </c>
      <c r="D1654" s="1" t="str">
        <f aca="false">Report!X3497</f>
        <v>NF 1266114 1/1 - ALICIA</v>
      </c>
    </row>
    <row r="1655" customFormat="false" ht="12.75" hidden="false" customHeight="true" outlineLevel="0" collapsed="false">
      <c r="A1655" s="16" t="n">
        <f aca="false">Report!C3498</f>
        <v>46281</v>
      </c>
      <c r="B1655" s="1" t="str">
        <f aca="false">Report!E3498</f>
        <v>FRIOTRANS COMERCIO E TRANSPORTES DE CARGAS LTDA</v>
      </c>
      <c r="C1655" s="17" t="n">
        <f aca="false">Report!U3498</f>
        <v>455.52</v>
      </c>
      <c r="D1655" s="1" t="str">
        <f aca="false">Report!X3498</f>
        <v>NF 39678 1/1 - ALICIA</v>
      </c>
    </row>
    <row r="1656" customFormat="false" ht="12.75" hidden="false" customHeight="true" outlineLevel="0" collapsed="false">
      <c r="A1656" s="16" t="n">
        <f aca="false">Report!C3500</f>
        <v>46281</v>
      </c>
      <c r="B1656" s="1" t="str">
        <f aca="false">Report!E3500</f>
        <v>MARE DISTRIBUIDORA DE BEBIDAS E DE PRODUTOS ALIMENTICIOS LTDA</v>
      </c>
      <c r="C1656" s="17" t="n">
        <f aca="false">Report!U3500</f>
        <v>365</v>
      </c>
      <c r="D1656" s="1" t="str">
        <f aca="false">Report!X3500</f>
        <v>NF 1440499 1/2 - ALICIA</v>
      </c>
    </row>
    <row r="1657" customFormat="false" ht="12.75" hidden="false" customHeight="true" outlineLevel="0" collapsed="false">
      <c r="A1657" s="16" t="n">
        <f aca="false">Report!C3501</f>
        <v>46281</v>
      </c>
      <c r="B1657" s="1" t="str">
        <f aca="false">Report!E3501</f>
        <v>COMERCIO DE FRIOS MANAUS LTDA</v>
      </c>
      <c r="C1657" s="17" t="n">
        <f aca="false">Report!U3501</f>
        <v>2059.6</v>
      </c>
      <c r="D1657" s="1" t="str">
        <f aca="false">Report!X3501</f>
        <v>NF 176153 1/2 - ALICIA</v>
      </c>
    </row>
    <row r="1658" customFormat="false" ht="12.75" hidden="false" customHeight="true" outlineLevel="0" collapsed="false">
      <c r="A1658" s="16" t="n">
        <f aca="false">Report!C3502</f>
        <v>46281</v>
      </c>
      <c r="B1658" s="1" t="str">
        <f aca="false">Report!E3502</f>
        <v>JANETE DE LIMA ROOL 80938280287</v>
      </c>
      <c r="C1658" s="17" t="n">
        <f aca="false">Report!U3502</f>
        <v>427</v>
      </c>
      <c r="D1658" s="1" t="str">
        <f aca="false">Report!X3502</f>
        <v>NF 7256 1/1 - ALICIA</v>
      </c>
    </row>
    <row r="1659" customFormat="false" ht="12.75" hidden="false" customHeight="true" outlineLevel="0" collapsed="false">
      <c r="A1659" s="16" t="n">
        <f aca="false">Report!C3506</f>
        <v>46282</v>
      </c>
      <c r="B1659" s="1" t="str">
        <f aca="false">Report!E3506</f>
        <v>CB COMERCIO E DISTRIBUIDORA DE ALIMENTOS</v>
      </c>
      <c r="C1659" s="17" t="n">
        <f aca="false">Report!U3506</f>
        <v>603.26</v>
      </c>
      <c r="D1659" s="1" t="str">
        <f aca="false">Report!X3506</f>
        <v>NF 865043 3/3 - ALICIA</v>
      </c>
    </row>
    <row r="1660" customFormat="false" ht="12.75" hidden="false" customHeight="true" outlineLevel="0" collapsed="false">
      <c r="A1660" s="16" t="n">
        <f aca="false">Report!C3507</f>
        <v>46282</v>
      </c>
      <c r="B1660" s="1" t="str">
        <f aca="false">Report!E3507</f>
        <v>DISTRIBUIDORA LOPES LTDA</v>
      </c>
      <c r="C1660" s="17" t="n">
        <f aca="false">Report!U3507</f>
        <v>789.29</v>
      </c>
      <c r="D1660" s="1" t="str">
        <f aca="false">Report!X3507</f>
        <v>NF 1715032 3/3 - ALICIA</v>
      </c>
    </row>
    <row r="1661" customFormat="false" ht="12.75" hidden="false" customHeight="true" outlineLevel="0" collapsed="false">
      <c r="A1661" s="16" t="n">
        <f aca="false">Report!C3508</f>
        <v>46282</v>
      </c>
      <c r="B1661" s="1" t="str">
        <f aca="false">Report!E3508</f>
        <v>J G COMERCIO DE PRODUTOS ALIMENTICIOS LTDA</v>
      </c>
      <c r="C1661" s="17" t="n">
        <f aca="false">Report!U3508</f>
        <v>1010.96</v>
      </c>
      <c r="D1661" s="1" t="str">
        <f aca="false">Report!X3508</f>
        <v>NF 399135 3/3 - ALICIA</v>
      </c>
    </row>
    <row r="1662" customFormat="false" ht="12.75" hidden="false" customHeight="true" outlineLevel="0" collapsed="false">
      <c r="A1662" s="16" t="n">
        <f aca="false">Report!C3509</f>
        <v>46282</v>
      </c>
      <c r="B1662" s="1" t="str">
        <f aca="false">Report!E3509</f>
        <v>NATUREZA COMERCIO DE DESCARTAVEIS LTDA</v>
      </c>
      <c r="C1662" s="17" t="n">
        <f aca="false">Report!U3509</f>
        <v>271.81</v>
      </c>
      <c r="D1662" s="1" t="str">
        <f aca="false">Report!X3509</f>
        <v>NF 46431 1/1 - ALICIA</v>
      </c>
    </row>
    <row r="1663" customFormat="false" ht="12.75" hidden="false" customHeight="true" outlineLevel="0" collapsed="false">
      <c r="A1663" s="16" t="n">
        <f aca="false">Report!C3511</f>
        <v>46282</v>
      </c>
      <c r="B1663" s="1" t="str">
        <f aca="false">Report!E3511</f>
        <v>MARE DISTRIBUIDORA DE BEBIDAS E DE PRODUTOS ALIMENTICIOS LTDA</v>
      </c>
      <c r="C1663" s="17" t="n">
        <f aca="false">Report!U3511</f>
        <v>365</v>
      </c>
      <c r="D1663" s="1" t="str">
        <f aca="false">Report!X3511</f>
        <v>NF 1435316 2/2 - ALICIA</v>
      </c>
    </row>
    <row r="1664" customFormat="false" ht="12.75" hidden="false" customHeight="true" outlineLevel="0" collapsed="false">
      <c r="A1664" s="16" t="n">
        <f aca="false">Report!C3512</f>
        <v>46282</v>
      </c>
      <c r="B1664" s="1" t="str">
        <f aca="false">Report!E3512</f>
        <v>SOUZA CRUZ LTDA.</v>
      </c>
      <c r="C1664" s="17" t="n">
        <f aca="false">Report!U3512</f>
        <v>2594.82</v>
      </c>
      <c r="D1664" s="1" t="str">
        <f aca="false">Report!X3512</f>
        <v>NF 572432 1/1 - ALICIA</v>
      </c>
    </row>
    <row r="1665" customFormat="false" ht="12.75" hidden="false" customHeight="true" outlineLevel="0" collapsed="false">
      <c r="A1665" s="16" t="n">
        <f aca="false">Report!C3515</f>
        <v>46282</v>
      </c>
      <c r="B1665" s="1" t="str">
        <f aca="false">Report!E3515</f>
        <v>COMERCIO DE FRIOS MANAUS LTDA</v>
      </c>
      <c r="C1665" s="17" t="n">
        <f aca="false">Report!U3515</f>
        <v>1097.6</v>
      </c>
      <c r="D1665" s="1" t="str">
        <f aca="false">Report!X3515</f>
        <v>NF 176217 1/2 - ALICIA</v>
      </c>
    </row>
    <row r="1666" customFormat="false" ht="12.75" hidden="false" customHeight="true" outlineLevel="0" collapsed="false">
      <c r="A1666" s="16" t="n">
        <f aca="false">Report!C3516</f>
        <v>46282</v>
      </c>
      <c r="B1666" s="1" t="str">
        <f aca="false">Report!E3516</f>
        <v>ORIENTE COM. ATACADISTA E REPRES. LTDA</v>
      </c>
      <c r="C1666" s="17" t="n">
        <f aca="false">Report!U3516</f>
        <v>712.3</v>
      </c>
      <c r="D1666" s="1" t="str">
        <f aca="false">Report!X3516</f>
        <v>NF 4185 1/2 - ALICIA</v>
      </c>
    </row>
    <row r="1667" customFormat="false" ht="12.75" hidden="false" customHeight="true" outlineLevel="0" collapsed="false">
      <c r="A1667" s="16" t="n">
        <f aca="false">Report!C3517</f>
        <v>46282</v>
      </c>
      <c r="B1667" s="1" t="str">
        <f aca="false">Report!E3517</f>
        <v>COMERCIO DE FRIOS MANAUS LTDA</v>
      </c>
      <c r="C1667" s="17" t="n">
        <f aca="false">Report!U3517</f>
        <v>1022.15</v>
      </c>
      <c r="D1667" s="1" t="str">
        <f aca="false">Report!X3517</f>
        <v>NF 176232 1/2 - ALICIA</v>
      </c>
    </row>
    <row r="1668" customFormat="false" ht="12.75" hidden="false" customHeight="true" outlineLevel="0" collapsed="false">
      <c r="A1668" s="16" t="n">
        <f aca="false">Report!C3518</f>
        <v>46282</v>
      </c>
      <c r="B1668" s="1" t="str">
        <f aca="false">Report!E3518</f>
        <v>OLIVEIRA E SILVA LTDA</v>
      </c>
      <c r="C1668" s="17" t="n">
        <f aca="false">Report!U3518</f>
        <v>1310</v>
      </c>
      <c r="D1668" s="1" t="str">
        <f aca="false">Report!X3518</f>
        <v>COMPRAS FARINHAS / JOSE FARINHA - ALICIA</v>
      </c>
    </row>
    <row r="1669" customFormat="false" ht="12.75" hidden="false" customHeight="true" outlineLevel="0" collapsed="false">
      <c r="A1669" s="16" t="n">
        <f aca="false">Report!C3522</f>
        <v>46283</v>
      </c>
      <c r="B1669" s="1" t="str">
        <f aca="false">Report!E3522</f>
        <v>AGM INDUSTRIA COMERCIO E REPRESENTACAO LTDA</v>
      </c>
      <c r="C1669" s="17" t="n">
        <f aca="false">Report!U3522</f>
        <v>625.75</v>
      </c>
      <c r="D1669" s="1" t="str">
        <f aca="false">Report!X3522</f>
        <v>NF 48211 3/3 - ALICIA</v>
      </c>
    </row>
    <row r="1670" customFormat="false" ht="12.75" hidden="false" customHeight="true" outlineLevel="0" collapsed="false">
      <c r="A1670" s="16" t="n">
        <f aca="false">Report!C3523</f>
        <v>46283</v>
      </c>
      <c r="B1670" s="1" t="str">
        <f aca="false">Report!E3523</f>
        <v>VIA CERTA INDUSTRIA E COMERCIO DE SANEANTES LTDA</v>
      </c>
      <c r="C1670" s="17" t="n">
        <f aca="false">Report!U3523</f>
        <v>794.97</v>
      </c>
      <c r="D1670" s="1" t="str">
        <f aca="false">Report!X3523</f>
        <v>NF 44501 2/2 - ALICIA</v>
      </c>
    </row>
    <row r="1671" customFormat="false" ht="12.75" hidden="false" customHeight="true" outlineLevel="0" collapsed="false">
      <c r="A1671" s="16" t="n">
        <f aca="false">Report!C3524</f>
        <v>46283</v>
      </c>
      <c r="B1671" s="1" t="str">
        <f aca="false">Report!E3524</f>
        <v>WKL COMERCIO ATACADISTA DE ARTIGOS DE AR</v>
      </c>
      <c r="C1671" s="17" t="n">
        <f aca="false">Report!U3524</f>
        <v>153.34</v>
      </c>
      <c r="D1671" s="1" t="str">
        <f aca="false">Report!X3524</f>
        <v>NF 1358 2/2 - ALICIA</v>
      </c>
    </row>
    <row r="1672" customFormat="false" ht="12.75" hidden="false" customHeight="true" outlineLevel="0" collapsed="false">
      <c r="A1672" s="16" t="n">
        <f aca="false">Report!C3526</f>
        <v>46283</v>
      </c>
      <c r="B1672" s="1" t="str">
        <f aca="false">Report!E3526</f>
        <v>OCIDENTAL COMERCIO DE FRIOS LTDA</v>
      </c>
      <c r="C1672" s="17" t="n">
        <f aca="false">Report!U3526</f>
        <v>903.6</v>
      </c>
      <c r="D1672" s="1" t="str">
        <f aca="false">Report!X3526</f>
        <v>NF 1264637 2/2 - ALICIA</v>
      </c>
    </row>
    <row r="1673" customFormat="false" ht="12.75" hidden="false" customHeight="true" outlineLevel="0" collapsed="false">
      <c r="A1673" s="16" t="n">
        <f aca="false">Report!C3527</f>
        <v>46283</v>
      </c>
      <c r="B1673" s="1" t="str">
        <f aca="false">Report!E3527</f>
        <v>FORTVET DISTRIBUIDORA LTDA</v>
      </c>
      <c r="C1673" s="17" t="n">
        <f aca="false">Report!U3527</f>
        <v>457.88</v>
      </c>
      <c r="D1673" s="1" t="str">
        <f aca="false">Report!X3527</f>
        <v>NF 3357 1/4 - ALICIA</v>
      </c>
    </row>
    <row r="1674" customFormat="false" ht="12.75" hidden="false" customHeight="true" outlineLevel="0" collapsed="false">
      <c r="A1674" s="16" t="n">
        <f aca="false">Report!C3528</f>
        <v>46283</v>
      </c>
      <c r="B1674" s="1" t="str">
        <f aca="false">Report!E3528</f>
        <v>BRF S A</v>
      </c>
      <c r="C1674" s="17" t="n">
        <f aca="false">Report!U3528</f>
        <v>166.96</v>
      </c>
      <c r="D1674" s="1" t="str">
        <f aca="false">Report!X3528</f>
        <v>NF 1625096 3/3 - ALICIA</v>
      </c>
    </row>
    <row r="1675" customFormat="false" ht="12.75" hidden="false" customHeight="true" outlineLevel="0" collapsed="false">
      <c r="A1675" s="16" t="n">
        <f aca="false">Report!C3529</f>
        <v>46283</v>
      </c>
      <c r="B1675" s="1" t="str">
        <f aca="false">Report!E3529</f>
        <v>COMERCIO DE FRIOS MANAUS LTDA</v>
      </c>
      <c r="C1675" s="17" t="n">
        <f aca="false">Report!U3529</f>
        <v>1946.71</v>
      </c>
      <c r="D1675" s="1" t="str">
        <f aca="false">Report!X3529</f>
        <v>NF 175949 2/2 - ALICIA</v>
      </c>
    </row>
    <row r="1676" customFormat="false" ht="12.75" hidden="false" customHeight="true" outlineLevel="0" collapsed="false">
      <c r="A1676" s="16" t="n">
        <f aca="false">Report!C3530</f>
        <v>46283</v>
      </c>
      <c r="B1676" s="1" t="str">
        <f aca="false">Report!E3530</f>
        <v>J G COMERCIO DE PRODUTOS ALIMENTICIOS LTDA</v>
      </c>
      <c r="C1676" s="17" t="n">
        <f aca="false">Report!U3530</f>
        <v>1268.35</v>
      </c>
      <c r="D1676" s="1" t="str">
        <f aca="false">Report!X3530</f>
        <v>NF 401452 1/3 - ALICIA</v>
      </c>
    </row>
    <row r="1677" customFormat="false" ht="12.75" hidden="false" customHeight="true" outlineLevel="0" collapsed="false">
      <c r="A1677" s="16" t="n">
        <f aca="false">Report!C3531</f>
        <v>46283</v>
      </c>
      <c r="B1677" s="1" t="str">
        <f aca="false">Report!E3531</f>
        <v>MAXPEL COMERCIAL LTDA</v>
      </c>
      <c r="C1677" s="17" t="n">
        <f aca="false">Report!U3531</f>
        <v>375.43</v>
      </c>
      <c r="D1677" s="1" t="str">
        <f aca="false">Report!X3531</f>
        <v>NF 320421 1/4 - ALICIA</v>
      </c>
    </row>
    <row r="1678" customFormat="false" ht="12.75" hidden="false" customHeight="true" outlineLevel="0" collapsed="false">
      <c r="A1678" s="16" t="n">
        <f aca="false">Report!C3532</f>
        <v>46283</v>
      </c>
      <c r="B1678" s="1" t="str">
        <f aca="false">Report!E3532</f>
        <v>MAXPEL COMERCIAL LTDA</v>
      </c>
      <c r="C1678" s="17" t="n">
        <f aca="false">Report!U3532</f>
        <v>663.22</v>
      </c>
      <c r="D1678" s="1" t="str">
        <f aca="false">Report!X3532</f>
        <v>NF 320422 1/4 - ALICIA</v>
      </c>
    </row>
    <row r="1679" customFormat="false" ht="12.75" hidden="false" customHeight="true" outlineLevel="0" collapsed="false">
      <c r="A1679" s="16" t="n">
        <f aca="false">Report!C3533</f>
        <v>46283</v>
      </c>
      <c r="B1679" s="1" t="str">
        <f aca="false">Report!E3533</f>
        <v>BRAGA TABACARIA EIRELI ME</v>
      </c>
      <c r="C1679" s="17" t="n">
        <f aca="false">Report!U3533</f>
        <v>1176.71</v>
      </c>
      <c r="D1679" s="1" t="str">
        <f aca="false">Report!X3533</f>
        <v>NF 20280 2/3 - JHONATAS</v>
      </c>
    </row>
    <row r="1680" customFormat="false" ht="12.75" hidden="false" customHeight="true" outlineLevel="0" collapsed="false">
      <c r="A1680" s="16" t="n">
        <f aca="false">Report!C3534</f>
        <v>46283</v>
      </c>
      <c r="B1680" s="1" t="str">
        <f aca="false">Report!E3534</f>
        <v>H. L. DO NASCIMENTO</v>
      </c>
      <c r="C1680" s="17" t="n">
        <f aca="false">Report!U3534</f>
        <v>959.3</v>
      </c>
      <c r="D1680" s="1" t="str">
        <f aca="false">Report!X3534</f>
        <v>NF 6102 1/1 - ALICIA</v>
      </c>
    </row>
    <row r="1681" customFormat="false" ht="12.75" hidden="false" customHeight="true" outlineLevel="0" collapsed="false">
      <c r="A1681" s="16" t="n">
        <f aca="false">Report!C3535</f>
        <v>46283</v>
      </c>
      <c r="B1681" s="1" t="str">
        <f aca="false">Report!E3535</f>
        <v>M. J. M. DE S. ALMEIDA LTDA</v>
      </c>
      <c r="C1681" s="17" t="n">
        <f aca="false">Report!U3535</f>
        <v>268</v>
      </c>
      <c r="D1681" s="1" t="str">
        <f aca="false">Report!X3535</f>
        <v>NF 566 1/1 - ALICIA</v>
      </c>
    </row>
    <row r="1682" customFormat="false" ht="12.75" hidden="false" customHeight="true" outlineLevel="0" collapsed="false">
      <c r="A1682" s="16" t="n">
        <f aca="false">Report!C3537</f>
        <v>46284</v>
      </c>
      <c r="B1682" s="1" t="str">
        <f aca="false">Report!E3537</f>
        <v>MARE DISTRIBUIDORA DE BEBIDAS E DE PRODUTOS ALIMENTICIOS LTDA</v>
      </c>
      <c r="C1682" s="17" t="n">
        <f aca="false">Report!U3537</f>
        <v>560</v>
      </c>
      <c r="D1682" s="1" t="str">
        <f aca="false">Report!X3537</f>
        <v>NF 1444086 1/1 - JHONATAS</v>
      </c>
    </row>
    <row r="1683" customFormat="false" ht="12.75" hidden="false" customHeight="true" outlineLevel="0" collapsed="false">
      <c r="A1683" s="16" t="n">
        <f aca="false">Report!C3538</f>
        <v>46284</v>
      </c>
      <c r="B1683" s="1" t="str">
        <f aca="false">Report!E3538</f>
        <v>MAXFRI DISTRIUIDORA LTDA</v>
      </c>
      <c r="C1683" s="17" t="n">
        <f aca="false">Report!U3538</f>
        <v>2897.4</v>
      </c>
      <c r="D1683" s="1" t="str">
        <f aca="false">Report!X3538</f>
        <v>NF 15292 2/2 - ALICIA</v>
      </c>
    </row>
    <row r="1684" customFormat="false" ht="12.75" hidden="false" customHeight="true" outlineLevel="0" collapsed="false">
      <c r="A1684" s="16" t="n">
        <f aca="false">Report!C3539</f>
        <v>46284</v>
      </c>
      <c r="B1684" s="1" t="str">
        <f aca="false">Report!E3539</f>
        <v>ELFORT FRUIT COMERCIO DE PRODUTOS ALIME</v>
      </c>
      <c r="C1684" s="17" t="n">
        <f aca="false">Report!U3539</f>
        <v>968.48</v>
      </c>
      <c r="D1684" s="1" t="str">
        <f aca="false">Report!X3539</f>
        <v>NF 29137 1/2 - ALICIA</v>
      </c>
    </row>
    <row r="1685" customFormat="false" ht="12.75" hidden="false" customHeight="true" outlineLevel="0" collapsed="false">
      <c r="A1685" s="16" t="n">
        <f aca="false">Report!C3544</f>
        <v>46285</v>
      </c>
      <c r="B1685" s="1" t="str">
        <f aca="false">Report!E3544</f>
        <v>SILVA DISTRIBUIDORA</v>
      </c>
      <c r="C1685" s="17" t="n">
        <f aca="false">Report!U3544</f>
        <v>203.79</v>
      </c>
      <c r="D1685" s="1" t="str">
        <f aca="false">Report!X3544</f>
        <v>NF 12956 2/3 - ALICIA</v>
      </c>
    </row>
    <row r="1686" customFormat="false" ht="12.75" hidden="false" customHeight="true" outlineLevel="0" collapsed="false">
      <c r="A1686" s="16" t="n">
        <f aca="false">Report!C3545</f>
        <v>46285</v>
      </c>
      <c r="B1686" s="1" t="str">
        <f aca="false">Report!E3545</f>
        <v>BRF S A</v>
      </c>
      <c r="C1686" s="17" t="n">
        <f aca="false">Report!U3545</f>
        <v>1004.03</v>
      </c>
      <c r="D1686" s="1" t="str">
        <f aca="false">Report!X3545</f>
        <v>NF 1628104 2/3 - JHONATAS</v>
      </c>
    </row>
    <row r="1687" customFormat="false" ht="12.75" hidden="false" customHeight="true" outlineLevel="0" collapsed="false">
      <c r="A1687" s="16" t="n">
        <f aca="false">Report!C3546</f>
        <v>46285</v>
      </c>
      <c r="B1687" s="1" t="str">
        <f aca="false">Report!E3546</f>
        <v>BRASIL NORTE BEBIDAS S/A</v>
      </c>
      <c r="C1687" s="17" t="n">
        <f aca="false">Report!U3546</f>
        <v>824.95</v>
      </c>
      <c r="D1687" s="1" t="str">
        <f aca="false">Report!X3546</f>
        <v>nf 2032526 1/1 - jhonatas</v>
      </c>
    </row>
    <row r="1688" customFormat="false" ht="12.75" hidden="false" customHeight="true" outlineLevel="0" collapsed="false">
      <c r="A1688" s="16" t="n">
        <f aca="false">Report!C3547</f>
        <v>46286</v>
      </c>
      <c r="B1688" s="1" t="str">
        <f aca="false">Report!E3547</f>
        <v>ATACADAO S.A.</v>
      </c>
      <c r="C1688" s="17" t="n">
        <f aca="false">Report!U3547</f>
        <v>942.69</v>
      </c>
      <c r="D1688" s="1" t="str">
        <f aca="false">Report!X3547</f>
        <v>NF 1925262 1/1 - ALICIA</v>
      </c>
    </row>
    <row r="1689" customFormat="false" ht="12.75" hidden="false" customHeight="true" outlineLevel="0" collapsed="false">
      <c r="A1689" s="16" t="n">
        <f aca="false">Report!C3548</f>
        <v>46286</v>
      </c>
      <c r="B1689" s="1" t="str">
        <f aca="false">Report!E3548</f>
        <v>SB COMERCIO LTDA</v>
      </c>
      <c r="C1689" s="17" t="n">
        <f aca="false">Report!U3548</f>
        <v>524.88</v>
      </c>
      <c r="D1689" s="1" t="str">
        <f aca="false">Report!X3548</f>
        <v>NF 1967274 2/5 - ALICIA</v>
      </c>
    </row>
    <row r="1690" customFormat="false" ht="12.75" hidden="false" customHeight="true" outlineLevel="0" collapsed="false">
      <c r="A1690" s="16" t="n">
        <f aca="false">Report!C3549</f>
        <v>46286</v>
      </c>
      <c r="B1690" s="1" t="str">
        <f aca="false">Report!E3549</f>
        <v>L S M COMERCIO DE ALIMENTOS E NAVEGACAO</v>
      </c>
      <c r="C1690" s="17" t="n">
        <f aca="false">Report!U3549</f>
        <v>1065.1</v>
      </c>
      <c r="D1690" s="1" t="str">
        <f aca="false">Report!X3549</f>
        <v>NF 312577 2/3 - ALICIA</v>
      </c>
    </row>
    <row r="1691" customFormat="false" ht="12.75" hidden="false" customHeight="true" outlineLevel="0" collapsed="false">
      <c r="A1691" s="16" t="n">
        <f aca="false">Report!C3556</f>
        <v>46287</v>
      </c>
      <c r="B1691" s="1" t="str">
        <f aca="false">Report!E3556</f>
        <v>ADRIANA DISTRIBUIDORA DE PRODUTOS ALIMEN</v>
      </c>
      <c r="C1691" s="17" t="n">
        <f aca="false">Report!U3556</f>
        <v>710.92</v>
      </c>
      <c r="D1691" s="1" t="str">
        <f aca="false">Report!X3556</f>
        <v>NF 889382 2/3 - ALICIA</v>
      </c>
    </row>
    <row r="1692" customFormat="false" ht="12.75" hidden="false" customHeight="true" outlineLevel="0" collapsed="false">
      <c r="A1692" s="16" t="n">
        <f aca="false">Report!C3557</f>
        <v>46287</v>
      </c>
      <c r="B1692" s="1" t="str">
        <f aca="false">Report!E3557</f>
        <v>FUNNY PET DISTRIBUIDORA DE ALIMENTOS PAR</v>
      </c>
      <c r="C1692" s="17" t="n">
        <f aca="false">Report!U3557</f>
        <v>1760.2</v>
      </c>
      <c r="D1692" s="1" t="str">
        <f aca="false">Report!X3557</f>
        <v>NF 21623 4/4 - ALICIA</v>
      </c>
    </row>
    <row r="1693" customFormat="false" ht="12.75" hidden="false" customHeight="true" outlineLevel="0" collapsed="false">
      <c r="A1693" s="16" t="n">
        <f aca="false">Report!C3558</f>
        <v>46287</v>
      </c>
      <c r="B1693" s="1" t="str">
        <f aca="false">Report!E3558</f>
        <v>SABIA COMERCIO DE COSMETICOS LTDA</v>
      </c>
      <c r="C1693" s="17" t="n">
        <f aca="false">Report!U3558</f>
        <v>842.29</v>
      </c>
      <c r="D1693" s="1" t="str">
        <f aca="false">Report!X3558</f>
        <v>NF 255147 3/5 - ALICIA</v>
      </c>
    </row>
    <row r="1694" customFormat="false" ht="12.75" hidden="false" customHeight="true" outlineLevel="0" collapsed="false">
      <c r="A1694" s="16" t="n">
        <f aca="false">Report!C3559</f>
        <v>46287</v>
      </c>
      <c r="B1694" s="1" t="str">
        <f aca="false">Report!E3559</f>
        <v>DUNORTE DISTRIBUIDORA DE PRODUTOS DE CONSUMO LTDA</v>
      </c>
      <c r="C1694" s="17" t="n">
        <f aca="false">Report!U3559</f>
        <v>924.11</v>
      </c>
      <c r="D1694" s="1" t="str">
        <f aca="false">Report!X3559</f>
        <v>NF 3238686 4/4 - ALICIA</v>
      </c>
    </row>
    <row r="1695" customFormat="false" ht="12.75" hidden="false" customHeight="true" outlineLevel="0" collapsed="false">
      <c r="A1695" s="16" t="n">
        <f aca="false">Report!C3560</f>
        <v>46287</v>
      </c>
      <c r="B1695" s="1" t="str">
        <f aca="false">Report!E3560</f>
        <v>COMERCIAL DE ESTIVAS REGO LTDA</v>
      </c>
      <c r="C1695" s="17" t="n">
        <f aca="false">Report!U3560</f>
        <v>997.68</v>
      </c>
      <c r="D1695" s="1" t="str">
        <f aca="false">Report!X3560</f>
        <v>nf 226408 1/3 - jhonatas</v>
      </c>
    </row>
    <row r="1696" customFormat="false" ht="12.75" hidden="false" customHeight="true" outlineLevel="0" collapsed="false">
      <c r="A1696" s="16" t="n">
        <f aca="false">Report!C3561</f>
        <v>46287</v>
      </c>
      <c r="B1696" s="1" t="str">
        <f aca="false">Report!E3561</f>
        <v>TOYA INDUSTRIA E COMERCIO LTDA.</v>
      </c>
      <c r="C1696" s="17" t="n">
        <f aca="false">Report!U3561</f>
        <v>590.02</v>
      </c>
      <c r="D1696" s="1" t="str">
        <f aca="false">Report!X3561</f>
        <v>nf 259630 2/2 - jhonatas</v>
      </c>
    </row>
    <row r="1697" customFormat="false" ht="12.75" hidden="false" customHeight="true" outlineLevel="0" collapsed="false">
      <c r="A1697" s="16" t="n">
        <f aca="false">Report!C3562</f>
        <v>46287</v>
      </c>
      <c r="B1697" s="1" t="str">
        <f aca="false">Report!E3562</f>
        <v>COMERCIO DE FRIOS MANAUS LTDA</v>
      </c>
      <c r="C1697" s="17" t="n">
        <f aca="false">Report!U3562</f>
        <v>1600.2</v>
      </c>
      <c r="D1697" s="1" t="str">
        <f aca="false">Report!X3562</f>
        <v>NF 176088 2/2 - ALICIA</v>
      </c>
    </row>
    <row r="1698" customFormat="false" ht="12.75" hidden="false" customHeight="true" outlineLevel="0" collapsed="false">
      <c r="A1698" s="16" t="n">
        <f aca="false">Report!C3563</f>
        <v>46288</v>
      </c>
      <c r="B1698" s="1" t="str">
        <f aca="false">Report!E3563</f>
        <v>EDMARA COMERCIO DE HIGIENE PESSOAL LTDA</v>
      </c>
      <c r="C1698" s="17" t="n">
        <f aca="false">Report!U3563</f>
        <v>1460.03</v>
      </c>
      <c r="D1698" s="1" t="str">
        <f aca="false">Report!X3563</f>
        <v>NF 8770 3/4 - ALICIA</v>
      </c>
    </row>
    <row r="1699" customFormat="false" ht="12.75" hidden="false" customHeight="true" outlineLevel="0" collapsed="false">
      <c r="A1699" s="16" t="n">
        <f aca="false">Report!C3565</f>
        <v>46288</v>
      </c>
      <c r="B1699" s="1" t="str">
        <f aca="false">Report!E3565</f>
        <v>TAPAJOS COM DE PERFUMARIA COSMETICOS E G</v>
      </c>
      <c r="C1699" s="17" t="n">
        <f aca="false">Report!U3565</f>
        <v>240.76</v>
      </c>
      <c r="D1699" s="1" t="str">
        <f aca="false">Report!X3565</f>
        <v>NF 589581 1/1 - ALICIA</v>
      </c>
    </row>
    <row r="1700" customFormat="false" ht="12.75" hidden="false" customHeight="true" outlineLevel="0" collapsed="false">
      <c r="A1700" s="16" t="n">
        <f aca="false">Report!C3566</f>
        <v>46288</v>
      </c>
      <c r="B1700" s="1" t="str">
        <f aca="false">Report!E3566</f>
        <v>DISTRIBUIDORA LOPES LTDA</v>
      </c>
      <c r="C1700" s="17" t="n">
        <f aca="false">Report!U3566</f>
        <v>769.31</v>
      </c>
      <c r="D1700" s="1" t="str">
        <f aca="false">Report!X3566</f>
        <v>NF 1723302 2/2 - ALICIA</v>
      </c>
    </row>
    <row r="1701" customFormat="false" ht="12.75" hidden="false" customHeight="true" outlineLevel="0" collapsed="false">
      <c r="A1701" s="16" t="n">
        <f aca="false">Report!C3567</f>
        <v>46288</v>
      </c>
      <c r="B1701" s="1" t="str">
        <f aca="false">Report!E3567</f>
        <v>TOYA INDUSTRIA E COMERCIO LTDA.</v>
      </c>
      <c r="C1701" s="17" t="n">
        <f aca="false">Report!U3567</f>
        <v>620.98</v>
      </c>
      <c r="D1701" s="1" t="str">
        <f aca="false">Report!X3567</f>
        <v>NF 259102 1/1 - ALICIA</v>
      </c>
    </row>
    <row r="1702" customFormat="false" ht="12.75" hidden="false" customHeight="true" outlineLevel="0" collapsed="false">
      <c r="A1702" s="16" t="n">
        <f aca="false">Report!C3568</f>
        <v>46288</v>
      </c>
      <c r="B1702" s="1" t="str">
        <f aca="false">Report!E3568</f>
        <v>MARE DISTRIBUIDORA DE BEBIDAS E DE PRODUTOS ALIMENTICIOS LTDA</v>
      </c>
      <c r="C1702" s="17" t="n">
        <f aca="false">Report!U3568</f>
        <v>365</v>
      </c>
      <c r="D1702" s="1" t="str">
        <f aca="false">Report!X3568</f>
        <v>NF 1440499 2/2 - ALICIA</v>
      </c>
    </row>
    <row r="1703" customFormat="false" ht="12.75" hidden="false" customHeight="true" outlineLevel="0" collapsed="false">
      <c r="A1703" s="16" t="n">
        <f aca="false">Report!C3569</f>
        <v>46288</v>
      </c>
      <c r="B1703" s="1" t="str">
        <f aca="false">Report!E3569</f>
        <v>OCIDENTAL COMERCIO DE FRIOS LTDA</v>
      </c>
      <c r="C1703" s="17" t="n">
        <f aca="false">Report!U3569</f>
        <v>911.1</v>
      </c>
      <c r="D1703" s="1" t="str">
        <f aca="false">Report!X3569</f>
        <v>nf 1268155 1/2 - jhonatas</v>
      </c>
    </row>
    <row r="1704" customFormat="false" ht="12.75" hidden="false" customHeight="true" outlineLevel="0" collapsed="false">
      <c r="A1704" s="16" t="n">
        <f aca="false">Report!C3570</f>
        <v>46288</v>
      </c>
      <c r="B1704" s="1" t="str">
        <f aca="false">Report!E3570</f>
        <v>OCIDENTAL COMERCIO DE FRIOS LTDA</v>
      </c>
      <c r="C1704" s="17" t="n">
        <f aca="false">Report!U3570</f>
        <v>348.82</v>
      </c>
      <c r="D1704" s="1" t="str">
        <f aca="false">Report!X3570</f>
        <v>nf 1268157 1/1 - jhonatas</v>
      </c>
    </row>
    <row r="1705" customFormat="false" ht="12.75" hidden="false" customHeight="true" outlineLevel="0" collapsed="false">
      <c r="A1705" s="16" t="n">
        <f aca="false">Report!C3571</f>
        <v>46288</v>
      </c>
      <c r="B1705" s="1" t="str">
        <f aca="false">Report!E3571</f>
        <v>ATIVA COM E REP</v>
      </c>
      <c r="C1705" s="17" t="n">
        <f aca="false">Report!U3571</f>
        <v>567.31</v>
      </c>
      <c r="D1705" s="1" t="str">
        <f aca="false">Report!X3571</f>
        <v>NF 26886 1/2 -ALICIA</v>
      </c>
    </row>
    <row r="1706" customFormat="false" ht="12.75" hidden="false" customHeight="true" outlineLevel="0" collapsed="false">
      <c r="A1706" s="16" t="n">
        <f aca="false">Report!C3572</f>
        <v>46288</v>
      </c>
      <c r="B1706" s="1" t="str">
        <f aca="false">Report!E3572</f>
        <v>COMERCIO DE FRIOS MANAUS LTDA</v>
      </c>
      <c r="C1706" s="17" t="n">
        <f aca="false">Report!U3572</f>
        <v>2059.6</v>
      </c>
      <c r="D1706" s="1" t="str">
        <f aca="false">Report!X3572</f>
        <v>NF 176153 2/2 - ALICIA</v>
      </c>
    </row>
    <row r="1707" customFormat="false" ht="12.75" hidden="false" customHeight="true" outlineLevel="0" collapsed="false">
      <c r="A1707" s="16" t="n">
        <f aca="false">Report!C3573</f>
        <v>46289</v>
      </c>
      <c r="B1707" s="1" t="str">
        <f aca="false">Report!E3573</f>
        <v>J G COMERCIO DE PRODUTOS ALIMENTICIOS LTDA</v>
      </c>
      <c r="C1707" s="17" t="n">
        <f aca="false">Report!U3573</f>
        <v>1268.35</v>
      </c>
      <c r="D1707" s="1" t="str">
        <f aca="false">Report!X3573</f>
        <v>NF 401452 2/3 - ALICIA</v>
      </c>
    </row>
    <row r="1708" customFormat="false" ht="12.75" hidden="false" customHeight="true" outlineLevel="0" collapsed="false">
      <c r="A1708" s="16" t="n">
        <f aca="false">Report!C3574</f>
        <v>46289</v>
      </c>
      <c r="B1708" s="1" t="str">
        <f aca="false">Report!E3574</f>
        <v>FABRICA MODELO LTDA</v>
      </c>
      <c r="C1708" s="17" t="n">
        <f aca="false">Report!U3574</f>
        <v>462</v>
      </c>
      <c r="D1708" s="1" t="str">
        <f aca="false">Report!X3574</f>
        <v>NF 45376 1/1 - ALICIA</v>
      </c>
    </row>
    <row r="1709" customFormat="false" ht="12.75" hidden="false" customHeight="true" outlineLevel="0" collapsed="false">
      <c r="A1709" s="16" t="n">
        <f aca="false">Report!C3575</f>
        <v>46289</v>
      </c>
      <c r="B1709" s="1" t="str">
        <f aca="false">Report!E3575</f>
        <v>FRIOTRANS COMERCIO E TRANSPORTES DE CARGAS LTDA</v>
      </c>
      <c r="C1709" s="17" t="n">
        <f aca="false">Report!U3575</f>
        <v>5084.44</v>
      </c>
      <c r="D1709" s="1" t="str">
        <f aca="false">Report!X3575</f>
        <v>NF 39747 1/1 - ALICIA</v>
      </c>
    </row>
    <row r="1710" customFormat="false" ht="12.75" hidden="false" customHeight="true" outlineLevel="0" collapsed="false">
      <c r="A1710" s="16" t="n">
        <f aca="false">Report!C3576</f>
        <v>46289</v>
      </c>
      <c r="B1710" s="1" t="str">
        <f aca="false">Report!E3576</f>
        <v>NSB COMERCIO ATACADISTA E VAREJISTA DE P</v>
      </c>
      <c r="C1710" s="17" t="n">
        <f aca="false">Report!U3576</f>
        <v>566.93</v>
      </c>
      <c r="D1710" s="1" t="str">
        <f aca="false">Report!X3576</f>
        <v>NF 8215 1/4 - ALICIA</v>
      </c>
    </row>
    <row r="1711" customFormat="false" ht="12.75" hidden="false" customHeight="true" outlineLevel="0" collapsed="false">
      <c r="A1711" s="16" t="n">
        <f aca="false">Report!C3577</f>
        <v>46289</v>
      </c>
      <c r="B1711" s="1" t="str">
        <f aca="false">Report!E3577</f>
        <v>COMERCIO DE FRIOS MANAUS LTDA</v>
      </c>
      <c r="C1711" s="17" t="n">
        <f aca="false">Report!U3577</f>
        <v>1097.6</v>
      </c>
      <c r="D1711" s="1" t="str">
        <f aca="false">Report!X3577</f>
        <v>NF 176217 2/2 - ALICIA</v>
      </c>
    </row>
    <row r="1712" customFormat="false" ht="12.75" hidden="false" customHeight="true" outlineLevel="0" collapsed="false">
      <c r="A1712" s="16" t="n">
        <f aca="false">Report!C3578</f>
        <v>46289</v>
      </c>
      <c r="B1712" s="1" t="str">
        <f aca="false">Report!E3578</f>
        <v>ORIENTE COM. ATACADISTA E REPRES. LTDA</v>
      </c>
      <c r="C1712" s="17" t="n">
        <f aca="false">Report!U3578</f>
        <v>712.3</v>
      </c>
      <c r="D1712" s="1" t="str">
        <f aca="false">Report!X3578</f>
        <v>NF 4185 2/2 - ALICIA</v>
      </c>
    </row>
    <row r="1713" customFormat="false" ht="12.75" hidden="false" customHeight="true" outlineLevel="0" collapsed="false">
      <c r="A1713" s="16" t="n">
        <f aca="false">Report!C3579</f>
        <v>46289</v>
      </c>
      <c r="B1713" s="1" t="str">
        <f aca="false">Report!E3579</f>
        <v>COMERCIO DE FRIOS MANAUS LTDA</v>
      </c>
      <c r="C1713" s="17" t="n">
        <f aca="false">Report!U3579</f>
        <v>1022.15</v>
      </c>
      <c r="D1713" s="1" t="str">
        <f aca="false">Report!X3579</f>
        <v>NF 176232 2/2 - ALICIA</v>
      </c>
    </row>
    <row r="1714" customFormat="false" ht="12.75" hidden="false" customHeight="true" outlineLevel="0" collapsed="false">
      <c r="A1714" s="16" t="n">
        <f aca="false">Report!C3580</f>
        <v>46289</v>
      </c>
      <c r="B1714" s="1" t="str">
        <f aca="false">Report!E3580</f>
        <v>ADRIANA G MACIEL COMERCIO</v>
      </c>
      <c r="C1714" s="17" t="n">
        <f aca="false">Report!U3580</f>
        <v>681.75</v>
      </c>
      <c r="D1714" s="1" t="str">
        <f aca="false">Report!X3580</f>
        <v>NF 420 1/2 - ALICIA</v>
      </c>
    </row>
    <row r="1715" customFormat="false" ht="12.75" hidden="false" customHeight="true" outlineLevel="0" collapsed="false">
      <c r="A1715" s="16" t="n">
        <f aca="false">Report!C3581</f>
        <v>46289</v>
      </c>
      <c r="B1715" s="1" t="str">
        <f aca="false">Report!E3581</f>
        <v>NESTLÉ BRASIL LTDA.</v>
      </c>
      <c r="C1715" s="17" t="n">
        <f aca="false">Report!U3581</f>
        <v>542.99</v>
      </c>
      <c r="D1715" s="1" t="str">
        <f aca="false">Report!X3581</f>
        <v>NF 1448347 1/1 - ALICIA</v>
      </c>
    </row>
    <row r="1716" customFormat="false" ht="12.75" hidden="false" customHeight="true" outlineLevel="0" collapsed="false">
      <c r="A1716" s="16" t="n">
        <f aca="false">Report!C3582</f>
        <v>46289</v>
      </c>
      <c r="B1716" s="1" t="str">
        <f aca="false">Report!E3582</f>
        <v>OLIVEIRA E SILVA LTDA</v>
      </c>
      <c r="C1716" s="17" t="n">
        <f aca="false">Report!U3582</f>
        <v>1310</v>
      </c>
      <c r="D1716" s="1" t="str">
        <f aca="false">Report!X3582</f>
        <v>COMPRAS FARINHAS / JOSE FARINHA - ALICIA</v>
      </c>
    </row>
    <row r="1717" customFormat="false" ht="12.75" hidden="false" customHeight="true" outlineLevel="0" collapsed="false">
      <c r="A1717" s="16" t="n">
        <f aca="false">Report!C3586</f>
        <v>46290</v>
      </c>
      <c r="B1717" s="1" t="str">
        <f aca="false">Report!E3586</f>
        <v>KAROLINY RODRIGUES SOUZA VENANCIO 915783</v>
      </c>
      <c r="C1717" s="17" t="n">
        <f aca="false">Report!U3586</f>
        <v>250</v>
      </c>
      <c r="D1717" s="1" t="str">
        <f aca="false">Report!X3586</f>
        <v>NF 1716 1/1 - ALICIA </v>
      </c>
    </row>
    <row r="1718" customFormat="false" ht="12.75" hidden="false" customHeight="true" outlineLevel="0" collapsed="false">
      <c r="A1718" s="16" t="n">
        <f aca="false">Report!C3588</f>
        <v>46290</v>
      </c>
      <c r="B1718" s="1" t="str">
        <f aca="false">Report!E3588</f>
        <v>CLEVERSON BARBOSA DA SILVA - ME</v>
      </c>
      <c r="C1718" s="17" t="n">
        <f aca="false">Report!U3588</f>
        <v>93.33</v>
      </c>
      <c r="D1718" s="1" t="str">
        <f aca="false">Report!X3588</f>
        <v>RECIBO- 3/3 COMPRA DE GAS E FILTRO P/ AR-CONDICIONADO-ALICIA</v>
      </c>
    </row>
    <row r="1719" customFormat="false" ht="12.75" hidden="false" customHeight="true" outlineLevel="0" collapsed="false">
      <c r="A1719" s="16" t="n">
        <f aca="false">Report!C3589</f>
        <v>46290</v>
      </c>
      <c r="B1719" s="1" t="str">
        <f aca="false">Report!E3589</f>
        <v>A. CORREA JUNIOR</v>
      </c>
      <c r="C1719" s="17" t="n">
        <f aca="false">Report!U3589</f>
        <v>1615.17</v>
      </c>
      <c r="D1719" s="1" t="str">
        <f aca="false">Report!X3589</f>
        <v>NF 1887 COMPRAS ELETRONICOS - ALICIA</v>
      </c>
    </row>
    <row r="1720" customFormat="false" ht="12.75" hidden="false" customHeight="true" outlineLevel="0" collapsed="false">
      <c r="A1720" s="16" t="n">
        <f aca="false">Report!C3591</f>
        <v>46290</v>
      </c>
      <c r="B1720" s="1" t="str">
        <f aca="false">Report!E3591</f>
        <v>FORTVET DISTRIBUIDORA LTDA</v>
      </c>
      <c r="C1720" s="17" t="n">
        <f aca="false">Report!U3591</f>
        <v>457.88</v>
      </c>
      <c r="D1720" s="1" t="str">
        <f aca="false">Report!X3591</f>
        <v>NF 3357 2/4 - ALICIA</v>
      </c>
    </row>
    <row r="1721" customFormat="false" ht="12.75" hidden="false" customHeight="true" outlineLevel="0" collapsed="false">
      <c r="A1721" s="16" t="n">
        <f aca="false">Report!C3592</f>
        <v>46290</v>
      </c>
      <c r="B1721" s="1" t="str">
        <f aca="false">Report!E3592</f>
        <v>MAXPEL COMERCIAL LTDA</v>
      </c>
      <c r="C1721" s="17" t="n">
        <f aca="false">Report!U3592</f>
        <v>375.44</v>
      </c>
      <c r="D1721" s="1" t="str">
        <f aca="false">Report!X3592</f>
        <v>NF 320421 2/4 - ALICIA</v>
      </c>
    </row>
    <row r="1722" customFormat="false" ht="12.75" hidden="false" customHeight="true" outlineLevel="0" collapsed="false">
      <c r="A1722" s="16" t="n">
        <f aca="false">Report!C3593</f>
        <v>46290</v>
      </c>
      <c r="B1722" s="1" t="str">
        <f aca="false">Report!E3593</f>
        <v>MAXPEL COMERCIAL LTDA</v>
      </c>
      <c r="C1722" s="17" t="n">
        <f aca="false">Report!U3593</f>
        <v>663.21</v>
      </c>
      <c r="D1722" s="1" t="str">
        <f aca="false">Report!X3593</f>
        <v>NF 320422 2/4 - ALICIA</v>
      </c>
    </row>
    <row r="1723" customFormat="false" ht="12.75" hidden="false" customHeight="true" outlineLevel="0" collapsed="false">
      <c r="A1723" s="16" t="n">
        <f aca="false">Report!C3594</f>
        <v>46290</v>
      </c>
      <c r="B1723" s="1" t="str">
        <f aca="false">Report!E3594</f>
        <v>BRAGA TABACARIA EIRELI ME</v>
      </c>
      <c r="C1723" s="17" t="n">
        <f aca="false">Report!U3594</f>
        <v>1176.7</v>
      </c>
      <c r="D1723" s="1" t="str">
        <f aca="false">Report!X3594</f>
        <v>NF 20280 3/3 - JHONATAS</v>
      </c>
    </row>
    <row r="1724" customFormat="false" ht="12.75" hidden="false" customHeight="true" outlineLevel="0" collapsed="false">
      <c r="A1724" s="16" t="n">
        <f aca="false">Report!C3595</f>
        <v>46290</v>
      </c>
      <c r="B1724" s="1" t="str">
        <f aca="false">Report!E3595</f>
        <v>GONCALES COMER DE HORT GRANJEIROS EIRELI</v>
      </c>
      <c r="C1724" s="17" t="n">
        <f aca="false">Report!U3595</f>
        <v>249.5</v>
      </c>
      <c r="D1724" s="1" t="str">
        <f aca="false">Report!X3595</f>
        <v>NF 40551 1/1 - JHONATAS</v>
      </c>
    </row>
    <row r="1725" customFormat="false" ht="12.75" hidden="false" customHeight="true" outlineLevel="0" collapsed="false">
      <c r="A1725" s="16" t="n">
        <f aca="false">Report!C3596</f>
        <v>46290</v>
      </c>
      <c r="B1725" s="1" t="str">
        <f aca="false">Report!E3596</f>
        <v>EMPRESA BRASILEIRA DE DISTRIBUICAO LTDA</v>
      </c>
      <c r="C1725" s="17" t="n">
        <f aca="false">Report!U3596</f>
        <v>377.34</v>
      </c>
      <c r="D1725" s="1" t="str">
        <f aca="false">Report!X3596</f>
        <v>NF 2317694 1/3 - ALICIA</v>
      </c>
    </row>
    <row r="1726" customFormat="false" ht="12.75" hidden="false" customHeight="true" outlineLevel="0" collapsed="false">
      <c r="A1726" s="16" t="n">
        <f aca="false">Report!C3597</f>
        <v>46290</v>
      </c>
      <c r="B1726" s="1" t="str">
        <f aca="false">Report!E3597</f>
        <v>J G COMERCIO DE PRODUTOS ALIMENTICIOS LTDA</v>
      </c>
      <c r="C1726" s="17" t="n">
        <f aca="false">Report!U3597</f>
        <v>1108.66</v>
      </c>
      <c r="D1726" s="1" t="str">
        <f aca="false">Report!X3597</f>
        <v>NF 402426 1/3 - ALICIA</v>
      </c>
    </row>
    <row r="1727" customFormat="false" ht="12.75" hidden="false" customHeight="true" outlineLevel="0" collapsed="false">
      <c r="A1727" s="16" t="n">
        <f aca="false">Report!C3598</f>
        <v>46290</v>
      </c>
      <c r="B1727" s="1" t="str">
        <f aca="false">Report!E3598</f>
        <v>DISTRIBUIDORA LOPES LTDA</v>
      </c>
      <c r="C1727" s="17" t="n">
        <f aca="false">Report!U3598</f>
        <v>370.55</v>
      </c>
      <c r="D1727" s="1" t="str">
        <f aca="false">Report!X3598</f>
        <v>NF 1727930 1/1 - ALICIA</v>
      </c>
    </row>
    <row r="1728" customFormat="false" ht="12.75" hidden="false" customHeight="true" outlineLevel="0" collapsed="false">
      <c r="A1728" s="16" t="n">
        <f aca="false">Report!C3599</f>
        <v>46291</v>
      </c>
      <c r="B1728" s="1" t="str">
        <f aca="false">Report!E3599</f>
        <v>DISTRIBUIDORA FARIAS LTDA.</v>
      </c>
      <c r="C1728" s="17" t="n">
        <f aca="false">Report!U3599</f>
        <v>612.29</v>
      </c>
      <c r="D1728" s="1" t="str">
        <f aca="false">Report!X3599</f>
        <v>NF 695708  1/1 - ALICIA</v>
      </c>
    </row>
    <row r="1729" customFormat="false" ht="12.75" hidden="false" customHeight="true" outlineLevel="0" collapsed="false">
      <c r="A1729" s="16" t="n">
        <f aca="false">Report!C3600</f>
        <v>46291</v>
      </c>
      <c r="B1729" s="1" t="str">
        <f aca="false">Report!E3600</f>
        <v>ELFORT FRUIT COMERCIO DE PRODUTOS ALIME</v>
      </c>
      <c r="C1729" s="17" t="n">
        <f aca="false">Report!U3600</f>
        <v>968.48</v>
      </c>
      <c r="D1729" s="1" t="str">
        <f aca="false">Report!X3600</f>
        <v>NF 29137 2/2 - ALICIA</v>
      </c>
    </row>
    <row r="1730" customFormat="false" ht="12.75" hidden="false" customHeight="true" outlineLevel="0" collapsed="false">
      <c r="A1730" s="16" t="n">
        <f aca="false">Report!C3601</f>
        <v>46292</v>
      </c>
      <c r="B1730" s="1" t="str">
        <f aca="false">Report!E3601</f>
        <v>BRF S A</v>
      </c>
      <c r="C1730" s="17" t="n">
        <f aca="false">Report!U3601</f>
        <v>1004.34</v>
      </c>
      <c r="D1730" s="1" t="str">
        <f aca="false">Report!X3601</f>
        <v>NF 1628104 3/3 - JHONATAS</v>
      </c>
    </row>
    <row r="1731" customFormat="false" ht="12.75" hidden="false" customHeight="true" outlineLevel="0" collapsed="false">
      <c r="A1731" s="16" t="n">
        <f aca="false">Report!C3602</f>
        <v>46293</v>
      </c>
      <c r="B1731" s="1" t="str">
        <f aca="false">Report!E3602</f>
        <v>SB COMERCIO LTDA</v>
      </c>
      <c r="C1731" s="17" t="n">
        <f aca="false">Report!U3602</f>
        <v>524.88</v>
      </c>
      <c r="D1731" s="1" t="str">
        <f aca="false">Report!X3602</f>
        <v>NF 1967274 3/5 - ALICIA</v>
      </c>
    </row>
    <row r="1732" customFormat="false" ht="12.75" hidden="false" customHeight="true" outlineLevel="0" collapsed="false">
      <c r="A1732" s="16" t="n">
        <f aca="false">Report!C3603</f>
        <v>46293</v>
      </c>
      <c r="B1732" s="1" t="str">
        <f aca="false">Report!E3603</f>
        <v>L S M COMERCIO DE ALIMENTOS E NAVEGACAO</v>
      </c>
      <c r="C1732" s="17" t="n">
        <f aca="false">Report!U3603</f>
        <v>1065.1</v>
      </c>
      <c r="D1732" s="1" t="str">
        <f aca="false">Report!X3603</f>
        <v>NF 312577 3/3 - ALICIA</v>
      </c>
    </row>
    <row r="1733" customFormat="false" ht="12.75" hidden="false" customHeight="true" outlineLevel="0" collapsed="false">
      <c r="A1733" s="16" t="n">
        <f aca="false">Report!C3604</f>
        <v>46294</v>
      </c>
      <c r="B1733" s="1" t="str">
        <f aca="false">Report!E3604</f>
        <v>SABIA COMERCIO DE COSMETICOS LTDA</v>
      </c>
      <c r="C1733" s="17" t="n">
        <f aca="false">Report!U3604</f>
        <v>842.29</v>
      </c>
      <c r="D1733" s="1" t="str">
        <f aca="false">Report!X3604</f>
        <v>NF 255147 4/5 - ALICIA</v>
      </c>
    </row>
    <row r="1734" customFormat="false" ht="12.75" hidden="false" customHeight="true" outlineLevel="0" collapsed="false">
      <c r="A1734" s="16" t="n">
        <f aca="false">Report!C3605</f>
        <v>46294</v>
      </c>
      <c r="B1734" s="1" t="str">
        <f aca="false">Report!E3605</f>
        <v>COMERCIAL DE ESTIVAS REGO LTDA</v>
      </c>
      <c r="C1734" s="17" t="n">
        <f aca="false">Report!U3605</f>
        <v>997.68</v>
      </c>
      <c r="D1734" s="1" t="str">
        <f aca="false">Report!X3605</f>
        <v>nf 226408 2/3 - jhonatas</v>
      </c>
    </row>
    <row r="1735" customFormat="false" ht="12.75" hidden="false" customHeight="false" outlineLevel="0" collapsed="false">
      <c r="A1735" s="20" t="n">
        <f aca="false">Report!C3606</f>
        <v>46295</v>
      </c>
      <c r="B1735" s="1" t="str">
        <f aca="false">Report!E3606</f>
        <v>EDMARA COMERCIO DE HIGIENE PESSOAL LTDA</v>
      </c>
      <c r="C1735" s="21" t="n">
        <f aca="false">Report!U3606</f>
        <v>1460.01</v>
      </c>
      <c r="D1735" s="1" t="str">
        <f aca="false">Report!X3606</f>
        <v>NF 8770 4/4 - ALICIA</v>
      </c>
    </row>
    <row r="1736" customFormat="false" ht="12.75" hidden="false" customHeight="false" outlineLevel="0" collapsed="false">
      <c r="A1736" s="20" t="n">
        <f aca="false">Report!C3607</f>
        <v>46295</v>
      </c>
      <c r="B1736" s="1" t="str">
        <f aca="false">Report!E3607</f>
        <v>ADRIANA G MACIEL COMERCIO</v>
      </c>
      <c r="C1736" s="21" t="n">
        <f aca="false">Report!U3607</f>
        <v>681.75</v>
      </c>
      <c r="D1736" s="1" t="str">
        <f aca="false">Report!X3607</f>
        <v>NF 420 2/2 - ALICIA</v>
      </c>
    </row>
    <row r="1737" customFormat="false" ht="12.75" hidden="false" customHeight="false" outlineLevel="0" collapsed="false">
      <c r="A1737" s="20" t="n">
        <f aca="false">Report!C3608</f>
        <v>46295</v>
      </c>
      <c r="B1737" s="1" t="str">
        <f aca="false">Report!E3608</f>
        <v>J G COMERCIO DE PRODUTOS ALIMENTICIOS LTDA</v>
      </c>
      <c r="C1737" s="21" t="n">
        <f aca="false">Report!U3608</f>
        <v>1268.36</v>
      </c>
      <c r="D1737" s="1" t="str">
        <f aca="false">Report!X3608</f>
        <v>NF 401452 3/3 - ALICIA</v>
      </c>
    </row>
    <row r="1738" customFormat="false" ht="12.75" hidden="false" customHeight="false" outlineLevel="0" collapsed="false">
      <c r="A1738" s="20" t="n">
        <f aca="false">Report!C3609</f>
        <v>46295</v>
      </c>
      <c r="B1738" s="1" t="str">
        <f aca="false">Report!E3609</f>
        <v>TOYA INDUSTRIA E COMERCIO LTDA.</v>
      </c>
      <c r="C1738" s="21" t="n">
        <f aca="false">Report!U3609</f>
        <v>839.63</v>
      </c>
      <c r="D1738" s="1" t="str">
        <f aca="false">Report!X3609</f>
        <v>nf 259631 1/1 - jhonatas</v>
      </c>
    </row>
    <row r="1739" customFormat="false" ht="12.75" hidden="false" customHeight="false" outlineLevel="0" collapsed="false">
      <c r="A1739" s="20" t="n">
        <f aca="false">Report!C3610</f>
        <v>46295</v>
      </c>
      <c r="B1739" s="1" t="str">
        <f aca="false">Report!E3610</f>
        <v>OCIDENTAL COMERCIO DE FRIOS LTDA</v>
      </c>
      <c r="C1739" s="21" t="n">
        <f aca="false">Report!U3610</f>
        <v>911.1</v>
      </c>
      <c r="D1739" s="1" t="str">
        <f aca="false">Report!X3610</f>
        <v>nf 1268155 2/2 - jhonatas</v>
      </c>
    </row>
    <row r="1740" customFormat="false" ht="12.75" hidden="false" customHeight="false" outlineLevel="0" collapsed="false">
      <c r="A1740" s="20" t="n">
        <f aca="false">Report!C3611</f>
        <v>46295</v>
      </c>
      <c r="B1740" s="1" t="str">
        <f aca="false">Report!E3611</f>
        <v>ATIVA COM E REP</v>
      </c>
      <c r="C1740" s="21" t="n">
        <f aca="false">Report!U3611</f>
        <v>567.3</v>
      </c>
      <c r="D1740" s="1" t="str">
        <f aca="false">Report!X3611</f>
        <v>NF 26886 2/2 -ALICIA</v>
      </c>
    </row>
    <row r="1741" customFormat="false" ht="12.75" hidden="false" customHeight="false" outlineLevel="0" collapsed="false">
      <c r="A1741" s="20" t="n">
        <f aca="false">Report!C3612</f>
        <v>46296</v>
      </c>
      <c r="B1741" s="1" t="str">
        <f aca="false">Report!E3612</f>
        <v>AGM COMERCIO E DISTRIBUIDORA DE MATERIAS DE PERFUMARIA E LIMPEZA LTDA</v>
      </c>
      <c r="C1741" s="21" t="n">
        <f aca="false">Report!U3612</f>
        <v>421.73</v>
      </c>
      <c r="D1741" s="1" t="str">
        <f aca="false">Report!X3612</f>
        <v>NF 165221 1/3 - ALICIA</v>
      </c>
    </row>
    <row r="1742" customFormat="false" ht="12.75" hidden="false" customHeight="false" outlineLevel="0" collapsed="false">
      <c r="A1742" s="20" t="n">
        <f aca="false">Report!C3613</f>
        <v>46296</v>
      </c>
      <c r="B1742" s="1" t="str">
        <f aca="false">Report!E3613</f>
        <v>NSB COMERCIO ATACADISTA E VAREJISTA DE P</v>
      </c>
      <c r="C1742" s="21" t="n">
        <f aca="false">Report!U3613</f>
        <v>566.93</v>
      </c>
      <c r="D1742" s="1" t="str">
        <f aca="false">Report!X3613</f>
        <v>NF 8215 2/4 - ALICIA</v>
      </c>
    </row>
    <row r="1743" customFormat="false" ht="12.75" hidden="false" customHeight="false" outlineLevel="0" collapsed="false">
      <c r="A1743" s="20" t="n">
        <f aca="false">Report!C3614</f>
        <v>46296</v>
      </c>
      <c r="B1743" s="1" t="str">
        <f aca="false">Report!E3614</f>
        <v>OESA COMERCIO E REPRESENTACOES S/A</v>
      </c>
      <c r="C1743" s="21" t="n">
        <f aca="false">Report!U3614</f>
        <v>800.89</v>
      </c>
      <c r="D1743" s="1" t="str">
        <f aca="false">Report!X3614</f>
        <v>NF 454782 1/3 - ALICIA</v>
      </c>
    </row>
    <row r="1744" customFormat="false" ht="12.75" hidden="false" customHeight="false" outlineLevel="0" collapsed="false">
      <c r="A1744" s="20" t="n">
        <f aca="false">Report!C3615</f>
        <v>46296</v>
      </c>
      <c r="B1744" s="1" t="str">
        <f aca="false">Report!E3615</f>
        <v>J G COMERCIO DE PRODUTOS ALIMENTICIOS LTDA</v>
      </c>
      <c r="C1744" s="21" t="n">
        <f aca="false">Report!U3615</f>
        <v>1108.66</v>
      </c>
      <c r="D1744" s="1" t="str">
        <f aca="false">Report!X3615</f>
        <v>NF 402426 2/3 - ALICIA</v>
      </c>
    </row>
    <row r="1745" customFormat="false" ht="12.75" hidden="false" customHeight="false" outlineLevel="0" collapsed="false">
      <c r="A1745" s="20" t="n">
        <f aca="false">Report!C3619</f>
        <v>46297</v>
      </c>
      <c r="B1745" s="1" t="str">
        <f aca="false">Report!E3619</f>
        <v>FORTVET DISTRIBUIDORA LTDA</v>
      </c>
      <c r="C1745" s="21" t="n">
        <f aca="false">Report!U3619</f>
        <v>457.88</v>
      </c>
      <c r="D1745" s="1" t="str">
        <f aca="false">Report!X3619</f>
        <v>NF 3357 3/4 - ALICIA</v>
      </c>
    </row>
    <row r="1746" customFormat="false" ht="12.75" hidden="false" customHeight="false" outlineLevel="0" collapsed="false">
      <c r="A1746" s="20" t="n">
        <f aca="false">Report!C3620</f>
        <v>46297</v>
      </c>
      <c r="B1746" s="1" t="str">
        <f aca="false">Report!E3620</f>
        <v>MAXPEL COMERCIAL LTDA</v>
      </c>
      <c r="C1746" s="21" t="n">
        <f aca="false">Report!U3620</f>
        <v>375.44</v>
      </c>
      <c r="D1746" s="1" t="str">
        <f aca="false">Report!X3620</f>
        <v>NF 320421 3/4 - ALICIA</v>
      </c>
    </row>
    <row r="1747" customFormat="false" ht="12.75" hidden="false" customHeight="false" outlineLevel="0" collapsed="false">
      <c r="A1747" s="20" t="n">
        <f aca="false">Report!C3621</f>
        <v>46297</v>
      </c>
      <c r="B1747" s="1" t="str">
        <f aca="false">Report!E3621</f>
        <v>MAXPEL COMERCIAL LTDA</v>
      </c>
      <c r="C1747" s="21" t="n">
        <f aca="false">Report!U3621</f>
        <v>663.21</v>
      </c>
      <c r="D1747" s="1" t="str">
        <f aca="false">Report!X3621</f>
        <v>NF 320422 3/4 - ALICIA</v>
      </c>
    </row>
    <row r="1748" customFormat="false" ht="12.75" hidden="false" customHeight="false" outlineLevel="0" collapsed="false">
      <c r="A1748" s="20" t="n">
        <f aca="false">Report!C3622</f>
        <v>46297</v>
      </c>
      <c r="B1748" s="1" t="str">
        <f aca="false">Report!E3622</f>
        <v>EMPRESA BRASILEIRA DE DISTRIBUICAO LTDA</v>
      </c>
      <c r="C1748" s="21" t="n">
        <f aca="false">Report!U3622</f>
        <v>377.34</v>
      </c>
      <c r="D1748" s="1" t="str">
        <f aca="false">Report!X3622</f>
        <v>NF 2317694 2/3 - ALICIA</v>
      </c>
    </row>
    <row r="1749" customFormat="false" ht="12.75" hidden="false" customHeight="false" outlineLevel="0" collapsed="false">
      <c r="A1749" s="20" t="n">
        <f aca="false">Report!C3627</f>
        <v>46300</v>
      </c>
      <c r="B1749" s="1" t="str">
        <f aca="false">Report!E3627</f>
        <v>SILVA DISTRIBUIDORA</v>
      </c>
      <c r="C1749" s="21" t="n">
        <f aca="false">Report!U3627</f>
        <v>203.8</v>
      </c>
      <c r="D1749" s="1" t="str">
        <f aca="false">Report!X3627</f>
        <v>NF 12956 3/3 - ALICIA</v>
      </c>
    </row>
    <row r="1750" customFormat="false" ht="12.75" hidden="false" customHeight="false" outlineLevel="0" collapsed="false">
      <c r="A1750" s="20" t="n">
        <f aca="false">Report!C3628</f>
        <v>46300</v>
      </c>
      <c r="B1750" s="1" t="str">
        <f aca="false">Report!E3628</f>
        <v>SB COMERCIO LTDA</v>
      </c>
      <c r="C1750" s="21" t="n">
        <f aca="false">Report!U3628</f>
        <v>524.88</v>
      </c>
      <c r="D1750" s="1" t="str">
        <f aca="false">Report!X3628</f>
        <v>NF 1967274 4/5 - ALICIA</v>
      </c>
    </row>
    <row r="1751" customFormat="false" ht="12.75" hidden="false" customHeight="false" outlineLevel="0" collapsed="false">
      <c r="A1751" s="20" t="n">
        <f aca="false">Report!C3631</f>
        <v>46301</v>
      </c>
      <c r="B1751" s="1" t="str">
        <f aca="false">Report!E3631</f>
        <v>SABIA COMERCIO DE COSMETICOS LTDA</v>
      </c>
      <c r="C1751" s="21" t="n">
        <f aca="false">Report!U3631</f>
        <v>842.29</v>
      </c>
      <c r="D1751" s="1" t="str">
        <f aca="false">Report!X3631</f>
        <v>NF 255147 5/5 - ALICIA</v>
      </c>
    </row>
    <row r="1752" customFormat="false" ht="12.75" hidden="false" customHeight="false" outlineLevel="0" collapsed="false">
      <c r="A1752" s="20" t="n">
        <f aca="false">Report!C3632</f>
        <v>46301</v>
      </c>
      <c r="B1752" s="1" t="str">
        <f aca="false">Report!E3632</f>
        <v>COMERCIAL DE ESTIVAS REGO LTDA</v>
      </c>
      <c r="C1752" s="21" t="n">
        <f aca="false">Report!U3632</f>
        <v>997.68</v>
      </c>
      <c r="D1752" s="1" t="str">
        <f aca="false">Report!X3632</f>
        <v>nf 226408 3/3 - jhonatas</v>
      </c>
    </row>
    <row r="1753" customFormat="false" ht="12.75" hidden="false" customHeight="false" outlineLevel="0" collapsed="false">
      <c r="A1753" s="20" t="n">
        <f aca="false">Report!C3633</f>
        <v>46302</v>
      </c>
      <c r="B1753" s="1" t="str">
        <f aca="false">Report!E3633</f>
        <v>ADRIANA DISTRIBUIDORA DE PRODUTOS ALIMEN</v>
      </c>
      <c r="C1753" s="21" t="n">
        <f aca="false">Report!U3633</f>
        <v>710.92</v>
      </c>
      <c r="D1753" s="1" t="str">
        <f aca="false">Report!X3633</f>
        <v>NF 889382 3/3 - ALICIA</v>
      </c>
    </row>
    <row r="1754" customFormat="false" ht="12.75" hidden="false" customHeight="false" outlineLevel="0" collapsed="false">
      <c r="A1754" s="20" t="n">
        <f aca="false">Report!C3635</f>
        <v>46302</v>
      </c>
      <c r="B1754" s="1" t="str">
        <f aca="false">Report!E3635</f>
        <v>J G COMERCIO DE PRODUTOS ALIMENTICIOS LTDA</v>
      </c>
      <c r="C1754" s="21" t="n">
        <f aca="false">Report!U3635</f>
        <v>1108.67</v>
      </c>
      <c r="D1754" s="1" t="str">
        <f aca="false">Report!X3635</f>
        <v>NF 402426 3/3 - ALICIA</v>
      </c>
    </row>
    <row r="1755" customFormat="false" ht="12.75" hidden="false" customHeight="false" outlineLevel="0" collapsed="false">
      <c r="A1755" s="20" t="n">
        <f aca="false">Report!C3636</f>
        <v>46303</v>
      </c>
      <c r="B1755" s="1" t="str">
        <f aca="false">Report!E3636</f>
        <v>AGM COMERCIO E DISTRIBUIDORA DE MATERIAS DE PERFUMARIA E LIMPEZA LTDA</v>
      </c>
      <c r="C1755" s="21" t="n">
        <f aca="false">Report!U3636</f>
        <v>421.73</v>
      </c>
      <c r="D1755" s="1" t="str">
        <f aca="false">Report!X3636</f>
        <v>NF 165221 2/3 - ALICIA</v>
      </c>
    </row>
    <row r="1756" customFormat="false" ht="12.75" hidden="false" customHeight="false" outlineLevel="0" collapsed="false">
      <c r="A1756" s="20" t="n">
        <f aca="false">Report!C3637</f>
        <v>46303</v>
      </c>
      <c r="B1756" s="1" t="str">
        <f aca="false">Report!E3637</f>
        <v>NSB COMERCIO ATACADISTA E VAREJISTA DE P</v>
      </c>
      <c r="C1756" s="21" t="n">
        <f aca="false">Report!U3637</f>
        <v>566.93</v>
      </c>
      <c r="D1756" s="1" t="str">
        <f aca="false">Report!X3637</f>
        <v>NF 8215 3/4 - ALICIA</v>
      </c>
    </row>
    <row r="1757" customFormat="false" ht="12.75" hidden="false" customHeight="false" outlineLevel="0" collapsed="false">
      <c r="A1757" s="20" t="n">
        <f aca="false">Report!C3638</f>
        <v>46303</v>
      </c>
      <c r="B1757" s="1" t="str">
        <f aca="false">Report!E3638</f>
        <v>OESA COMERCIO E REPRESENTACOES S/A</v>
      </c>
      <c r="C1757" s="21" t="n">
        <f aca="false">Report!U3638</f>
        <v>800.88</v>
      </c>
      <c r="D1757" s="1" t="str">
        <f aca="false">Report!X3638</f>
        <v>NF 454782 2/3 - ALICIA</v>
      </c>
    </row>
    <row r="1758" customFormat="false" ht="12.75" hidden="false" customHeight="false" outlineLevel="0" collapsed="false">
      <c r="A1758" s="20" t="n">
        <f aca="false">Report!C3639</f>
        <v>46304</v>
      </c>
      <c r="B1758" s="1" t="str">
        <f aca="false">Report!E3639</f>
        <v>MARTINS COM SERV DISTR SA</v>
      </c>
      <c r="C1758" s="21" t="n">
        <f aca="false">Report!U3639</f>
        <v>1718.76</v>
      </c>
      <c r="D1758" s="1" t="str">
        <f aca="false">Report!X3639</f>
        <v>NF 1771475 4/4 - ALICIA</v>
      </c>
    </row>
    <row r="1759" customFormat="false" ht="12.75" hidden="false" customHeight="false" outlineLevel="0" collapsed="false">
      <c r="A1759" s="20" t="n">
        <f aca="false">Report!C3640</f>
        <v>46304</v>
      </c>
      <c r="B1759" s="1" t="str">
        <f aca="false">Report!E3640</f>
        <v>FORTVET DISTRIBUIDORA LTDA</v>
      </c>
      <c r="C1759" s="21" t="n">
        <f aca="false">Report!U3640</f>
        <v>457.9</v>
      </c>
      <c r="D1759" s="1" t="str">
        <f aca="false">Report!X3640</f>
        <v>NF 3357 4/4 - ALICIA</v>
      </c>
    </row>
    <row r="1760" customFormat="false" ht="12.75" hidden="false" customHeight="false" outlineLevel="0" collapsed="false">
      <c r="A1760" s="20" t="n">
        <f aca="false">Report!C3641</f>
        <v>46304</v>
      </c>
      <c r="B1760" s="1" t="str">
        <f aca="false">Report!E3641</f>
        <v>MAXPEL COMERCIAL LTDA</v>
      </c>
      <c r="C1760" s="21" t="n">
        <f aca="false">Report!U3641</f>
        <v>375.44</v>
      </c>
      <c r="D1760" s="1" t="str">
        <f aca="false">Report!X3641</f>
        <v>NF 320421 4/4 - ALICIA</v>
      </c>
    </row>
    <row r="1761" customFormat="false" ht="12.75" hidden="false" customHeight="false" outlineLevel="0" collapsed="false">
      <c r="A1761" s="20" t="n">
        <f aca="false">Report!C3642</f>
        <v>46304</v>
      </c>
      <c r="B1761" s="1" t="str">
        <f aca="false">Report!E3642</f>
        <v>MAXPEL COMERCIAL LTDA</v>
      </c>
      <c r="C1761" s="21" t="n">
        <f aca="false">Report!U3642</f>
        <v>663.21</v>
      </c>
      <c r="D1761" s="1" t="str">
        <f aca="false">Report!X3642</f>
        <v>NF 320422 4/4 - ALICIA</v>
      </c>
    </row>
    <row r="1762" customFormat="false" ht="12.75" hidden="false" customHeight="false" outlineLevel="0" collapsed="false">
      <c r="A1762" s="20" t="n">
        <f aca="false">Report!C3643</f>
        <v>46304</v>
      </c>
      <c r="B1762" s="1" t="str">
        <f aca="false">Report!E3643</f>
        <v>EMPRESA BRASILEIRA DE DISTRIBUICAO LTDA</v>
      </c>
      <c r="C1762" s="21" t="n">
        <f aca="false">Report!U3643</f>
        <v>377.34</v>
      </c>
      <c r="D1762" s="1" t="str">
        <f aca="false">Report!X3643</f>
        <v>NF 2317694 3/3 - ALICIA</v>
      </c>
    </row>
    <row r="1763" customFormat="false" ht="12.75" hidden="false" customHeight="false" outlineLevel="0" collapsed="false">
      <c r="A1763" s="20" t="n">
        <f aca="false">Report!C3649</f>
        <v>46307</v>
      </c>
      <c r="B1763" s="1" t="str">
        <f aca="false">Report!E3649</f>
        <v>SB COMERCIO LTDA</v>
      </c>
      <c r="C1763" s="21" t="n">
        <f aca="false">Report!U3649</f>
        <v>524.87</v>
      </c>
      <c r="D1763" s="1" t="str">
        <f aca="false">Report!X3649</f>
        <v>NF 1967274 5/5 - ALICIA</v>
      </c>
    </row>
    <row r="1764" customFormat="false" ht="12.75" hidden="false" customHeight="false" outlineLevel="0" collapsed="false">
      <c r="A1764" s="20" t="n">
        <f aca="false">Report!C3652</f>
        <v>46310</v>
      </c>
      <c r="B1764" s="1" t="str">
        <f aca="false">Report!E3652</f>
        <v>AGM COMERCIO E DISTRIBUIDORA DE MATERIAS DE PERFUMARIA E LIMPEZA LTDA</v>
      </c>
      <c r="C1764" s="21" t="n">
        <f aca="false">Report!U3652</f>
        <v>421.73</v>
      </c>
      <c r="D1764" s="1" t="str">
        <f aca="false">Report!X3652</f>
        <v>NF 165221 3/3 - ALICIA</v>
      </c>
    </row>
    <row r="1765" customFormat="false" ht="12.75" hidden="false" customHeight="false" outlineLevel="0" collapsed="false">
      <c r="A1765" s="20" t="n">
        <f aca="false">Report!C3653</f>
        <v>46310</v>
      </c>
      <c r="B1765" s="1" t="str">
        <f aca="false">Report!E3653</f>
        <v>NSB COMERCIO ATACADISTA E VAREJISTA DE P</v>
      </c>
      <c r="C1765" s="21" t="n">
        <f aca="false">Report!U3653</f>
        <v>566.93</v>
      </c>
      <c r="D1765" s="1" t="str">
        <f aca="false">Report!X3653</f>
        <v>NF 8215 4/4 - ALICIA</v>
      </c>
    </row>
    <row r="1766" customFormat="false" ht="12.75" hidden="false" customHeight="false" outlineLevel="0" collapsed="false">
      <c r="A1766" s="20" t="n">
        <f aca="false">Report!C3654</f>
        <v>46310</v>
      </c>
      <c r="B1766" s="1" t="str">
        <f aca="false">Report!E3654</f>
        <v>OESA COMERCIO E REPRESENTACOES S/A</v>
      </c>
      <c r="C1766" s="21" t="n">
        <f aca="false">Report!U3654</f>
        <v>800.88</v>
      </c>
      <c r="D1766" s="1" t="str">
        <f aca="false">Report!X3654</f>
        <v>NF 454782 3/3 - ALICIA</v>
      </c>
    </row>
    <row r="1767" customFormat="false" ht="12.75" hidden="false" customHeight="false" outlineLevel="0" collapsed="false">
      <c r="A1767" s="20" t="n">
        <f aca="false">Report!C3670</f>
        <v>46320</v>
      </c>
      <c r="B1767" s="1" t="str">
        <f aca="false">Report!E3670</f>
        <v>A. CORREA JUNIOR</v>
      </c>
      <c r="C1767" s="21" t="n">
        <f aca="false">Report!U3670</f>
        <v>1615.17</v>
      </c>
      <c r="D1767" s="1" t="str">
        <f aca="false">Report!X3670</f>
        <v>NF 1887 COMPRAS ELETRONICOS - ALICIA</v>
      </c>
    </row>
    <row r="1768" customFormat="false" ht="12.75" hidden="false" customHeight="false" outlineLevel="0" collapsed="false">
      <c r="A1768" s="20" t="n">
        <f aca="false">Report!C3713</f>
        <v>46368</v>
      </c>
      <c r="B1768" s="1" t="str">
        <f aca="false">Report!E3713</f>
        <v>L S M COMERCIO DE ALIMENTOS E NAVEGACAO</v>
      </c>
      <c r="C1768" s="21" t="n">
        <f aca="false">Report!U3713</f>
        <v>934.34</v>
      </c>
      <c r="D1768" s="1" t="str">
        <f aca="false">Report!X3713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 t="s">
        <v>2969</v>
      </c>
      <c r="B1" s="24" t="s">
        <v>2970</v>
      </c>
      <c r="C1" s="24" t="s">
        <v>2971</v>
      </c>
      <c r="D1" s="24" t="s">
        <v>2972</v>
      </c>
    </row>
    <row r="2" customFormat="false" ht="12.75" hidden="false" customHeight="true" outlineLevel="0" collapsed="false">
      <c r="A2" s="25" t="s">
        <v>2973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2974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2975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2976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2977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2978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5" t="s">
        <v>2979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5" t="s">
        <v>2980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5" t="s">
        <v>2981</v>
      </c>
      <c r="B10" s="17" t="n">
        <f aca="false">SUMIFS(Report!$U:$U,Report!$T:$T,"&lt;&gt;"&amp;"MERCADORIAS P/REVENDA",Report!$AA:$AA,"SIM",Report!$C:$C,"&gt;="&amp;DATE(2026,9,1),Report!$C:$C,"&lt;="&amp;DATE(2026,9,30))</f>
        <v>109023.3</v>
      </c>
      <c r="C10" s="17" t="n">
        <f aca="false">SUMIFS(Report!$U:$U,Report!$T:$T,"MERCADORIAS P/REVENDA",Report!$AA:$AA,"SIM",Report!$C:$C,"&gt;="&amp;DATE(2026,9,1),Report!$C:$C,"&lt;="&amp;DATE(2026,9,30))</f>
        <v>264175.62</v>
      </c>
      <c r="D10" s="17" t="n">
        <f aca="false">B10+C10</f>
        <v>373198.92</v>
      </c>
    </row>
    <row r="11" customFormat="false" ht="12.75" hidden="false" customHeight="true" outlineLevel="0" collapsed="false">
      <c r="A11" s="25" t="s">
        <v>2982</v>
      </c>
      <c r="B11" s="17" t="n">
        <f aca="false">SUMIFS(Report!$U:$U,Report!$T:$T,"&lt;&gt;"&amp;"MERCADORIAS P/REVENDA",Report!$AA:$AA,"SIM",Report!$C:$C,"&gt;="&amp;DATE(2026,10,1),Report!$C:$C,"&lt;="&amp;DATE(2026,10,31))</f>
        <v>51988.92</v>
      </c>
      <c r="C11" s="17" t="n">
        <f aca="false">SUMIFS(Report!$U:$U,Report!$T:$T,"MERCADORIAS P/REVENDA",Report!$AA:$AA,"SIM",Report!$C:$C,"&gt;="&amp;DATE(2026,10,1),Report!$C:$C,"&lt;="&amp;DATE(2026,10,31))</f>
        <v>18472.09</v>
      </c>
      <c r="D11" s="17" t="n">
        <f aca="false">B11+C11</f>
        <v>70461.01</v>
      </c>
    </row>
    <row r="12" customFormat="false" ht="12.75" hidden="false" customHeight="true" outlineLevel="0" collapsed="false">
      <c r="A12" s="25" t="s">
        <v>2983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5" t="s">
        <v>2984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5" t="s">
        <v>2985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2986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2987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2988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2989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2990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2991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2992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2993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2994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2995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2996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7" t="s">
        <v>2997</v>
      </c>
      <c r="B26" s="28" t="n">
        <f aca="false">SUM(B2:B25)</f>
        <v>712118.14</v>
      </c>
      <c r="C26" s="28" t="n">
        <f aca="false">SUM(C2:C25)</f>
        <v>1532934.07</v>
      </c>
      <c r="D26" s="28" t="n">
        <f aca="false">SUM(D2:D25)</f>
        <v>2245052.21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2998</v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46235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8" t="n">
        <v>46388</v>
      </c>
      <c r="O2" s="18" t="n">
        <v>46419</v>
      </c>
      <c r="P2" s="18" t="n">
        <v>46447</v>
      </c>
      <c r="Q2" s="18" t="n">
        <v>46478</v>
      </c>
      <c r="R2" s="18" t="n">
        <v>46508</v>
      </c>
      <c r="S2" s="18" t="n">
        <v>46539</v>
      </c>
      <c r="T2" s="18" t="n">
        <v>46569</v>
      </c>
      <c r="U2" s="18" t="n">
        <v>46600</v>
      </c>
      <c r="V2" s="18" t="n">
        <v>46631</v>
      </c>
      <c r="W2" s="18" t="n">
        <v>46661</v>
      </c>
      <c r="X2" s="18" t="n">
        <v>46692</v>
      </c>
      <c r="Y2" s="18" t="n">
        <v>46722</v>
      </c>
    </row>
    <row r="3" customFormat="false" ht="12.75" hidden="false" customHeight="true" outlineLevel="0" collapsed="false">
      <c r="A3" s="1" t="s">
        <v>2999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373198.92</v>
      </c>
      <c r="K3" s="17" t="n">
        <f aca="false">SUMIFS(Report!$U:$U,Report!$AA:$AA,"SIM",Report!$C:$C,"&gt;="&amp;DATE(2026,10,1),Report!$C:$C,"&lt;="&amp;DATE(2026,10,31))</f>
        <v>70461.01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2245052.21</v>
      </c>
      <c r="AB3" s="1" t="s">
        <v>144</v>
      </c>
      <c r="AC3" s="1" t="s">
        <v>3000</v>
      </c>
      <c r="AE3" s="1" t="s">
        <v>2109</v>
      </c>
    </row>
    <row r="4" customFormat="false" ht="12.75" hidden="false" customHeight="true" outlineLevel="0" collapsed="false">
      <c r="A4" s="1" t="s">
        <v>3001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1000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4000</v>
      </c>
      <c r="AB4" s="1" t="s">
        <v>39</v>
      </c>
      <c r="AC4" s="1" t="s">
        <v>3000</v>
      </c>
    </row>
    <row r="5" customFormat="false" ht="12.75" hidden="false" customHeight="true" outlineLevel="0" collapsed="false">
      <c r="A5" s="1" t="s">
        <v>3000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51880.97</v>
      </c>
      <c r="K5" s="17" t="n">
        <f aca="false">SUMIFS(Report!$U:$U,Report!$Z:$Z,"Despesa",Report!$AA:$AA,"SIM",Report!$C:$C,"&gt;="&amp;DATE(2026,10,1),Report!$C:$C,"&lt;="&amp;DATE(2026,10,31))</f>
        <v>21589.73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335434.72</v>
      </c>
      <c r="AB5" s="1" t="s">
        <v>431</v>
      </c>
      <c r="AC5" s="1" t="s">
        <v>3000</v>
      </c>
    </row>
    <row r="6" customFormat="false" ht="12.75" hidden="false" customHeight="true" outlineLevel="0" collapsed="false">
      <c r="A6" s="1" t="s">
        <v>3002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24881.36</v>
      </c>
      <c r="K6" s="17" t="n">
        <f aca="false">SUMIFS(Report!$U:$U,Report!$Z:$Z,"Salários",Report!$AA:$AA,"SIM",Report!$C:$C,"&gt;="&amp;DATE(2026,10,1),Report!$C:$C,"&lt;="&amp;DATE(2026,10,31))</f>
        <v>322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124707.57</v>
      </c>
      <c r="AB6" s="1" t="s">
        <v>1473</v>
      </c>
      <c r="AC6" s="1" t="s">
        <v>3000</v>
      </c>
    </row>
    <row r="7" customFormat="false" ht="12.75" hidden="false" customHeight="true" outlineLevel="0" collapsed="false">
      <c r="A7" s="1" t="s">
        <v>3003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20210.39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130997.17</v>
      </c>
      <c r="AB7" s="1" t="s">
        <v>92</v>
      </c>
      <c r="AC7" s="1" t="s">
        <v>3002</v>
      </c>
    </row>
    <row r="8" customFormat="false" ht="12.75" hidden="false" customHeight="true" outlineLevel="0" collapsed="false">
      <c r="A8" s="1" t="s">
        <v>3004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390.6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39588.2</v>
      </c>
      <c r="AB8" s="1" t="s">
        <v>123</v>
      </c>
      <c r="AC8" s="1" t="s">
        <v>3000</v>
      </c>
    </row>
    <row r="9" customFormat="false" ht="12.75" hidden="false" customHeight="true" outlineLevel="0" collapsed="false">
      <c r="A9" s="1" t="s">
        <v>3005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264175.62</v>
      </c>
      <c r="K9" s="17" t="n">
        <f aca="false">SUMIFS(Report!$U:$U,Report!$Z:$Z,"Mercadoria",Report!$AA:$AA,"SIM",Report!$C:$C,"&gt;="&amp;DATE(2026,10,1),Report!$C:$C,"&lt;="&amp;DATE(2026,10,31))</f>
        <v>18472.09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1532934.07</v>
      </c>
      <c r="AB9" s="1" t="s">
        <v>1478</v>
      </c>
      <c r="AC9" s="1" t="s">
        <v>3000</v>
      </c>
    </row>
    <row r="10" customFormat="false" ht="12.75" hidden="false" customHeight="true" outlineLevel="0" collapsed="false">
      <c r="A10" s="1" t="s">
        <v>3006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10659.98</v>
      </c>
      <c r="K10" s="17" t="n">
        <f aca="false">SUMIFS(Report!$U:$U,Report!$Z:$Z,"Pagamentos outros não operacionais",Report!$AA:$AA,"SIM",Report!$C:$C,"&gt;="&amp;DATE(2026,10,1),Report!$C:$C,"&lt;="&amp;DATE(2026,10,31))</f>
        <v>10659.98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77390.48</v>
      </c>
      <c r="AB10" s="1" t="s">
        <v>865</v>
      </c>
      <c r="AC10" s="1" t="s">
        <v>3000</v>
      </c>
    </row>
    <row r="11" customFormat="false" ht="12.75" hidden="false" customHeight="true" outlineLevel="0" collapsed="false">
      <c r="A11" s="1" t="s">
        <v>3007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3000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3008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109023.3</v>
      </c>
      <c r="K13" s="17" t="n">
        <f aca="false">SUM(K4,K5,K6,K7,K8,K10)</f>
        <v>51988.92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712118.14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3009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3000</v>
      </c>
    </row>
    <row r="16" customFormat="false" ht="12.75" hidden="false" customHeight="true" outlineLevel="0" collapsed="false">
      <c r="A16" s="1" t="s">
        <v>3010</v>
      </c>
      <c r="AB16" s="1" t="s">
        <v>169</v>
      </c>
      <c r="AC16" s="1" t="s">
        <v>3000</v>
      </c>
    </row>
    <row r="17" customFormat="false" ht="12.75" hidden="false" customHeight="true" outlineLevel="0" collapsed="false">
      <c r="AB17" s="1" t="s">
        <v>42</v>
      </c>
      <c r="AC17" s="1" t="s">
        <v>3000</v>
      </c>
    </row>
    <row r="18" customFormat="false" ht="12.75" hidden="false" customHeight="true" outlineLevel="0" collapsed="false">
      <c r="AB18" s="1" t="s">
        <v>167</v>
      </c>
      <c r="AC18" s="1" t="s">
        <v>3003</v>
      </c>
    </row>
    <row r="19" customFormat="false" ht="12.75" hidden="false" customHeight="true" outlineLevel="0" collapsed="false">
      <c r="AB19" s="1" t="s">
        <v>311</v>
      </c>
      <c r="AC19" s="1" t="s">
        <v>3003</v>
      </c>
    </row>
    <row r="20" customFormat="false" ht="12.75" hidden="false" customHeight="true" outlineLevel="0" collapsed="false">
      <c r="AB20" s="1" t="s">
        <v>84</v>
      </c>
      <c r="AC20" s="1" t="s">
        <v>3000</v>
      </c>
    </row>
    <row r="21" customFormat="false" ht="12.75" hidden="false" customHeight="true" outlineLevel="0" collapsed="false">
      <c r="AB21" s="1" t="s">
        <v>947</v>
      </c>
      <c r="AC21" s="1" t="s">
        <v>3002</v>
      </c>
    </row>
    <row r="22" customFormat="false" ht="12.75" hidden="false" customHeight="true" outlineLevel="0" collapsed="false">
      <c r="AB22" s="1" t="s">
        <v>677</v>
      </c>
      <c r="AC22" s="1" t="s">
        <v>3004</v>
      </c>
    </row>
    <row r="23" customFormat="false" ht="12.75" hidden="false" customHeight="true" outlineLevel="0" collapsed="false">
      <c r="AB23" s="1" t="s">
        <v>53</v>
      </c>
      <c r="AC23" s="1" t="s">
        <v>3000</v>
      </c>
    </row>
    <row r="24" customFormat="false" ht="12.75" hidden="false" customHeight="true" outlineLevel="0" collapsed="false">
      <c r="AB24" s="1" t="s">
        <v>489</v>
      </c>
      <c r="AC24" s="1" t="s">
        <v>3000</v>
      </c>
    </row>
    <row r="25" customFormat="false" ht="12.75" hidden="false" customHeight="true" outlineLevel="0" collapsed="false">
      <c r="AB25" s="1" t="s">
        <v>1062</v>
      </c>
      <c r="AC25" s="1" t="s">
        <v>3000</v>
      </c>
    </row>
    <row r="26" customFormat="false" ht="12.75" hidden="false" customHeight="true" outlineLevel="0" collapsed="false">
      <c r="AB26" s="1" t="s">
        <v>736</v>
      </c>
      <c r="AC26" s="1" t="s">
        <v>3004</v>
      </c>
    </row>
    <row r="27" customFormat="false" ht="12.75" hidden="false" customHeight="true" outlineLevel="0" collapsed="false">
      <c r="AB27" s="1" t="s">
        <v>1874</v>
      </c>
      <c r="AC27" s="1" t="s">
        <v>3000</v>
      </c>
    </row>
    <row r="28" customFormat="false" ht="12.75" hidden="false" customHeight="true" outlineLevel="0" collapsed="false">
      <c r="AB28" s="1" t="s">
        <v>679</v>
      </c>
      <c r="AC28" s="1" t="s">
        <v>3004</v>
      </c>
    </row>
    <row r="29" customFormat="false" ht="12.75" hidden="false" customHeight="true" outlineLevel="0" collapsed="false">
      <c r="AB29" s="1" t="s">
        <v>566</v>
      </c>
      <c r="AC29" s="1" t="s">
        <v>3000</v>
      </c>
    </row>
    <row r="30" customFormat="false" ht="12.75" hidden="false" customHeight="true" outlineLevel="0" collapsed="false">
      <c r="AB30" s="1" t="s">
        <v>171</v>
      </c>
      <c r="AC30" s="1" t="s">
        <v>3000</v>
      </c>
    </row>
    <row r="31" customFormat="false" ht="12.75" hidden="false" customHeight="true" outlineLevel="0" collapsed="false">
      <c r="AB31" s="1" t="s">
        <v>555</v>
      </c>
      <c r="AC31" s="1" t="s">
        <v>3004</v>
      </c>
    </row>
    <row r="32" customFormat="false" ht="12.75" hidden="false" customHeight="true" outlineLevel="0" collapsed="false">
      <c r="AB32" s="1" t="s">
        <v>968</v>
      </c>
      <c r="AC32" s="1" t="s">
        <v>3000</v>
      </c>
    </row>
    <row r="33" customFormat="false" ht="12.75" hidden="false" customHeight="true" outlineLevel="0" collapsed="false">
      <c r="AB33" s="1" t="s">
        <v>105</v>
      </c>
      <c r="AC33" s="1" t="s">
        <v>3000</v>
      </c>
    </row>
    <row r="34" customFormat="false" ht="12.75" hidden="false" customHeight="true" outlineLevel="0" collapsed="false">
      <c r="AB34" s="1" t="s">
        <v>226</v>
      </c>
      <c r="AC34" s="1" t="s">
        <v>3003</v>
      </c>
    </row>
    <row r="35" customFormat="false" ht="12.75" hidden="false" customHeight="true" outlineLevel="0" collapsed="false">
      <c r="AB35" s="1" t="s">
        <v>2274</v>
      </c>
      <c r="AC35" s="1" t="s">
        <v>3000</v>
      </c>
    </row>
    <row r="36" customFormat="false" ht="12.75" hidden="false" customHeight="true" outlineLevel="0" collapsed="false">
      <c r="AB36" s="1" t="s">
        <v>803</v>
      </c>
      <c r="AC36" s="1" t="s">
        <v>3000</v>
      </c>
    </row>
    <row r="37" customFormat="false" ht="12.75" hidden="false" customHeight="true" outlineLevel="0" collapsed="false">
      <c r="AB37" s="1" t="s">
        <v>863</v>
      </c>
      <c r="AC37" s="1" t="s">
        <v>3000</v>
      </c>
    </row>
    <row r="38" customFormat="false" ht="12.75" hidden="false" customHeight="true" outlineLevel="0" collapsed="false">
      <c r="AB38" s="1" t="s">
        <v>856</v>
      </c>
      <c r="AC38" s="1" t="s">
        <v>3000</v>
      </c>
    </row>
    <row r="39" customFormat="false" ht="12.75" hidden="false" customHeight="true" outlineLevel="0" collapsed="false">
      <c r="AB39" s="1" t="s">
        <v>1704</v>
      </c>
      <c r="AC39" s="1" t="s">
        <v>3000</v>
      </c>
    </row>
    <row r="40" customFormat="false" ht="12.75" hidden="false" customHeight="true" outlineLevel="0" collapsed="false">
      <c r="AB40" s="1" t="s">
        <v>67</v>
      </c>
      <c r="AC40" s="1" t="s">
        <v>3005</v>
      </c>
    </row>
    <row r="41" customFormat="false" ht="12.75" hidden="false" customHeight="true" outlineLevel="0" collapsed="false">
      <c r="AB41" s="1" t="s">
        <v>265</v>
      </c>
      <c r="AC41" s="1" t="s">
        <v>3006</v>
      </c>
    </row>
    <row r="42" customFormat="false" ht="12.75" hidden="false" customHeight="true" outlineLevel="0" collapsed="false">
      <c r="AB42" s="1" t="s">
        <v>1754</v>
      </c>
      <c r="AC42" s="1" t="s">
        <v>3000</v>
      </c>
    </row>
    <row r="43" customFormat="false" ht="12.75" hidden="false" customHeight="true" outlineLevel="0" collapsed="false">
      <c r="AB43" s="1" t="s">
        <v>2109</v>
      </c>
      <c r="AC43" s="1" t="s">
        <v>3003</v>
      </c>
    </row>
    <row r="44" customFormat="false" ht="12.75" hidden="false" customHeight="true" outlineLevel="0" collapsed="false">
      <c r="AB44" s="1" t="s">
        <v>690</v>
      </c>
      <c r="AC44" s="1" t="s">
        <v>3000</v>
      </c>
    </row>
    <row r="45" customFormat="false" ht="12.75" hidden="false" customHeight="true" outlineLevel="0" collapsed="false">
      <c r="AB45" s="1" t="s">
        <v>970</v>
      </c>
      <c r="AC45" s="1" t="s">
        <v>3004</v>
      </c>
    </row>
    <row r="46" customFormat="false" ht="12.75" hidden="false" customHeight="true" outlineLevel="0" collapsed="false">
      <c r="AB46" s="1" t="s">
        <v>1609</v>
      </c>
      <c r="AC46" s="1" t="s">
        <v>3002</v>
      </c>
    </row>
    <row r="47" customFormat="false" ht="12.75" hidden="false" customHeight="true" outlineLevel="0" collapsed="false">
      <c r="AB47" s="1" t="s">
        <v>291</v>
      </c>
      <c r="AC47" s="1" t="s">
        <v>3002</v>
      </c>
    </row>
    <row r="48" customFormat="false" ht="12.75" hidden="false" customHeight="true" outlineLevel="0" collapsed="false">
      <c r="AB48" s="1" t="s">
        <v>277</v>
      </c>
      <c r="AC48" s="1" t="s">
        <v>3000</v>
      </c>
    </row>
    <row r="49" customFormat="false" ht="12.75" hidden="false" customHeight="true" outlineLevel="0" collapsed="false">
      <c r="AB49" s="1" t="s">
        <v>61</v>
      </c>
      <c r="AC49" s="1" t="s">
        <v>3000</v>
      </c>
    </row>
    <row r="50" customFormat="false" ht="12.75" hidden="false" customHeight="true" outlineLevel="0" collapsed="false">
      <c r="AB50" s="1" t="s">
        <v>733</v>
      </c>
      <c r="AC50" s="1" t="s">
        <v>3004</v>
      </c>
    </row>
    <row r="51" customFormat="false" ht="12.75" hidden="false" customHeight="true" outlineLevel="0" collapsed="false">
      <c r="AB51" s="1" t="s">
        <v>127</v>
      </c>
      <c r="AC51" s="1" t="s">
        <v>3000</v>
      </c>
    </row>
    <row r="52" customFormat="false" ht="12.75" hidden="false" customHeight="true" outlineLevel="0" collapsed="false">
      <c r="AB52" s="1" t="s">
        <v>628</v>
      </c>
      <c r="AC52" s="1" t="s">
        <v>3000</v>
      </c>
    </row>
    <row r="53" customFormat="false" ht="12.75" hidden="false" customHeight="true" outlineLevel="0" collapsed="false">
      <c r="AB53" s="1" t="s">
        <v>571</v>
      </c>
      <c r="AC53" s="1" t="s">
        <v>3000</v>
      </c>
    </row>
    <row r="54" customFormat="false" ht="12.75" hidden="false" customHeight="true" outlineLevel="0" collapsed="false">
      <c r="AB54" s="1" t="s">
        <v>1439</v>
      </c>
      <c r="AC54" s="1" t="s">
        <v>3000</v>
      </c>
    </row>
    <row r="55" customFormat="false" ht="12.75" hidden="false" customHeight="true" outlineLevel="0" collapsed="false">
      <c r="AB55" s="1" t="s">
        <v>120</v>
      </c>
      <c r="AC55" s="1" t="s">
        <v>3002</v>
      </c>
    </row>
    <row r="56" customFormat="false" ht="12.75" hidden="false" customHeight="true" outlineLevel="0" collapsed="false">
      <c r="AB56" s="1" t="s">
        <v>536</v>
      </c>
      <c r="AC56" s="1" t="s">
        <v>3002</v>
      </c>
    </row>
    <row r="57" customFormat="false" ht="12.75" hidden="false" customHeight="true" outlineLevel="0" collapsed="false">
      <c r="AB57" s="1" t="s">
        <v>57</v>
      </c>
      <c r="AC57" s="1" t="s">
        <v>3001</v>
      </c>
    </row>
    <row r="58" customFormat="false" ht="12.75" hidden="false" customHeight="true" outlineLevel="0" collapsed="false">
      <c r="AB58" s="1" t="s">
        <v>1481</v>
      </c>
      <c r="AC58" s="1" t="s">
        <v>3000</v>
      </c>
    </row>
    <row r="59" customFormat="false" ht="12.75" hidden="false" customHeight="true" outlineLevel="0" collapsed="false">
      <c r="AB59" s="1" t="s">
        <v>253</v>
      </c>
      <c r="AC59" s="1" t="s">
        <v>3000</v>
      </c>
    </row>
    <row r="60" customFormat="false" ht="12.75" hidden="false" customHeight="true" outlineLevel="0" collapsed="false">
      <c r="AB60" s="1" t="s">
        <v>44</v>
      </c>
      <c r="AC60" s="1" t="s">
        <v>3002</v>
      </c>
    </row>
    <row r="61" customFormat="false" ht="12.75" hidden="false" customHeight="true" outlineLevel="0" collapsed="false">
      <c r="AB61" s="1" t="s">
        <v>47</v>
      </c>
      <c r="AC61" s="1" t="s">
        <v>3000</v>
      </c>
    </row>
    <row r="62" customFormat="false" ht="12.75" hidden="false" customHeight="true" outlineLevel="0" collapsed="false">
      <c r="AB62" s="1" t="s">
        <v>1510</v>
      </c>
      <c r="AC62" s="1" t="s">
        <v>3002</v>
      </c>
    </row>
    <row r="63" customFormat="false" ht="12.75" hidden="false" customHeight="true" outlineLevel="0" collapsed="false">
      <c r="AB63" s="1" t="s">
        <v>2109</v>
      </c>
      <c r="AC63" s="1" t="s">
        <v>3003</v>
      </c>
    </row>
    <row r="64" customFormat="false" ht="12.75" hidden="false" customHeight="true" outlineLevel="0" collapsed="false">
      <c r="AB64" s="1" t="s">
        <v>3011</v>
      </c>
      <c r="AC64" s="1" t="s">
        <v>3004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3012</v>
      </c>
      <c r="B1" s="29" t="s">
        <v>2998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18" t="n">
        <v>46174</v>
      </c>
      <c r="I1" s="18" t="n">
        <v>46204</v>
      </c>
      <c r="J1" s="18" t="n">
        <v>46235</v>
      </c>
      <c r="K1" s="18" t="n">
        <v>46266</v>
      </c>
      <c r="L1" s="18" t="n">
        <v>46296</v>
      </c>
      <c r="M1" s="18" t="n">
        <v>46327</v>
      </c>
      <c r="N1" s="18" t="n">
        <v>46357</v>
      </c>
      <c r="O1" s="18" t="n">
        <v>46388</v>
      </c>
      <c r="P1" s="18" t="n">
        <v>46419</v>
      </c>
      <c r="Q1" s="18" t="n">
        <v>46447</v>
      </c>
      <c r="R1" s="18" t="n">
        <v>46478</v>
      </c>
      <c r="S1" s="18" t="n">
        <v>46508</v>
      </c>
      <c r="T1" s="18" t="n">
        <v>46539</v>
      </c>
      <c r="U1" s="18" t="n">
        <v>46569</v>
      </c>
      <c r="V1" s="18" t="n">
        <v>46600</v>
      </c>
      <c r="W1" s="18" t="n">
        <v>46631</v>
      </c>
      <c r="X1" s="18" t="n">
        <v>46661</v>
      </c>
      <c r="Y1" s="18" t="n">
        <v>46692</v>
      </c>
      <c r="Z1" s="18" t="n">
        <v>46722</v>
      </c>
      <c r="AA1" s="31" t="s">
        <v>2972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5129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25733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500.02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8521.67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2117.06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12394.22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2330.51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21309.99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990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18535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6557.9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52876.45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660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7220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3011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0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0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264175.62</v>
      </c>
      <c r="L43" s="17" t="n">
        <f aca="false">SUMIFS(Report!$U:$U,Report!$T:$T,$A43,Report!$C:$C,"&gt;="&amp;DATE(2026,10,1),Report!$C:$C,"&lt;"&amp;DATE(2026,11,1))</f>
        <v>18472.09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1532934.07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10659.98</v>
      </c>
      <c r="L44" s="17" t="n">
        <f aca="false">SUMIFS(Report!$U:$U,Report!$T:$T,$A44,Report!$C:$C,"&gt;="&amp;DATE(2026,10,1),Report!$C:$C,"&lt;"&amp;DATE(2026,11,1))</f>
        <v>10659.98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77390.48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707.07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1711.29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20267.92</v>
      </c>
      <c r="L49" s="17" t="n">
        <f aca="false">SUMIFS(Report!$U:$U,Report!$T:$T,$A49,Report!$C:$C,"&gt;="&amp;DATE(2026,10,1),Report!$C:$C,"&lt;"&amp;DATE(2026,11,1))</f>
        <v>322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86219.86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1350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7280</v>
      </c>
    </row>
    <row r="59" customFormat="false" ht="12.75" hidden="false" customHeight="true" outlineLevel="0" collapsed="false">
      <c r="A59" s="1" t="s">
        <v>2997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373198.92</v>
      </c>
      <c r="L59" s="17" t="n">
        <f aca="false">SUM(L2:L58)</f>
        <v>70461.01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SUM(C59:Z59)</f>
        <v>2245052.21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3013</v>
      </c>
      <c r="B1" s="33" t="n">
        <f aca="false">SUMIFS(Report!$U:$U,Report!$T:$T,"&lt;&gt;"&amp;"MERCADORIAS P/REVENDA",Report!$AA:$AA,"SIM",Report!$C:$C,"&gt;="&amp;DATE(2026,1,1),Report!$C:$C,"&lt;="&amp;DATE(2027,12,31))</f>
        <v>712118.14</v>
      </c>
      <c r="C1" s="33" t="n">
        <f aca="false">SUMIFS(Report!$U:$U,Report!$T:$T,"MERCADORIAS P/REVENDA",Report!$AA:$AA,"SIM",Report!$C:$C,"&gt;="&amp;DATE(2026,1,1),Report!$C:$C,"&lt;="&amp;DATE(2027,12,31))</f>
        <v>1532934.07</v>
      </c>
      <c r="D1" s="34" t="s">
        <v>3014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2245052.21</v>
      </c>
      <c r="I1" s="17"/>
    </row>
    <row r="2" customFormat="false" ht="12.75" hidden="false" customHeight="true" outlineLevel="0" collapsed="false">
      <c r="A2" s="22" t="s">
        <v>3015</v>
      </c>
      <c r="B2" s="24" t="s">
        <v>2970</v>
      </c>
      <c r="C2" s="24" t="s">
        <v>2971</v>
      </c>
      <c r="D2" s="34" t="s">
        <v>3016</v>
      </c>
      <c r="E2" s="33" t="n">
        <f aca="false">F1+E1</f>
        <v>2970052.21</v>
      </c>
      <c r="F2" s="24" t="s">
        <v>3017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tr">
        <f aca="false">"Subtotal Semana "&amp;TEXT(A3,"dd/mm/yyyy")&amp;" a "&amp;TEXT(A7,"dd/mm/yyyy")</f>
        <v>Subtotal Semana 01/01/2026 a 05/01/2026</v>
      </c>
      <c r="B8" s="28" t="n">
        <f aca="false">SUM(B3:B7)</f>
        <v>0</v>
      </c>
      <c r="C8" s="28" t="n">
        <f aca="false">SUM(C3:C7)</f>
        <v>0</v>
      </c>
      <c r="D8" s="39"/>
      <c r="E8" s="39"/>
      <c r="F8" s="28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tr">
        <f aca="false">"Subtotal Semana "&amp;TEXT(A9,"dd/mm/yyyy")&amp;" a "&amp;TEXT(A15,"dd/mm/yyyy")</f>
        <v>Subtotal Semana 06/01/2026 a 12/01/2026</v>
      </c>
      <c r="B16" s="28" t="n">
        <f aca="false">SUM(B9:B15)</f>
        <v>0</v>
      </c>
      <c r="C16" s="28" t="n">
        <f aca="false">SUM(C9:C15)</f>
        <v>0</v>
      </c>
      <c r="D16" s="39"/>
      <c r="E16" s="39"/>
      <c r="F16" s="28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tr">
        <f aca="false">"Subtotal Semana "&amp;TEXT(A17,"dd/mm/yyyy")&amp;" a "&amp;TEXT(A23,"dd/mm/yyyy")</f>
        <v>Subtotal Semana 13/01/2026 a 19/01/2026</v>
      </c>
      <c r="B24" s="28" t="n">
        <f aca="false">SUM(B17:B23)</f>
        <v>0</v>
      </c>
      <c r="C24" s="28" t="n">
        <f aca="false">SUM(C17:C23)</f>
        <v>0</v>
      </c>
      <c r="D24" s="39"/>
      <c r="E24" s="39"/>
      <c r="F24" s="28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tr">
        <f aca="false">"Subtotal Semana "&amp;TEXT(A25,"dd/mm/yyyy")&amp;" a "&amp;TEXT(A31,"dd/mm/yyyy")</f>
        <v>Subtotal Semana 20/01/2026 a 26/01/2026</v>
      </c>
      <c r="B32" s="28" t="n">
        <f aca="false">SUM(B25:B31)</f>
        <v>0</v>
      </c>
      <c r="C32" s="28" t="n">
        <f aca="false">SUM(C25:C31)</f>
        <v>0</v>
      </c>
      <c r="D32" s="39"/>
      <c r="E32" s="39"/>
      <c r="F32" s="28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tr">
        <f aca="false">"Subtotal Semana "&amp;TEXT(A33,"dd/mm/yyyy")&amp;" a "&amp;TEXT(A39,"dd/mm/yyyy")</f>
        <v>Subtotal Semana 27/01/2026 a 02/02/2026</v>
      </c>
      <c r="B40" s="28" t="n">
        <f aca="false">SUM(B33:B39)</f>
        <v>0</v>
      </c>
      <c r="C40" s="28" t="n">
        <f aca="false">SUM(C33:C39)</f>
        <v>0</v>
      </c>
      <c r="D40" s="39"/>
      <c r="E40" s="39"/>
      <c r="F40" s="28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tr">
        <f aca="false">"Subtotal Semana "&amp;TEXT(A41,"dd/mm/yyyy")&amp;" a "&amp;TEXT(A47,"dd/mm/yyyy")</f>
        <v>Subtotal Semana 03/02/2026 a 09/02/2026</v>
      </c>
      <c r="B48" s="28" t="n">
        <f aca="false">SUM(B41:B47)</f>
        <v>0</v>
      </c>
      <c r="C48" s="28" t="n">
        <f aca="false">SUM(C41:C47)</f>
        <v>0</v>
      </c>
      <c r="D48" s="39"/>
      <c r="E48" s="39"/>
      <c r="F48" s="28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tr">
        <f aca="false">"Subtotal Semana "&amp;TEXT(A49,"dd/mm/yyyy")&amp;" a "&amp;TEXT(A55,"dd/mm/yyyy")</f>
        <v>Subtotal Semana 10/02/2026 a 16/02/2026</v>
      </c>
      <c r="B56" s="28" t="n">
        <f aca="false">SUM(B49:B55)</f>
        <v>0</v>
      </c>
      <c r="C56" s="28" t="n">
        <f aca="false">SUM(C49:C55)</f>
        <v>0</v>
      </c>
      <c r="D56" s="39"/>
      <c r="E56" s="39"/>
      <c r="F56" s="28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tr">
        <f aca="false">"Subtotal Semana "&amp;TEXT(A57,"dd/mm/yyyy")&amp;" a "&amp;TEXT(A63,"dd/mm/yyyy")</f>
        <v>Subtotal Semana 17/02/2026 a 23/02/2026</v>
      </c>
      <c r="B64" s="28" t="n">
        <f aca="false">SUM(B57:B63)</f>
        <v>0</v>
      </c>
      <c r="C64" s="28" t="n">
        <f aca="false">SUM(C57:C63)</f>
        <v>0</v>
      </c>
      <c r="D64" s="39"/>
      <c r="E64" s="39"/>
      <c r="F64" s="28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tr">
        <f aca="false">"Subtotal Semana "&amp;TEXT(A65,"dd/mm/yyyy")&amp;" a "&amp;TEXT(A71,"dd/mm/yyyy")</f>
        <v>Subtotal Semana 24/02/2026 a 02/03/2026</v>
      </c>
      <c r="B72" s="28" t="n">
        <f aca="false">SUM(B65:B71)</f>
        <v>0</v>
      </c>
      <c r="C72" s="28" t="n">
        <f aca="false">SUM(C65:C71)</f>
        <v>0</v>
      </c>
      <c r="D72" s="39"/>
      <c r="E72" s="39"/>
      <c r="F72" s="28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tr">
        <f aca="false">"Subtotal Semana "&amp;TEXT(A73,"dd/mm/yyyy")&amp;" a "&amp;TEXT(A79,"dd/mm/yyyy")</f>
        <v>Subtotal Semana 03/03/2026 a 09/03/2026</v>
      </c>
      <c r="B80" s="28" t="n">
        <f aca="false">SUM(B73:B79)</f>
        <v>0</v>
      </c>
      <c r="C80" s="28" t="n">
        <f aca="false">SUM(C73:C79)</f>
        <v>0</v>
      </c>
      <c r="D80" s="39"/>
      <c r="E80" s="39"/>
      <c r="F80" s="28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tr">
        <f aca="false">"Subtotal Semana "&amp;TEXT(A81,"dd/mm/yyyy")&amp;" a "&amp;TEXT(A87,"dd/mm/yyyy")</f>
        <v>Subtotal Semana 10/03/2026 a 16/03/2026</v>
      </c>
      <c r="B88" s="28" t="n">
        <f aca="false">SUM(B81:B87)</f>
        <v>0</v>
      </c>
      <c r="C88" s="28" t="n">
        <f aca="false">SUM(C81:C87)</f>
        <v>0</v>
      </c>
      <c r="D88" s="39"/>
      <c r="E88" s="39"/>
      <c r="F88" s="28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tr">
        <f aca="false">"Subtotal Semana "&amp;TEXT(A89,"dd/mm/yyyy")&amp;" a "&amp;TEXT(A95,"dd/mm/yyyy")</f>
        <v>Subtotal Semana 17/03/2026 a 23/03/2026</v>
      </c>
      <c r="B96" s="28" t="n">
        <f aca="false">SUM(B89:B95)</f>
        <v>0</v>
      </c>
      <c r="C96" s="28" t="n">
        <f aca="false">SUM(C89:C95)</f>
        <v>0</v>
      </c>
      <c r="D96" s="39"/>
      <c r="E96" s="39"/>
      <c r="F96" s="28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tr">
        <f aca="false">"Subtotal Semana "&amp;TEXT(A97,"dd/mm/yyyy")&amp;" a "&amp;TEXT(A103,"dd/mm/yyyy")</f>
        <v>Subtotal Semana 24/03/2026 a 30/03/2026</v>
      </c>
      <c r="B104" s="28" t="n">
        <f aca="false">SUM(B97:B103)</f>
        <v>0</v>
      </c>
      <c r="C104" s="28" t="n">
        <f aca="false">SUM(C97:C103)</f>
        <v>0</v>
      </c>
      <c r="D104" s="39"/>
      <c r="E104" s="39"/>
      <c r="F104" s="28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tr">
        <f aca="false">"Subtotal Semana "&amp;TEXT(A105,"dd/mm/yyyy")&amp;" a "&amp;TEXT(A111,"dd/mm/yyyy")</f>
        <v>Subtotal Semana 31/03/2026 a 06/04/2026</v>
      </c>
      <c r="B112" s="28" t="n">
        <f aca="false">SUM(B105:B111)</f>
        <v>0</v>
      </c>
      <c r="C112" s="28" t="n">
        <f aca="false">SUM(C105:C111)</f>
        <v>0</v>
      </c>
      <c r="D112" s="39"/>
      <c r="E112" s="39"/>
      <c r="F112" s="28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tr">
        <f aca="false">"Subtotal Semana "&amp;TEXT(A113,"dd/mm/yyyy")&amp;" a "&amp;TEXT(A119,"dd/mm/yyyy")</f>
        <v>Subtotal Semana 07/04/2026 a 13/04/2026</v>
      </c>
      <c r="B120" s="28" t="n">
        <f aca="false">SUM(B113:B119)</f>
        <v>0</v>
      </c>
      <c r="C120" s="28" t="n">
        <f aca="false">SUM(C113:C119)</f>
        <v>0</v>
      </c>
      <c r="D120" s="39"/>
      <c r="E120" s="39"/>
      <c r="F120" s="28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tr">
        <f aca="false">"Subtotal Semana "&amp;TEXT(A121,"dd/mm/yyyy")&amp;" a "&amp;TEXT(A127,"dd/mm/yyyy")</f>
        <v>Subtotal Semana 14/04/2026 a 20/04/2026</v>
      </c>
      <c r="B128" s="28" t="n">
        <f aca="false">SUM(B121:B127)</f>
        <v>0</v>
      </c>
      <c r="C128" s="28" t="n">
        <f aca="false">SUM(C121:C127)</f>
        <v>0</v>
      </c>
      <c r="D128" s="39"/>
      <c r="E128" s="39"/>
      <c r="F128" s="28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tr">
        <f aca="false">"Subtotal Semana "&amp;TEXT(A129,"dd/mm/yyyy")&amp;" a "&amp;TEXT(A135,"dd/mm/yyyy")</f>
        <v>Subtotal Semana 21/04/2026 a 27/04/2026</v>
      </c>
      <c r="B136" s="28" t="n">
        <f aca="false">SUM(B129:B135)</f>
        <v>0</v>
      </c>
      <c r="C136" s="28" t="n">
        <f aca="false">SUM(C129:C135)</f>
        <v>0</v>
      </c>
      <c r="D136" s="39"/>
      <c r="E136" s="39"/>
      <c r="F136" s="28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tr">
        <f aca="false">"Subtotal Semana "&amp;TEXT(A137,"dd/mm/yyyy")&amp;" a "&amp;TEXT(A143,"dd/mm/yyyy")</f>
        <v>Subtotal Semana 28/04/2026 a 04/05/2026</v>
      </c>
      <c r="B144" s="28" t="n">
        <f aca="false">SUM(B137:B143)</f>
        <v>0</v>
      </c>
      <c r="C144" s="28" t="n">
        <f aca="false">SUM(C137:C143)</f>
        <v>0</v>
      </c>
      <c r="D144" s="39"/>
      <c r="E144" s="39"/>
      <c r="F144" s="28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tr">
        <f aca="false">"Subtotal Semana "&amp;TEXT(A145,"dd/mm/yyyy")&amp;" a "&amp;TEXT(A151,"dd/mm/yyyy")</f>
        <v>Subtotal Semana 05/05/2026 a 11/05/2026</v>
      </c>
      <c r="B152" s="28" t="n">
        <f aca="false">SUM(B145:B151)</f>
        <v>0</v>
      </c>
      <c r="C152" s="28" t="n">
        <f aca="false">SUM(C145:C151)</f>
        <v>0</v>
      </c>
      <c r="D152" s="39"/>
      <c r="E152" s="39"/>
      <c r="F152" s="28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tr">
        <f aca="false">"Subtotal Semana "&amp;TEXT(A153,"dd/mm/yyyy")&amp;" a "&amp;TEXT(A159,"dd/mm/yyyy")</f>
        <v>Subtotal Semana 12/05/2026 a 18/05/2026</v>
      </c>
      <c r="B160" s="28" t="n">
        <f aca="false">SUM(B153:B159)</f>
        <v>0</v>
      </c>
      <c r="C160" s="28" t="n">
        <f aca="false">SUM(C153:C159)</f>
        <v>0</v>
      </c>
      <c r="D160" s="39"/>
      <c r="E160" s="39"/>
      <c r="F160" s="28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tr">
        <f aca="false">"Subtotal Semana "&amp;TEXT(A161,"dd/mm/yyyy")&amp;" a "&amp;TEXT(A167,"dd/mm/yyyy")</f>
        <v>Subtotal Semana 19/05/2026 a 25/05/2026</v>
      </c>
      <c r="B168" s="28" t="n">
        <f aca="false">SUM(B161:B167)</f>
        <v>0</v>
      </c>
      <c r="C168" s="28" t="n">
        <f aca="false">SUM(C161:C167)</f>
        <v>0</v>
      </c>
      <c r="D168" s="39"/>
      <c r="E168" s="39"/>
      <c r="F168" s="28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tr">
        <f aca="false">"Subtotal Semana "&amp;TEXT(A169,"dd/mm/yyyy")&amp;" a "&amp;TEXT(A175,"dd/mm/yyyy")</f>
        <v>Subtotal Semana 26/05/2026 a 01/06/2026</v>
      </c>
      <c r="B176" s="28" t="n">
        <f aca="false">SUM(B169:B175)</f>
        <v>14170.8</v>
      </c>
      <c r="C176" s="28" t="n">
        <f aca="false">SUM(C169:C175)</f>
        <v>18056.61</v>
      </c>
      <c r="D176" s="39"/>
      <c r="E176" s="39"/>
      <c r="F176" s="28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tr">
        <f aca="false">"Subtotal Semana "&amp;TEXT(A177,"dd/mm/yyyy")&amp;" a "&amp;TEXT(A183,"dd/mm/yyyy")</f>
        <v>Subtotal Semana 02/06/2026 a 08/06/2026</v>
      </c>
      <c r="B184" s="28" t="n">
        <f aca="false">SUM(B177:B183)</f>
        <v>41141.78</v>
      </c>
      <c r="C184" s="28" t="n">
        <f aca="false">SUM(C177:C183)</f>
        <v>95248.21</v>
      </c>
      <c r="D184" s="39"/>
      <c r="E184" s="39"/>
      <c r="F184" s="28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tr">
        <f aca="false">"Subtotal Semana "&amp;TEXT(A185,"dd/mm/yyyy")&amp;" a "&amp;TEXT(A191,"dd/mm/yyyy")</f>
        <v>Subtotal Semana 09/06/2026 a 15/06/2026</v>
      </c>
      <c r="B192" s="28" t="n">
        <f aca="false">SUM(B185:B191)</f>
        <v>31897.49</v>
      </c>
      <c r="C192" s="28" t="n">
        <f aca="false">SUM(C185:C191)</f>
        <v>92242.11</v>
      </c>
      <c r="D192" s="39"/>
      <c r="E192" s="39"/>
      <c r="F192" s="28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tr">
        <f aca="false">"Subtotal Semana "&amp;TEXT(A193,"dd/mm/yyyy")&amp;" a "&amp;TEXT(A199,"dd/mm/yyyy")</f>
        <v>Subtotal Semana 16/06/2026 a 22/06/2026</v>
      </c>
      <c r="B200" s="28" t="n">
        <f aca="false">SUM(B193:B199)</f>
        <v>33788.01</v>
      </c>
      <c r="C200" s="28" t="n">
        <f aca="false">SUM(C193:C199)</f>
        <v>105040.49</v>
      </c>
      <c r="D200" s="39"/>
      <c r="E200" s="39"/>
      <c r="F200" s="28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tr">
        <f aca="false">"Subtotal Semana "&amp;TEXT(A201,"dd/mm/yyyy")&amp;" a "&amp;TEXT(A207,"dd/mm/yyyy")</f>
        <v>Subtotal Semana 23/06/2026 a 29/06/2026</v>
      </c>
      <c r="B208" s="28" t="n">
        <f aca="false">SUM(B201:B207)</f>
        <v>19866.67</v>
      </c>
      <c r="C208" s="28" t="n">
        <f aca="false">SUM(C201:C207)</f>
        <v>107752.07</v>
      </c>
      <c r="D208" s="39"/>
      <c r="E208" s="39"/>
      <c r="F208" s="28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tr">
        <f aca="false">"Subtotal Semana "&amp;TEXT(A209,"dd/mm/yyyy")&amp;" a "&amp;TEXT(A215,"dd/mm/yyyy")</f>
        <v>Subtotal Semana 30/06/2026 a 06/07/2026</v>
      </c>
      <c r="B216" s="28" t="n">
        <f aca="false">SUM(B209:B215)</f>
        <v>61618.58</v>
      </c>
      <c r="C216" s="28" t="n">
        <f aca="false">SUM(C209:C215)</f>
        <v>82239.28</v>
      </c>
      <c r="D216" s="39"/>
      <c r="E216" s="39"/>
      <c r="F216" s="28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tr">
        <f aca="false">"Subtotal Semana "&amp;TEXT(A217,"dd/mm/yyyy")&amp;" a "&amp;TEXT(A223,"dd/mm/yyyy")</f>
        <v>Subtotal Semana 07/07/2026 a 13/07/2026</v>
      </c>
      <c r="B224" s="28" t="n">
        <f aca="false">SUM(B217:B223)</f>
        <v>24047.33</v>
      </c>
      <c r="C224" s="28" t="n">
        <f aca="false">SUM(C217:C223)</f>
        <v>91627.04</v>
      </c>
      <c r="D224" s="39"/>
      <c r="E224" s="39"/>
      <c r="F224" s="28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tr">
        <f aca="false">"Subtotal Semana "&amp;TEXT(A225,"dd/mm/yyyy")&amp;" a "&amp;TEXT(A231,"dd/mm/yyyy")</f>
        <v>Subtotal Semana 14/07/2026 a 20/07/2026</v>
      </c>
      <c r="B232" s="28" t="n">
        <f aca="false">SUM(B225:B231)</f>
        <v>60084.54</v>
      </c>
      <c r="C232" s="28" t="n">
        <f aca="false">SUM(C225:C231)</f>
        <v>158950.85</v>
      </c>
      <c r="D232" s="39"/>
      <c r="E232" s="39"/>
      <c r="F232" s="28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tr">
        <f aca="false">"Subtotal Semana "&amp;TEXT(A233,"dd/mm/yyyy")&amp;" a "&amp;TEXT(A239,"dd/mm/yyyy")</f>
        <v>Subtotal Semana 21/07/2026 a 27/07/2026</v>
      </c>
      <c r="B240" s="28" t="n">
        <f aca="false">SUM(B233:B239)</f>
        <v>34398.91</v>
      </c>
      <c r="C240" s="28" t="n">
        <f aca="false">SUM(C233:C239)</f>
        <v>76386.68</v>
      </c>
      <c r="D240" s="39"/>
      <c r="E240" s="39"/>
      <c r="F240" s="28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tr">
        <f aca="false">"Subtotal Semana "&amp;TEXT(A241,"dd/mm/yyyy")&amp;" a "&amp;TEXT(A247,"dd/mm/yyyy")</f>
        <v>Subtotal Semana 28/07/2026 a 03/08/2026</v>
      </c>
      <c r="B248" s="28" t="n">
        <f aca="false">SUM(B241:B247)</f>
        <v>31676.92</v>
      </c>
      <c r="C248" s="28" t="n">
        <f aca="false">SUM(C241:C247)</f>
        <v>82794.78</v>
      </c>
      <c r="D248" s="39"/>
      <c r="E248" s="39"/>
      <c r="F248" s="28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9536.33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21200.71</v>
      </c>
    </row>
    <row r="256" customFormat="false" ht="12.75" hidden="false" customHeight="true" outlineLevel="0" collapsed="false">
      <c r="A256" s="38" t="str">
        <f aca="false">"Subtotal Semana "&amp;TEXT(A249,"dd/mm/yyyy")&amp;" a "&amp;TEXT(A255,"dd/mm/yyyy")</f>
        <v>Subtotal Semana 04/08/2026 a 10/08/2026</v>
      </c>
      <c r="B256" s="28" t="n">
        <f aca="false">SUM(B249:B255)</f>
        <v>41313.14</v>
      </c>
      <c r="C256" s="28" t="n">
        <f aca="false">SUM(C249:C255)</f>
        <v>78193.43</v>
      </c>
      <c r="D256" s="39"/>
      <c r="E256" s="39"/>
      <c r="F256" s="28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tr">
        <f aca="false">"Subtotal Semana "&amp;TEXT(A257,"dd/mm/yyyy")&amp;" a "&amp;TEXT(A263,"dd/mm/yyyy")</f>
        <v>Subtotal Semana 11/08/2026 a 17/08/2026</v>
      </c>
      <c r="B264" s="28" t="n">
        <f aca="false">SUM(B257:B263)</f>
        <v>22831.48</v>
      </c>
      <c r="C264" s="28" t="n">
        <f aca="false">SUM(C257:C263)</f>
        <v>84347.21</v>
      </c>
      <c r="D264" s="39"/>
      <c r="E264" s="39"/>
      <c r="F264" s="28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14121.97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33239.29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tr">
        <f aca="false">"Subtotal Semana "&amp;TEXT(A265,"dd/mm/yyyy")&amp;" a "&amp;TEXT(A271,"dd/mm/yyyy")</f>
        <v>Subtotal Semana 18/08/2026 a 24/08/2026</v>
      </c>
      <c r="B272" s="28" t="n">
        <f aca="false">SUM(B265:B271)</f>
        <v>40513.67</v>
      </c>
      <c r="C272" s="28" t="n">
        <f aca="false">SUM(C265:C271)</f>
        <v>79252.73</v>
      </c>
      <c r="D272" s="39"/>
      <c r="E272" s="39"/>
      <c r="F272" s="28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tr">
        <f aca="false">"Subtotal Semana "&amp;TEXT(A273,"dd/mm/yyyy")&amp;" a "&amp;TEXT(A279,"dd/mm/yyyy")</f>
        <v>Subtotal Semana 25/08/2026 a 31/08/2026</v>
      </c>
      <c r="B280" s="28" t="n">
        <f aca="false">SUM(B273:B279)</f>
        <v>14376.35</v>
      </c>
      <c r="C280" s="28" t="n">
        <f aca="false">SUM(C273:C279)</f>
        <v>97220.53</v>
      </c>
      <c r="D280" s="39"/>
      <c r="E280" s="39"/>
      <c r="F280" s="28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tr">
        <f aca="false">"Subtotal Semana "&amp;TEXT(A281,"dd/mm/yyyy")&amp;" a "&amp;TEXT(A287,"dd/mm/yyyy")</f>
        <v>Subtotal Semana 01/09/2026 a 07/09/2026</v>
      </c>
      <c r="B288" s="28" t="n">
        <f aca="false">SUM(B281:B287)</f>
        <v>45176.94</v>
      </c>
      <c r="C288" s="28" t="n">
        <f aca="false">SUM(C281:C287)</f>
        <v>82811.92</v>
      </c>
      <c r="D288" s="39"/>
      <c r="E288" s="39"/>
      <c r="F288" s="28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3556.85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21681.58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10774.98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30774.06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6038.03</v>
      </c>
      <c r="C293" s="36" t="n">
        <f aca="false">SUMIFS(Report!$U:$U,Report!$T:$T,"MERCADORIAS P/REVENDA",Report!$AA:$AA,"SIM",Report!$C:$C,A293)</f>
        <v>12697.86</v>
      </c>
      <c r="D293" s="37"/>
      <c r="E293" s="37"/>
      <c r="F293" s="36" t="n">
        <f aca="false">B293+C293</f>
        <v>18735.89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0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0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3000</v>
      </c>
      <c r="C295" s="36" t="n">
        <f aca="false">SUMIFS(Report!$U:$U,Report!$T:$T,"MERCADORIAS P/REVENDA",Report!$AA:$AA,"SIM",Report!$C:$C,A295)</f>
        <v>12820.88</v>
      </c>
      <c r="D295" s="37"/>
      <c r="E295" s="37"/>
      <c r="F295" s="36" t="n">
        <f aca="false">B295+C295</f>
        <v>15820.88</v>
      </c>
    </row>
    <row r="296" customFormat="false" ht="12.75" hidden="false" customHeight="true" outlineLevel="0" collapsed="false">
      <c r="A296" s="38" t="str">
        <f aca="false">"Subtotal Semana "&amp;TEXT(A289,"dd/mm/yyyy")&amp;" a "&amp;TEXT(A295,"dd/mm/yyyy")</f>
        <v>Subtotal Semana 08/09/2026 a 14/09/2026</v>
      </c>
      <c r="B296" s="28" t="n">
        <f aca="false">SUM(B289:B295)</f>
        <v>34927.56</v>
      </c>
      <c r="C296" s="28" t="n">
        <f aca="false">SUM(C289:C295)</f>
        <v>87425.54</v>
      </c>
      <c r="D296" s="39"/>
      <c r="E296" s="39"/>
      <c r="F296" s="28" t="n">
        <f aca="false">B296+C296</f>
        <v>122353.1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9593.54</v>
      </c>
      <c r="F297" s="17" t="n">
        <f aca="false">B297+C297</f>
        <v>9996.39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9818.06</v>
      </c>
      <c r="F298" s="17" t="n">
        <f aca="false">B298+C298</f>
        <v>12126.13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5054.22</v>
      </c>
      <c r="C299" s="17" t="n">
        <f aca="false">SUMIFS(Report!$U:$U,Report!$T:$T,"MERCADORIAS P/REVENDA",Report!$AA:$AA,"SIM",Report!$C:$C,A299)</f>
        <v>9777.19</v>
      </c>
      <c r="F299" s="17" t="n">
        <f aca="false">B299+C299</f>
        <v>14831.41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9760.22</v>
      </c>
      <c r="F300" s="17" t="n">
        <f aca="false">B300+C300</f>
        <v>13270.56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538.02</v>
      </c>
      <c r="C301" s="36" t="n">
        <f aca="false">SUMIFS(Report!$U:$U,Report!$T:$T,"MERCADORIAS P/REVENDA",Report!$AA:$AA,"SIM",Report!$C:$C,A301)</f>
        <v>4425.88</v>
      </c>
      <c r="D301" s="37"/>
      <c r="E301" s="37"/>
      <c r="F301" s="36" t="n">
        <f aca="false">B301+C301</f>
        <v>4963.9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4228.26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6261.03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0</v>
      </c>
      <c r="C303" s="36" t="n">
        <f aca="false">SUMIFS(Report!$U:$U,Report!$T:$T,"MERCADORIAS P/REVENDA",Report!$AA:$AA,"SIM",Report!$C:$C,A303)</f>
        <v>2532.67</v>
      </c>
      <c r="D303" s="37"/>
      <c r="E303" s="37"/>
      <c r="F303" s="36" t="n">
        <f aca="false">B303+C303</f>
        <v>2532.67</v>
      </c>
    </row>
    <row r="304" customFormat="false" ht="12.75" hidden="false" customHeight="true" outlineLevel="0" collapsed="false">
      <c r="A304" s="38" t="str">
        <f aca="false">"Subtotal Semana "&amp;TEXT(A297,"dd/mm/yyyy")&amp;" a "&amp;TEXT(A303,"dd/mm/yyyy")</f>
        <v>Subtotal Semana 15/09/2026 a 21/09/2026</v>
      </c>
      <c r="B304" s="28" t="n">
        <f aca="false">SUM(B297:B303)</f>
        <v>16041.76</v>
      </c>
      <c r="C304" s="28" t="n">
        <f aca="false">SUM(C297:C303)</f>
        <v>47940.33</v>
      </c>
      <c r="D304" s="39"/>
      <c r="E304" s="39"/>
      <c r="F304" s="28" t="n">
        <f aca="false">B304+C304</f>
        <v>63982.09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7425.42</v>
      </c>
      <c r="F305" s="17" t="n">
        <f aca="false">B305+C305</f>
        <v>17814.06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7342.91</v>
      </c>
      <c r="F306" s="17" t="n">
        <f aca="false">B306+C306</f>
        <v>8458.77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12748.51</v>
      </c>
      <c r="F307" s="17" t="n">
        <f aca="false">B307+C307</f>
        <v>12748.51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6737.78</v>
      </c>
      <c r="F308" s="17" t="n">
        <f aca="false">B308+C308</f>
        <v>8110.32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1580.77</v>
      </c>
      <c r="D309" s="37"/>
      <c r="E309" s="37"/>
      <c r="F309" s="36" t="n">
        <f aca="false">B309+C309</f>
        <v>1580.77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1589.98</v>
      </c>
      <c r="D311" s="37"/>
      <c r="E311" s="37"/>
      <c r="F311" s="36" t="n">
        <f aca="false">B311+C311</f>
        <v>1589.98</v>
      </c>
    </row>
    <row r="312" customFormat="false" ht="12.75" hidden="false" customHeight="true" outlineLevel="0" collapsed="false">
      <c r="A312" s="38" t="str">
        <f aca="false">"Subtotal Semana "&amp;TEXT(A305,"dd/mm/yyyy")&amp;" a "&amp;TEXT(A311,"dd/mm/yyyy")</f>
        <v>Subtotal Semana 22/09/2026 a 28/09/2026</v>
      </c>
      <c r="B312" s="28" t="n">
        <f aca="false">SUM(B305:B311)</f>
        <v>12877.04</v>
      </c>
      <c r="C312" s="28" t="n">
        <f aca="false">SUM(C305:C311)</f>
        <v>38429.71</v>
      </c>
      <c r="D312" s="39"/>
      <c r="E312" s="39"/>
      <c r="F312" s="28" t="n">
        <f aca="false">B312+C312</f>
        <v>51306.75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1839.97</v>
      </c>
      <c r="F313" s="17" t="n">
        <f aca="false">B313+C313</f>
        <v>1839.97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5728.15</v>
      </c>
      <c r="F314" s="17" t="n">
        <f aca="false">B314+C314</f>
        <v>5728.15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2898.21</v>
      </c>
      <c r="F315" s="17" t="n">
        <f aca="false">B315+C315</f>
        <v>2898.21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1873.87</v>
      </c>
      <c r="F316" s="17" t="n">
        <f aca="false">B316+C316</f>
        <v>11711.16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0</v>
      </c>
      <c r="D317" s="37"/>
      <c r="E317" s="37"/>
      <c r="F317" s="36" t="n">
        <f aca="false">B317+C317</f>
        <v>0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728.68</v>
      </c>
      <c r="D319" s="37"/>
      <c r="E319" s="37"/>
      <c r="F319" s="36" t="n">
        <f aca="false">B319+C319</f>
        <v>3919.79</v>
      </c>
    </row>
    <row r="320" customFormat="false" ht="12.75" hidden="false" customHeight="true" outlineLevel="0" collapsed="false">
      <c r="A320" s="38" t="str">
        <f aca="false">"Subtotal Semana "&amp;TEXT(A313,"dd/mm/yyyy")&amp;" a "&amp;TEXT(A319,"dd/mm/yyyy")</f>
        <v>Subtotal Semana 29/09/2026 a 05/10/2026</v>
      </c>
      <c r="B320" s="28" t="n">
        <f aca="false">SUM(B313:B319)</f>
        <v>14028.4</v>
      </c>
      <c r="C320" s="28" t="n">
        <f aca="false">SUM(C313:C319)</f>
        <v>13068.88</v>
      </c>
      <c r="D320" s="39"/>
      <c r="E320" s="39"/>
      <c r="F320" s="28" t="n">
        <f aca="false">B320+C320</f>
        <v>27097.28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1839.97</v>
      </c>
      <c r="F321" s="17" t="n">
        <f aca="false">B321+C321</f>
        <v>1839.97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1819.59</v>
      </c>
      <c r="F322" s="17" t="n">
        <f aca="false">B322+C322</f>
        <v>2369.9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1789.54</v>
      </c>
      <c r="F323" s="17" t="n">
        <f aca="false">B323+C323</f>
        <v>1789.54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3592.65</v>
      </c>
      <c r="F324" s="17" t="n">
        <f aca="false">B324+C324</f>
        <v>3592.65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7666.67</v>
      </c>
      <c r="C325" s="36" t="n">
        <f aca="false">SUMIFS(Report!$U:$U,Report!$T:$T,"MERCADORIAS P/REVENDA",Report!$AA:$AA,"SIM",Report!$C:$C,A325)</f>
        <v>0</v>
      </c>
      <c r="D325" s="37"/>
      <c r="E325" s="37"/>
      <c r="F325" s="36" t="n">
        <f aca="false">B325+C325</f>
        <v>7666.67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524.87</v>
      </c>
      <c r="D327" s="37"/>
      <c r="E327" s="37"/>
      <c r="F327" s="36" t="n">
        <f aca="false">B327+C327</f>
        <v>524.87</v>
      </c>
    </row>
    <row r="328" customFormat="false" ht="12.75" hidden="false" customHeight="true" outlineLevel="0" collapsed="false">
      <c r="A328" s="38" t="str">
        <f aca="false">"Subtotal Semana "&amp;TEXT(A321,"dd/mm/yyyy")&amp;" a "&amp;TEXT(A327,"dd/mm/yyyy")</f>
        <v>Subtotal Semana 06/10/2026 a 12/10/2026</v>
      </c>
      <c r="B328" s="28" t="n">
        <f aca="false">SUM(B321:B327)</f>
        <v>16276.96</v>
      </c>
      <c r="C328" s="28" t="n">
        <f aca="false">SUM(C321:C327)</f>
        <v>9566.62</v>
      </c>
      <c r="D328" s="39"/>
      <c r="E328" s="39"/>
      <c r="F328" s="28" t="n">
        <f aca="false">B328+C328</f>
        <v>25843.58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2192.39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4121.66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4121.66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2510.34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0</v>
      </c>
      <c r="D335" s="37"/>
      <c r="E335" s="37"/>
      <c r="F335" s="36" t="n">
        <f aca="false">B335+C335</f>
        <v>0</v>
      </c>
    </row>
    <row r="336" customFormat="false" ht="12.75" hidden="false" customHeight="true" outlineLevel="0" collapsed="false">
      <c r="A336" s="38" t="str">
        <f aca="false">"Subtotal Semana "&amp;TEXT(A329,"dd/mm/yyyy")&amp;" a "&amp;TEXT(A335,"dd/mm/yyyy")</f>
        <v>Subtotal Semana 13/10/2026 a 19/10/2026</v>
      </c>
      <c r="B336" s="28" t="n">
        <f aca="false">SUM(B329:B335)</f>
        <v>7034.85</v>
      </c>
      <c r="C336" s="28" t="n">
        <f aca="false">SUM(C329:C335)</f>
        <v>1789.54</v>
      </c>
      <c r="D336" s="39"/>
      <c r="E336" s="39"/>
      <c r="F336" s="28" t="n">
        <f aca="false">B336+C336</f>
        <v>8824.39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256.8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1871.97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tr">
        <f aca="false">"Subtotal Semana "&amp;TEXT(A337,"dd/mm/yyyy")&amp;" a "&amp;TEXT(A343,"dd/mm/yyyy")</f>
        <v>Subtotal Semana 20/10/2026 a 26/10/2026</v>
      </c>
      <c r="B344" s="28" t="n">
        <f aca="false">SUM(B337:B343)</f>
        <v>14648.71</v>
      </c>
      <c r="C344" s="28" t="n">
        <f aca="false">SUM(C337:C343)</f>
        <v>1615.17</v>
      </c>
      <c r="D344" s="39"/>
      <c r="E344" s="39"/>
      <c r="F344" s="28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tr">
        <f aca="false">"Subtotal Semana "&amp;TEXT(A345,"dd/mm/yyyy")&amp;" a "&amp;TEXT(A351,"dd/mm/yyyy")</f>
        <v>Subtotal Semana 27/10/2026 a 02/11/2026</v>
      </c>
      <c r="B352" s="28" t="n">
        <f aca="false">SUM(B345:B351)</f>
        <v>9837.29</v>
      </c>
      <c r="C352" s="28" t="n">
        <f aca="false">SUM(C345:C351)</f>
        <v>0</v>
      </c>
      <c r="D352" s="39"/>
      <c r="E352" s="39"/>
      <c r="F352" s="28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0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tr">
        <f aca="false">"Subtotal Semana "&amp;TEXT(A353,"dd/mm/yyyy")&amp;" a "&amp;TEXT(A359,"dd/mm/yyyy")</f>
        <v>Subtotal Semana 03/11/2026 a 09/11/2026</v>
      </c>
      <c r="B360" s="28" t="n">
        <f aca="false">SUM(B353:B359)</f>
        <v>1437.61</v>
      </c>
      <c r="C360" s="28" t="n">
        <f aca="false">SUM(C353:C359)</f>
        <v>0</v>
      </c>
      <c r="D360" s="39"/>
      <c r="E360" s="39"/>
      <c r="F360" s="28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tr">
        <f aca="false">"Subtotal Semana "&amp;TEXT(A361,"dd/mm/yyyy")&amp;" a "&amp;TEXT(A367,"dd/mm/yyyy")</f>
        <v>Subtotal Semana 10/11/2026 a 16/11/2026</v>
      </c>
      <c r="B368" s="28" t="n">
        <f aca="false">SUM(B361:B367)</f>
        <v>8921.11</v>
      </c>
      <c r="C368" s="28" t="n">
        <f aca="false">SUM(C361:C367)</f>
        <v>0</v>
      </c>
      <c r="D368" s="39"/>
      <c r="E368" s="39"/>
      <c r="F368" s="28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10388.64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10388.64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tr">
        <f aca="false">"Subtotal Semana "&amp;TEXT(A369,"dd/mm/yyyy")&amp;" a "&amp;TEXT(A375,"dd/mm/yyyy")</f>
        <v>Subtotal Semana 17/11/2026 a 23/11/2026</v>
      </c>
      <c r="B376" s="28" t="n">
        <f aca="false">SUM(B369:B375)</f>
        <v>19902.25</v>
      </c>
      <c r="C376" s="28" t="n">
        <f aca="false">SUM(C369:C375)</f>
        <v>0</v>
      </c>
      <c r="D376" s="39"/>
      <c r="E376" s="39"/>
      <c r="F376" s="28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tr">
        <f aca="false">"Subtotal Semana "&amp;TEXT(A377,"dd/mm/yyyy")&amp;" a "&amp;TEXT(A383,"dd/mm/yyyy")</f>
        <v>Subtotal Semana 24/11/2026 a 30/11/2026</v>
      </c>
      <c r="B384" s="28" t="n">
        <f aca="false">SUM(B377:B383)</f>
        <v>256.8</v>
      </c>
      <c r="C384" s="28" t="n">
        <f aca="false">SUM(C377:C383)</f>
        <v>0</v>
      </c>
      <c r="D384" s="39"/>
      <c r="E384" s="39"/>
      <c r="F384" s="28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tr">
        <f aca="false">"Subtotal Semana "&amp;TEXT(A385,"dd/mm/yyyy")&amp;" a "&amp;TEXT(A391,"dd/mm/yyyy")</f>
        <v>Subtotal Semana 01/12/2026 a 07/12/2026</v>
      </c>
      <c r="B392" s="28" t="n">
        <f aca="false">SUM(B385:B391)</f>
        <v>11274.9</v>
      </c>
      <c r="C392" s="28" t="n">
        <f aca="false">SUM(C385:C391)</f>
        <v>0</v>
      </c>
      <c r="D392" s="39"/>
      <c r="E392" s="39"/>
      <c r="F392" s="28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tr">
        <f aca="false">"Subtotal Semana "&amp;TEXT(A393,"dd/mm/yyyy")&amp;" a "&amp;TEXT(A399,"dd/mm/yyyy")</f>
        <v>Subtotal Semana 08/12/2026 a 14/12/2026</v>
      </c>
      <c r="B400" s="28" t="n">
        <f aca="false">SUM(B393:B399)</f>
        <v>7995.76</v>
      </c>
      <c r="C400" s="28" t="n">
        <f aca="false">SUM(C393:C399)</f>
        <v>934.34</v>
      </c>
      <c r="D400" s="39"/>
      <c r="E400" s="39"/>
      <c r="F400" s="28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tr">
        <f aca="false">"Subtotal Semana "&amp;TEXT(A401,"dd/mm/yyyy")&amp;" a "&amp;TEXT(A407,"dd/mm/yyyy")</f>
        <v>Subtotal Semana 15/12/2026 a 21/12/2026</v>
      </c>
      <c r="B408" s="28" t="n">
        <f aca="false">SUM(B401:B407)</f>
        <v>9109.09</v>
      </c>
      <c r="C408" s="28" t="n">
        <f aca="false">SUM(C401:C407)</f>
        <v>0</v>
      </c>
      <c r="D408" s="39"/>
      <c r="E408" s="39"/>
      <c r="F408" s="28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tr">
        <f aca="false">"Subtotal Semana "&amp;TEXT(A409,"dd/mm/yyyy")&amp;" a "&amp;TEXT(A415,"dd/mm/yyyy")</f>
        <v>Subtotal Semana 22/12/2026 a 28/12/2026</v>
      </c>
      <c r="B416" s="28" t="n">
        <f aca="false">SUM(B409:B415)</f>
        <v>10645.44</v>
      </c>
      <c r="C416" s="28" t="n">
        <f aca="false">SUM(C409:C415)</f>
        <v>0</v>
      </c>
      <c r="D416" s="39"/>
      <c r="E416" s="39"/>
      <c r="F416" s="28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tr">
        <f aca="false">"Subtotal Semana "&amp;TEXT(A417,"dd/mm/yyyy")&amp;" a "&amp;TEXT(A423,"dd/mm/yyyy")</f>
        <v>Subtotal Semana 29/12/2026 a 04/01/2027</v>
      </c>
      <c r="B424" s="28" t="n">
        <f aca="false">SUM(B417:B423)</f>
        <v>0</v>
      </c>
      <c r="C424" s="28" t="n">
        <f aca="false">SUM(C417:C423)</f>
        <v>0</v>
      </c>
      <c r="D424" s="39"/>
      <c r="E424" s="39"/>
      <c r="F424" s="28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tr">
        <f aca="false">"Subtotal Semana "&amp;TEXT(A425,"dd/mm/yyyy")&amp;" a "&amp;TEXT(A431,"dd/mm/yyyy")</f>
        <v>Subtotal Semana 05/01/2027 a 11/01/2027</v>
      </c>
      <c r="B432" s="28" t="n">
        <f aca="false">SUM(B425:B431)</f>
        <v>0</v>
      </c>
      <c r="C432" s="28" t="n">
        <f aca="false">SUM(C425:C431)</f>
        <v>0</v>
      </c>
      <c r="D432" s="39"/>
      <c r="E432" s="39"/>
      <c r="F432" s="28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tr">
        <f aca="false">"Subtotal Semana "&amp;TEXT(A433,"dd/mm/yyyy")&amp;" a "&amp;TEXT(A439,"dd/mm/yyyy")</f>
        <v>Subtotal Semana 12/01/2027 a 18/01/2027</v>
      </c>
      <c r="B440" s="28" t="n">
        <f aca="false">SUM(B433:B439)</f>
        <v>0</v>
      </c>
      <c r="C440" s="28" t="n">
        <f aca="false">SUM(C433:C439)</f>
        <v>0</v>
      </c>
      <c r="D440" s="39"/>
      <c r="E440" s="39"/>
      <c r="F440" s="28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tr">
        <f aca="false">"Subtotal Semana "&amp;TEXT(A441,"dd/mm/yyyy")&amp;" a "&amp;TEXT(A447,"dd/mm/yyyy")</f>
        <v>Subtotal Semana 19/01/2027 a 25/01/2027</v>
      </c>
      <c r="B448" s="28" t="n">
        <f aca="false">SUM(B441:B447)</f>
        <v>0</v>
      </c>
      <c r="C448" s="28" t="n">
        <f aca="false">SUM(C441:C447)</f>
        <v>0</v>
      </c>
      <c r="D448" s="39"/>
      <c r="E448" s="39"/>
      <c r="F448" s="28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tr">
        <f aca="false">"Subtotal Semana "&amp;TEXT(A449,"dd/mm/yyyy")&amp;" a "&amp;TEXT(A455,"dd/mm/yyyy")</f>
        <v>Subtotal Semana 26/01/2027 a 01/02/2027</v>
      </c>
      <c r="B456" s="28" t="n">
        <f aca="false">SUM(B449:B455)</f>
        <v>0</v>
      </c>
      <c r="C456" s="28" t="n">
        <f aca="false">SUM(C449:C455)</f>
        <v>0</v>
      </c>
      <c r="D456" s="39"/>
      <c r="E456" s="39"/>
      <c r="F456" s="28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tr">
        <f aca="false">"Subtotal Semana "&amp;TEXT(A457,"dd/mm/yyyy")&amp;" a "&amp;TEXT(A463,"dd/mm/yyyy")</f>
        <v>Subtotal Semana 02/02/2027 a 08/02/2027</v>
      </c>
      <c r="B464" s="28" t="n">
        <f aca="false">SUM(B457:B463)</f>
        <v>0</v>
      </c>
      <c r="C464" s="28" t="n">
        <f aca="false">SUM(C457:C463)</f>
        <v>0</v>
      </c>
      <c r="D464" s="39"/>
      <c r="E464" s="39"/>
      <c r="F464" s="28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tr">
        <f aca="false">"Subtotal Semana "&amp;TEXT(A465,"dd/mm/yyyy")&amp;" a "&amp;TEXT(A471,"dd/mm/yyyy")</f>
        <v>Subtotal Semana 09/02/2027 a 15/02/2027</v>
      </c>
      <c r="B472" s="28" t="n">
        <f aca="false">SUM(B465:B471)</f>
        <v>0</v>
      </c>
      <c r="C472" s="28" t="n">
        <f aca="false">SUM(C465:C471)</f>
        <v>0</v>
      </c>
      <c r="D472" s="39"/>
      <c r="E472" s="39"/>
      <c r="F472" s="28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tr">
        <f aca="false">"Subtotal Semana "&amp;TEXT(A473,"dd/mm/yyyy")&amp;" a "&amp;TEXT(A479,"dd/mm/yyyy")</f>
        <v>Subtotal Semana 16/02/2027 a 22/02/2027</v>
      </c>
      <c r="B480" s="28" t="n">
        <f aca="false">SUM(B473:B479)</f>
        <v>0</v>
      </c>
      <c r="C480" s="28" t="n">
        <f aca="false">SUM(C473:C479)</f>
        <v>0</v>
      </c>
      <c r="D480" s="39"/>
      <c r="E480" s="39"/>
      <c r="F480" s="28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tr">
        <f aca="false">"Subtotal Semana "&amp;TEXT(A481,"dd/mm/yyyy")&amp;" a "&amp;TEXT(A487,"dd/mm/yyyy")</f>
        <v>Subtotal Semana 23/02/2027 a 01/03/2027</v>
      </c>
      <c r="B488" s="28" t="n">
        <f aca="false">SUM(B481:B487)</f>
        <v>0</v>
      </c>
      <c r="C488" s="28" t="n">
        <f aca="false">SUM(C481:C487)</f>
        <v>0</v>
      </c>
      <c r="D488" s="39"/>
      <c r="E488" s="39"/>
      <c r="F488" s="28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tr">
        <f aca="false">"Subtotal Semana "&amp;TEXT(A489,"dd/mm/yyyy")&amp;" a "&amp;TEXT(A495,"dd/mm/yyyy")</f>
        <v>Subtotal Semana 02/03/2027 a 08/03/2027</v>
      </c>
      <c r="B496" s="28" t="n">
        <f aca="false">SUM(B489:B495)</f>
        <v>0</v>
      </c>
      <c r="C496" s="28" t="n">
        <f aca="false">SUM(C489:C495)</f>
        <v>0</v>
      </c>
      <c r="D496" s="39"/>
      <c r="E496" s="39"/>
      <c r="F496" s="28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tr">
        <f aca="false">"Subtotal Semana "&amp;TEXT(A497,"dd/mm/yyyy")&amp;" a "&amp;TEXT(A503,"dd/mm/yyyy")</f>
        <v>Subtotal Semana 09/03/2027 a 15/03/2027</v>
      </c>
      <c r="B504" s="28" t="n">
        <f aca="false">SUM(B497:B503)</f>
        <v>0</v>
      </c>
      <c r="C504" s="28" t="n">
        <f aca="false">SUM(C497:C503)</f>
        <v>0</v>
      </c>
      <c r="D504" s="39"/>
      <c r="E504" s="39"/>
      <c r="F504" s="28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tr">
        <f aca="false">"Subtotal Semana "&amp;TEXT(A505,"dd/mm/yyyy")&amp;" a "&amp;TEXT(A511,"dd/mm/yyyy")</f>
        <v>Subtotal Semana 16/03/2027 a 22/03/2027</v>
      </c>
      <c r="B512" s="28" t="n">
        <f aca="false">SUM(B505:B511)</f>
        <v>0</v>
      </c>
      <c r="C512" s="28" t="n">
        <f aca="false">SUM(C505:C511)</f>
        <v>0</v>
      </c>
      <c r="D512" s="39"/>
      <c r="E512" s="39"/>
      <c r="F512" s="28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tr">
        <f aca="false">"Subtotal Semana "&amp;TEXT(A513,"dd/mm/yyyy")&amp;" a "&amp;TEXT(A519,"dd/mm/yyyy")</f>
        <v>Subtotal Semana 23/03/2027 a 29/03/2027</v>
      </c>
      <c r="B520" s="28" t="n">
        <f aca="false">SUM(B513:B519)</f>
        <v>0</v>
      </c>
      <c r="C520" s="28" t="n">
        <f aca="false">SUM(C513:C519)</f>
        <v>0</v>
      </c>
      <c r="D520" s="39"/>
      <c r="E520" s="39"/>
      <c r="F520" s="28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tr">
        <f aca="false">"Subtotal Semana "&amp;TEXT(A521,"dd/mm/yyyy")&amp;" a "&amp;TEXT(A527,"dd/mm/yyyy")</f>
        <v>Subtotal Semana 30/03/2027 a 05/04/2027</v>
      </c>
      <c r="B528" s="28" t="n">
        <f aca="false">SUM(B521:B527)</f>
        <v>0</v>
      </c>
      <c r="C528" s="28" t="n">
        <f aca="false">SUM(C521:C527)</f>
        <v>0</v>
      </c>
      <c r="D528" s="39"/>
      <c r="E528" s="39"/>
      <c r="F528" s="28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tr">
        <f aca="false">"Subtotal Semana "&amp;TEXT(A529,"dd/mm/yyyy")&amp;" a "&amp;TEXT(A535,"dd/mm/yyyy")</f>
        <v>Subtotal Semana 06/04/2027 a 12/04/2027</v>
      </c>
      <c r="B536" s="28" t="n">
        <f aca="false">SUM(B529:B535)</f>
        <v>0</v>
      </c>
      <c r="C536" s="28" t="n">
        <f aca="false">SUM(C529:C535)</f>
        <v>0</v>
      </c>
      <c r="D536" s="39"/>
      <c r="E536" s="39"/>
      <c r="F536" s="28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tr">
        <f aca="false">"Subtotal Semana "&amp;TEXT(A537,"dd/mm/yyyy")&amp;" a "&amp;TEXT(A543,"dd/mm/yyyy")</f>
        <v>Subtotal Semana 13/04/2027 a 19/04/2027</v>
      </c>
      <c r="B544" s="28" t="n">
        <f aca="false">SUM(B537:B543)</f>
        <v>0</v>
      </c>
      <c r="C544" s="28" t="n">
        <f aca="false">SUM(C537:C543)</f>
        <v>0</v>
      </c>
      <c r="D544" s="39"/>
      <c r="E544" s="39"/>
      <c r="F544" s="28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tr">
        <f aca="false">"Subtotal Semana "&amp;TEXT(A545,"dd/mm/yyyy")&amp;" a "&amp;TEXT(A551,"dd/mm/yyyy")</f>
        <v>Subtotal Semana 20/04/2027 a 26/04/2027</v>
      </c>
      <c r="B552" s="28" t="n">
        <f aca="false">SUM(B545:B551)</f>
        <v>0</v>
      </c>
      <c r="C552" s="28" t="n">
        <f aca="false">SUM(C545:C551)</f>
        <v>0</v>
      </c>
      <c r="D552" s="39"/>
      <c r="E552" s="39"/>
      <c r="F552" s="28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tr">
        <f aca="false">"Subtotal Semana "&amp;TEXT(A553,"dd/mm/yyyy")&amp;" a "&amp;TEXT(A559,"dd/mm/yyyy")</f>
        <v>Subtotal Semana 27/04/2027 a 03/05/2027</v>
      </c>
      <c r="B560" s="28" t="n">
        <f aca="false">SUM(B553:B559)</f>
        <v>0</v>
      </c>
      <c r="C560" s="28" t="n">
        <f aca="false">SUM(C553:C559)</f>
        <v>0</v>
      </c>
      <c r="D560" s="39"/>
      <c r="E560" s="39"/>
      <c r="F560" s="28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tr">
        <f aca="false">"Subtotal Semana "&amp;TEXT(A561,"dd/mm/yyyy")&amp;" a "&amp;TEXT(A567,"dd/mm/yyyy")</f>
        <v>Subtotal Semana 04/05/2027 a 10/05/2027</v>
      </c>
      <c r="B568" s="28" t="n">
        <f aca="false">SUM(B561:B567)</f>
        <v>0</v>
      </c>
      <c r="C568" s="28" t="n">
        <f aca="false">SUM(C561:C567)</f>
        <v>0</v>
      </c>
      <c r="D568" s="39"/>
      <c r="E568" s="39"/>
      <c r="F568" s="28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tr">
        <f aca="false">"Subtotal Semana "&amp;TEXT(A569,"dd/mm/yyyy")&amp;" a "&amp;TEXT(A575,"dd/mm/yyyy")</f>
        <v>Subtotal Semana 11/05/2027 a 17/05/2027</v>
      </c>
      <c r="B576" s="28" t="n">
        <f aca="false">SUM(B569:B575)</f>
        <v>0</v>
      </c>
      <c r="C576" s="28" t="n">
        <f aca="false">SUM(C569:C575)</f>
        <v>0</v>
      </c>
      <c r="D576" s="39"/>
      <c r="E576" s="39"/>
      <c r="F576" s="28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tr">
        <f aca="false">"Subtotal Semana "&amp;TEXT(A577,"dd/mm/yyyy")&amp;" a "&amp;TEXT(A583,"dd/mm/yyyy")</f>
        <v>Subtotal Semana 18/05/2027 a 24/05/2027</v>
      </c>
      <c r="B584" s="28" t="n">
        <f aca="false">SUM(B577:B583)</f>
        <v>0</v>
      </c>
      <c r="C584" s="28" t="n">
        <f aca="false">SUM(C577:C583)</f>
        <v>0</v>
      </c>
      <c r="D584" s="39"/>
      <c r="E584" s="39"/>
      <c r="F584" s="28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tr">
        <f aca="false">"Subtotal Semana "&amp;TEXT(A585,"dd/mm/yyyy")&amp;" a "&amp;TEXT(A591,"dd/mm/yyyy")</f>
        <v>Subtotal Semana 25/05/2027 a 31/05/2027</v>
      </c>
      <c r="B592" s="28" t="n">
        <f aca="false">SUM(B585:B591)</f>
        <v>0</v>
      </c>
      <c r="C592" s="28" t="n">
        <f aca="false">SUM(C585:C591)</f>
        <v>0</v>
      </c>
      <c r="D592" s="39"/>
      <c r="E592" s="39"/>
      <c r="F592" s="28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tr">
        <f aca="false">"Subtotal Semana "&amp;TEXT(A593,"dd/mm/yyyy")&amp;" a "&amp;TEXT(A599,"dd/mm/yyyy")</f>
        <v>Subtotal Semana 01/06/2027 a 07/06/2027</v>
      </c>
      <c r="B600" s="28" t="n">
        <f aca="false">SUM(B593:B599)</f>
        <v>0</v>
      </c>
      <c r="C600" s="28" t="n">
        <f aca="false">SUM(C593:C599)</f>
        <v>0</v>
      </c>
      <c r="D600" s="39"/>
      <c r="E600" s="39"/>
      <c r="F600" s="28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tr">
        <f aca="false">"Subtotal Semana "&amp;TEXT(A601,"dd/mm/yyyy")&amp;" a "&amp;TEXT(A607,"dd/mm/yyyy")</f>
        <v>Subtotal Semana 08/06/2027 a 14/06/2027</v>
      </c>
      <c r="B608" s="28" t="n">
        <f aca="false">SUM(B601:B607)</f>
        <v>0</v>
      </c>
      <c r="C608" s="28" t="n">
        <f aca="false">SUM(C601:C607)</f>
        <v>0</v>
      </c>
      <c r="D608" s="39"/>
      <c r="E608" s="39"/>
      <c r="F608" s="28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tr">
        <f aca="false">"Subtotal Semana "&amp;TEXT(A609,"dd/mm/yyyy")&amp;" a "&amp;TEXT(A615,"dd/mm/yyyy")</f>
        <v>Subtotal Semana 15/06/2027 a 21/06/2027</v>
      </c>
      <c r="B616" s="28" t="n">
        <f aca="false">SUM(B609:B615)</f>
        <v>0</v>
      </c>
      <c r="C616" s="28" t="n">
        <f aca="false">SUM(C609:C615)</f>
        <v>0</v>
      </c>
      <c r="D616" s="39"/>
      <c r="E616" s="39"/>
      <c r="F616" s="28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tr">
        <f aca="false">"Subtotal Semana "&amp;TEXT(A617,"dd/mm/yyyy")&amp;" a "&amp;TEXT(A623,"dd/mm/yyyy")</f>
        <v>Subtotal Semana 22/06/2027 a 28/06/2027</v>
      </c>
      <c r="B624" s="28" t="n">
        <f aca="false">SUM(B617:B623)</f>
        <v>0</v>
      </c>
      <c r="C624" s="28" t="n">
        <f aca="false">SUM(C617:C623)</f>
        <v>0</v>
      </c>
      <c r="D624" s="39"/>
      <c r="E624" s="39"/>
      <c r="F624" s="28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tr">
        <f aca="false">"Subtotal Semana "&amp;TEXT(A625,"dd/mm/yyyy")&amp;" a "&amp;TEXT(A631,"dd/mm/yyyy")</f>
        <v>Subtotal Semana 29/06/2027 a 05/07/2027</v>
      </c>
      <c r="B632" s="28" t="n">
        <f aca="false">SUM(B625:B631)</f>
        <v>0</v>
      </c>
      <c r="C632" s="28" t="n">
        <f aca="false">SUM(C625:C631)</f>
        <v>0</v>
      </c>
      <c r="D632" s="39"/>
      <c r="E632" s="39"/>
      <c r="F632" s="28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tr">
        <f aca="false">"Subtotal Semana "&amp;TEXT(A633,"dd/mm/yyyy")&amp;" a "&amp;TEXT(A639,"dd/mm/yyyy")</f>
        <v>Subtotal Semana 06/07/2027 a 12/07/2027</v>
      </c>
      <c r="B640" s="28" t="n">
        <f aca="false">SUM(B633:B639)</f>
        <v>0</v>
      </c>
      <c r="C640" s="28" t="n">
        <f aca="false">SUM(C633:C639)</f>
        <v>0</v>
      </c>
      <c r="D640" s="39"/>
      <c r="E640" s="39"/>
      <c r="F640" s="28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tr">
        <f aca="false">"Subtotal Semana "&amp;TEXT(A641,"dd/mm/yyyy")&amp;" a "&amp;TEXT(A647,"dd/mm/yyyy")</f>
        <v>Subtotal Semana 13/07/2027 a 19/07/2027</v>
      </c>
      <c r="B648" s="28" t="n">
        <f aca="false">SUM(B641:B647)</f>
        <v>0</v>
      </c>
      <c r="C648" s="28" t="n">
        <f aca="false">SUM(C641:C647)</f>
        <v>0</v>
      </c>
      <c r="D648" s="39"/>
      <c r="E648" s="39"/>
      <c r="F648" s="28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tr">
        <f aca="false">"Subtotal Semana "&amp;TEXT(A649,"dd/mm/yyyy")&amp;" a "&amp;TEXT(A655,"dd/mm/yyyy")</f>
        <v>Subtotal Semana 20/07/2027 a 26/07/2027</v>
      </c>
      <c r="B656" s="28" t="n">
        <f aca="false">SUM(B649:B655)</f>
        <v>0</v>
      </c>
      <c r="C656" s="28" t="n">
        <f aca="false">SUM(C649:C655)</f>
        <v>0</v>
      </c>
      <c r="D656" s="39"/>
      <c r="E656" s="39"/>
      <c r="F656" s="28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tr">
        <f aca="false">"Subtotal Semana "&amp;TEXT(A657,"dd/mm/yyyy")&amp;" a "&amp;TEXT(A663,"dd/mm/yyyy")</f>
        <v>Subtotal Semana 27/07/2027 a 02/08/2027</v>
      </c>
      <c r="B664" s="28" t="n">
        <f aca="false">SUM(B657:B663)</f>
        <v>0</v>
      </c>
      <c r="C664" s="28" t="n">
        <f aca="false">SUM(C657:C663)</f>
        <v>0</v>
      </c>
      <c r="D664" s="39"/>
      <c r="E664" s="39"/>
      <c r="F664" s="28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tr">
        <f aca="false">"Subtotal Semana "&amp;TEXT(A665,"dd/mm/yyyy")&amp;" a "&amp;TEXT(A671,"dd/mm/yyyy")</f>
        <v>Subtotal Semana 03/08/2027 a 09/08/2027</v>
      </c>
      <c r="B672" s="28" t="n">
        <f aca="false">SUM(B665:B671)</f>
        <v>0</v>
      </c>
      <c r="C672" s="28" t="n">
        <f aca="false">SUM(C665:C671)</f>
        <v>0</v>
      </c>
      <c r="D672" s="39"/>
      <c r="E672" s="39"/>
      <c r="F672" s="28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tr">
        <f aca="false">"Subtotal Semana "&amp;TEXT(A673,"dd/mm/yyyy")&amp;" a "&amp;TEXT(A679,"dd/mm/yyyy")</f>
        <v>Subtotal Semana 10/08/2027 a 16/08/2027</v>
      </c>
      <c r="B680" s="28" t="n">
        <f aca="false">SUM(B673:B679)</f>
        <v>0</v>
      </c>
      <c r="C680" s="28" t="n">
        <f aca="false">SUM(C673:C679)</f>
        <v>0</v>
      </c>
      <c r="D680" s="39"/>
      <c r="E680" s="39"/>
      <c r="F680" s="28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tr">
        <f aca="false">"Subtotal Semana "&amp;TEXT(A681,"dd/mm/yyyy")&amp;" a "&amp;TEXT(A687,"dd/mm/yyyy")</f>
        <v>Subtotal Semana 17/08/2027 a 23/08/2027</v>
      </c>
      <c r="B688" s="28" t="n">
        <f aca="false">SUM(B681:B687)</f>
        <v>0</v>
      </c>
      <c r="C688" s="28" t="n">
        <f aca="false">SUM(C681:C687)</f>
        <v>0</v>
      </c>
      <c r="D688" s="39"/>
      <c r="E688" s="39"/>
      <c r="F688" s="28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tr">
        <f aca="false">"Subtotal Semana "&amp;TEXT(A689,"dd/mm/yyyy")&amp;" a "&amp;TEXT(A695,"dd/mm/yyyy")</f>
        <v>Subtotal Semana 24/08/2027 a 30/08/2027</v>
      </c>
      <c r="B696" s="28" t="n">
        <f aca="false">SUM(B689:B695)</f>
        <v>0</v>
      </c>
      <c r="C696" s="28" t="n">
        <f aca="false">SUM(C689:C695)</f>
        <v>0</v>
      </c>
      <c r="D696" s="39"/>
      <c r="E696" s="39"/>
      <c r="F696" s="28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tr">
        <f aca="false">"Subtotal Semana "&amp;TEXT(A697,"dd/mm/yyyy")&amp;" a "&amp;TEXT(A703,"dd/mm/yyyy")</f>
        <v>Subtotal Semana 31/08/2027 a 06/09/2027</v>
      </c>
      <c r="B704" s="28" t="n">
        <f aca="false">SUM(B697:B703)</f>
        <v>0</v>
      </c>
      <c r="C704" s="28" t="n">
        <f aca="false">SUM(C697:C703)</f>
        <v>0</v>
      </c>
      <c r="D704" s="39"/>
      <c r="E704" s="39"/>
      <c r="F704" s="28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tr">
        <f aca="false">"Subtotal Semana "&amp;TEXT(A705,"dd/mm/yyyy")&amp;" a "&amp;TEXT(A711,"dd/mm/yyyy")</f>
        <v>Subtotal Semana 07/09/2027 a 13/09/2027</v>
      </c>
      <c r="B712" s="28" t="n">
        <f aca="false">SUM(B705:B711)</f>
        <v>0</v>
      </c>
      <c r="C712" s="28" t="n">
        <f aca="false">SUM(C705:C711)</f>
        <v>0</v>
      </c>
      <c r="D712" s="39"/>
      <c r="E712" s="39"/>
      <c r="F712" s="28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tr">
        <f aca="false">"Subtotal Semana "&amp;TEXT(A713,"dd/mm/yyyy")&amp;" a "&amp;TEXT(A719,"dd/mm/yyyy")</f>
        <v>Subtotal Semana 14/09/2027 a 20/09/2027</v>
      </c>
      <c r="B720" s="28" t="n">
        <f aca="false">SUM(B713:B719)</f>
        <v>0</v>
      </c>
      <c r="C720" s="28" t="n">
        <f aca="false">SUM(C713:C719)</f>
        <v>0</v>
      </c>
      <c r="D720" s="39"/>
      <c r="E720" s="39"/>
      <c r="F720" s="28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tr">
        <f aca="false">"Subtotal Semana "&amp;TEXT(A721,"dd/mm/yyyy")&amp;" a "&amp;TEXT(A727,"dd/mm/yyyy")</f>
        <v>Subtotal Semana 21/09/2027 a 27/09/2027</v>
      </c>
      <c r="B728" s="28" t="n">
        <f aca="false">SUM(B721:B727)</f>
        <v>0</v>
      </c>
      <c r="C728" s="28" t="n">
        <f aca="false">SUM(C721:C727)</f>
        <v>0</v>
      </c>
      <c r="D728" s="39"/>
      <c r="E728" s="39"/>
      <c r="F728" s="28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tr">
        <f aca="false">"Subtotal Semana "&amp;TEXT(A729,"dd/mm/yyyy")&amp;" a "&amp;TEXT(A735,"dd/mm/yyyy")</f>
        <v>Subtotal Semana 28/09/2027 a 04/10/2027</v>
      </c>
      <c r="B736" s="28" t="n">
        <f aca="false">SUM(B729:B735)</f>
        <v>0</v>
      </c>
      <c r="C736" s="28" t="n">
        <f aca="false">SUM(C729:C735)</f>
        <v>0</v>
      </c>
      <c r="D736" s="39"/>
      <c r="E736" s="39"/>
      <c r="F736" s="28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tr">
        <f aca="false">"Subtotal Semana "&amp;TEXT(A737,"dd/mm/yyyy")&amp;" a "&amp;TEXT(A743,"dd/mm/yyyy")</f>
        <v>Subtotal Semana 05/10/2027 a 11/10/2027</v>
      </c>
      <c r="B744" s="28" t="n">
        <f aca="false">SUM(B737:B743)</f>
        <v>0</v>
      </c>
      <c r="C744" s="28" t="n">
        <f aca="false">SUM(C737:C743)</f>
        <v>0</v>
      </c>
      <c r="D744" s="39"/>
      <c r="E744" s="39"/>
      <c r="F744" s="28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tr">
        <f aca="false">"Subtotal Semana "&amp;TEXT(A745,"dd/mm/yyyy")&amp;" a "&amp;TEXT(A751,"dd/mm/yyyy")</f>
        <v>Subtotal Semana 12/10/2027 a 18/10/2027</v>
      </c>
      <c r="B752" s="28" t="n">
        <f aca="false">SUM(B745:B751)</f>
        <v>0</v>
      </c>
      <c r="C752" s="28" t="n">
        <f aca="false">SUM(C745:C751)</f>
        <v>0</v>
      </c>
      <c r="D752" s="39"/>
      <c r="E752" s="39"/>
      <c r="F752" s="28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tr">
        <f aca="false">"Subtotal Semana "&amp;TEXT(A753,"dd/mm/yyyy")&amp;" a "&amp;TEXT(A759,"dd/mm/yyyy")</f>
        <v>Subtotal Semana 19/10/2027 a 25/10/2027</v>
      </c>
      <c r="B760" s="28" t="n">
        <f aca="false">SUM(B753:B759)</f>
        <v>0</v>
      </c>
      <c r="C760" s="28" t="n">
        <f aca="false">SUM(C753:C759)</f>
        <v>0</v>
      </c>
      <c r="D760" s="39"/>
      <c r="E760" s="39"/>
      <c r="F760" s="28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tr">
        <f aca="false">"Subtotal Semana "&amp;TEXT(A761,"dd/mm/yyyy")&amp;" a "&amp;TEXT(A767,"dd/mm/yyyy")</f>
        <v>Subtotal Semana 26/10/2027 a 01/11/2027</v>
      </c>
      <c r="B768" s="28" t="n">
        <f aca="false">SUM(B761:B767)</f>
        <v>0</v>
      </c>
      <c r="C768" s="28" t="n">
        <f aca="false">SUM(C761:C767)</f>
        <v>0</v>
      </c>
      <c r="D768" s="39"/>
      <c r="E768" s="39"/>
      <c r="F768" s="28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tr">
        <f aca="false">"Subtotal Semana "&amp;TEXT(A769,"dd/mm/yyyy")&amp;" a "&amp;TEXT(A775,"dd/mm/yyyy")</f>
        <v>Subtotal Semana 02/11/2027 a 08/11/2027</v>
      </c>
      <c r="B776" s="28" t="n">
        <f aca="false">SUM(B769:B775)</f>
        <v>0</v>
      </c>
      <c r="C776" s="28" t="n">
        <f aca="false">SUM(C769:C775)</f>
        <v>0</v>
      </c>
      <c r="D776" s="39"/>
      <c r="E776" s="39"/>
      <c r="F776" s="28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tr">
        <f aca="false">"Subtotal Semana "&amp;TEXT(A777,"dd/mm/yyyy")&amp;" a "&amp;TEXT(A783,"dd/mm/yyyy")</f>
        <v>Subtotal Semana 09/11/2027 a 15/11/2027</v>
      </c>
      <c r="B784" s="28" t="n">
        <f aca="false">SUM(B777:B783)</f>
        <v>0</v>
      </c>
      <c r="C784" s="28" t="n">
        <f aca="false">SUM(C777:C783)</f>
        <v>0</v>
      </c>
      <c r="D784" s="39"/>
      <c r="E784" s="39"/>
      <c r="F784" s="28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tr">
        <f aca="false">"Subtotal Semana "&amp;TEXT(A785,"dd/mm/yyyy")&amp;" a "&amp;TEXT(A791,"dd/mm/yyyy")</f>
        <v>Subtotal Semana 16/11/2027 a 22/11/2027</v>
      </c>
      <c r="B792" s="28" t="n">
        <f aca="false">SUM(B785:B791)</f>
        <v>0</v>
      </c>
      <c r="C792" s="28" t="n">
        <f aca="false">SUM(C785:C791)</f>
        <v>0</v>
      </c>
      <c r="D792" s="39"/>
      <c r="E792" s="39"/>
      <c r="F792" s="28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tr">
        <f aca="false">"Subtotal Semana "&amp;TEXT(A793,"dd/mm/yyyy")&amp;" a "&amp;TEXT(A799,"dd/mm/yyyy")</f>
        <v>Subtotal Semana 23/11/2027 a 29/11/2027</v>
      </c>
      <c r="B800" s="28" t="n">
        <f aca="false">SUM(B793:B799)</f>
        <v>0</v>
      </c>
      <c r="C800" s="28" t="n">
        <f aca="false">SUM(C793:C799)</f>
        <v>0</v>
      </c>
      <c r="D800" s="39"/>
      <c r="E800" s="39"/>
      <c r="F800" s="28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tr">
        <f aca="false">"Subtotal Semana "&amp;TEXT(A801,"dd/mm/yyyy")&amp;" a "&amp;TEXT(A807,"dd/mm/yyyy")</f>
        <v>Subtotal Semana 30/11/2027 a 06/12/2027</v>
      </c>
      <c r="B808" s="28" t="n">
        <f aca="false">SUM(B801:B807)</f>
        <v>0</v>
      </c>
      <c r="C808" s="28" t="n">
        <f aca="false">SUM(C801:C807)</f>
        <v>0</v>
      </c>
      <c r="D808" s="39"/>
      <c r="E808" s="39"/>
      <c r="F808" s="28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tr">
        <f aca="false">"Subtotal Semana "&amp;TEXT(A809,"dd/mm/yyyy")&amp;" a "&amp;TEXT(A815,"dd/mm/yyyy")</f>
        <v>Subtotal Semana 07/12/2027 a 13/12/2027</v>
      </c>
      <c r="B816" s="28" t="n">
        <f aca="false">SUM(B809:B815)</f>
        <v>0</v>
      </c>
      <c r="C816" s="28" t="n">
        <f aca="false">SUM(C809:C815)</f>
        <v>0</v>
      </c>
      <c r="D816" s="39"/>
      <c r="E816" s="39"/>
      <c r="F816" s="28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tr">
        <f aca="false">"Subtotal Semana "&amp;TEXT(A817,"dd/mm/yyyy")&amp;" a "&amp;TEXT(A823,"dd/mm/yyyy")</f>
        <v>Subtotal Semana 14/12/2027 a 20/12/2027</v>
      </c>
      <c r="B824" s="28" t="n">
        <f aca="false">SUM(B817:B823)</f>
        <v>0</v>
      </c>
      <c r="C824" s="28" t="n">
        <f aca="false">SUM(C817:C823)</f>
        <v>0</v>
      </c>
      <c r="D824" s="39"/>
      <c r="E824" s="39"/>
      <c r="F824" s="28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tr">
        <f aca="false">"Subtotal Semana "&amp;TEXT(A825,"dd/mm/yyyy")&amp;" a "&amp;TEXT(A831,"dd/mm/yyyy")</f>
        <v>Subtotal Semana 21/12/2027 a 27/12/2027</v>
      </c>
      <c r="B832" s="28" t="n">
        <f aca="false">SUM(B825:B831)</f>
        <v>0</v>
      </c>
      <c r="C832" s="28" t="n">
        <f aca="false">SUM(C825:C831)</f>
        <v>0</v>
      </c>
      <c r="D832" s="39"/>
      <c r="E832" s="39"/>
      <c r="F832" s="28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tr">
        <f aca="false">"Subtotal Semana "&amp;TEXT(A833,"dd/mm/yyyy")&amp;" a "&amp;TEXT(A836,"dd/mm/yyyy")</f>
        <v>Subtotal Semana 28/12/2027 a 31/12/2027</v>
      </c>
      <c r="B837" s="28" t="n">
        <f aca="false">SUM(B833:B836)</f>
        <v>0</v>
      </c>
      <c r="C837" s="28" t="n">
        <f aca="false">SUM(C833:C836)</f>
        <v>0</v>
      </c>
      <c r="D837" s="39"/>
      <c r="E837" s="39"/>
      <c r="F837" s="28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3018</v>
      </c>
      <c r="B1" s="40"/>
      <c r="C1" s="40"/>
      <c r="D1" s="40"/>
    </row>
    <row r="2" customFormat="false" ht="12.75" hidden="false" customHeight="true" outlineLevel="0" collapsed="false">
      <c r="A2" s="41" t="s">
        <v>3019</v>
      </c>
      <c r="B2" s="41"/>
      <c r="C2" s="41"/>
      <c r="D2" s="41"/>
    </row>
    <row r="4" customFormat="false" ht="24.75" hidden="false" customHeight="true" outlineLevel="0" collapsed="false">
      <c r="A4" s="42" t="s">
        <v>2969</v>
      </c>
      <c r="B4" s="42" t="s">
        <v>3020</v>
      </c>
      <c r="C4" s="42" t="s">
        <v>3021</v>
      </c>
    </row>
    <row r="5" customFormat="false" ht="12.75" hidden="false" customHeight="true" outlineLevel="0" collapsed="false">
      <c r="A5" s="43" t="s">
        <v>2973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2974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2975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2976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2977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2978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2979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2980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2981</v>
      </c>
      <c r="B13" s="43" t="n">
        <v>2026</v>
      </c>
      <c r="C13" s="45" t="n">
        <v>169887.03</v>
      </c>
    </row>
    <row r="14" customFormat="false" ht="13.5" hidden="false" customHeight="true" outlineLevel="0" collapsed="false">
      <c r="A14" s="43" t="s">
        <v>2982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2983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2984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18" t="n">
        <v>46261</v>
      </c>
    </row>
    <row r="18" customFormat="false" ht="13.5" hidden="false" customHeight="true" outlineLevel="0" collapsed="false">
      <c r="A18" s="46" t="s">
        <v>3022</v>
      </c>
      <c r="B18" s="46"/>
      <c r="C18" s="47" t="n">
        <v>46276.3459953704</v>
      </c>
    </row>
    <row r="19" customFormat="false" ht="12.75" hidden="false" customHeight="true" outlineLevel="0" collapsed="false">
      <c r="A19" s="1" t="s">
        <v>3023</v>
      </c>
      <c r="C19" s="48" t="n">
        <f aca="false">IF(ISNUMBER(INDEX($C$5:$C$16,MONTH($C$18))),(INDEX($C$5:$C$16,MONTH($C$18))/DAY($C$18))*DAY(EOMONTH($C$18,0)),"")</f>
        <v>463328.263636364</v>
      </c>
    </row>
    <row r="20" customFormat="false" ht="12.75" hidden="false" customHeight="true" outlineLevel="0" collapsed="false">
      <c r="A20" s="49"/>
      <c r="B20" s="49"/>
      <c r="C20" s="49"/>
      <c r="D20" s="49"/>
      <c r="E20" s="49"/>
      <c r="F20" s="49"/>
      <c r="G20" s="49"/>
      <c r="H20" s="49"/>
    </row>
    <row r="21" customFormat="false" ht="12.75" hidden="false" customHeight="true" outlineLevel="0" collapsed="false">
      <c r="A21" s="50" t="s">
        <v>3024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5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1" t="s">
        <v>3025</v>
      </c>
    </row>
    <row r="3" customFormat="false" ht="12.75" hidden="false" customHeight="true" outlineLevel="0" collapsed="false">
      <c r="A3" s="25" t="s">
        <v>3026</v>
      </c>
      <c r="E3" s="52" t="n">
        <v>0.7</v>
      </c>
      <c r="F3" s="53" t="s">
        <v>3027</v>
      </c>
      <c r="G3" s="53" t="s">
        <v>3028</v>
      </c>
      <c r="H3" s="53" t="s">
        <v>3029</v>
      </c>
      <c r="I3" s="53" t="s">
        <v>3030</v>
      </c>
      <c r="J3" s="53" t="s">
        <v>3031</v>
      </c>
      <c r="K3" s="54" t="s">
        <v>3032</v>
      </c>
      <c r="L3" s="54" t="s">
        <v>3033</v>
      </c>
      <c r="M3" s="54" t="s">
        <v>3034</v>
      </c>
    </row>
    <row r="4" customFormat="false" ht="12.75" hidden="false" customHeight="true" outlineLevel="0" collapsed="false">
      <c r="F4" s="55"/>
      <c r="G4" s="55" t="str">
        <f aca="false">IF(AND(ISNUMBER(D4),ISNUMBER(B4),B4&lt;&gt;0),(D4/B4)*30,"")</f>
        <v/>
      </c>
      <c r="H4" s="56" t="str">
        <f aca="false">IF(F4="","",IF(OR(F4&lt;0.9,F4&gt;1.1),"ALERTA","OK"))</f>
        <v/>
      </c>
      <c r="I4" s="57" t="str">
        <f aca="false">IF(C4="","",IF(AND(F4&lt;&gt;"",F4&lt;1),C4*F4,C4))</f>
        <v/>
      </c>
      <c r="J4" s="57"/>
      <c r="K4" s="17"/>
      <c r="L4" s="17"/>
      <c r="M4" s="17"/>
    </row>
    <row r="5" customFormat="false" ht="12.75" hidden="false" customHeight="true" outlineLevel="0" collapsed="false"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60" t="str">
        <f aca="false">IF(C5="","",IF(AND(F5&lt;&gt;"",F5&lt;1),C5*F5,C5))</f>
        <v/>
      </c>
      <c r="J5" s="60"/>
      <c r="K5" s="17"/>
      <c r="L5" s="17"/>
      <c r="M5" s="17"/>
    </row>
    <row r="6" customFormat="false" ht="12.75" hidden="false" customHeight="true" outlineLevel="0" collapsed="false">
      <c r="A6" s="61" t="s">
        <v>2969</v>
      </c>
      <c r="B6" s="54" t="s">
        <v>3035</v>
      </c>
      <c r="C6" s="54" t="s">
        <v>3036</v>
      </c>
      <c r="D6" s="54" t="s">
        <v>3037</v>
      </c>
      <c r="E6" s="54" t="s">
        <v>3038</v>
      </c>
      <c r="F6" s="62" t="str">
        <f aca="false">IF(AND(ISNUMBER(B5),ISNUMBER(B4),B4&lt;&gt;0),B5/B4,"")</f>
        <v/>
      </c>
      <c r="G6" s="55" t="str">
        <f aca="false">IF(AND(ISNUMBER(D6),ISNUMBER(B6),B6&lt;&gt;0),(D6/B6)*30,"")</f>
        <v/>
      </c>
      <c r="H6" s="56" t="str">
        <f aca="false">IF(F6="","",IF(OR(F6&lt;0.9,F6&gt;1.1),"ALERTA","OK"))</f>
        <v/>
      </c>
      <c r="I6" s="57" t="str">
        <f aca="false">IF(C6="","",IF(AND(F6&lt;&gt;"",F6&lt;1),C6*F6,C6))</f>
        <v>Compra Sugerida (base: venda mes anterior)</v>
      </c>
      <c r="J6" s="57"/>
      <c r="K6" s="17"/>
      <c r="L6" s="17"/>
      <c r="M6" s="17"/>
    </row>
    <row r="7" customFormat="false" ht="12.75" hidden="false" customHeight="true" outlineLevel="0" collapsed="false">
      <c r="A7" s="25" t="s">
        <v>2973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8" t="str">
        <f aca="false">IF(AND(ISNUMBER(B6),ISNUMBER(B5),B5&lt;&gt;0),B6/B5,"")</f>
        <v/>
      </c>
      <c r="G7" s="58" t="n">
        <f aca="false">IF(AND(ISNUMBER(D7),ISNUMBER(B7),B7&lt;&gt;0),(D7/B7)*30,"")</f>
        <v>0</v>
      </c>
      <c r="H7" s="59" t="str">
        <f aca="false">IF(F7="","",IF(OR(F7&lt;0.9,F7&gt;1.1),"ALERTA","OK"))</f>
        <v/>
      </c>
      <c r="I7" s="60" t="str">
        <f aca="false">IF(C7="","",IF(AND(F7&lt;&gt;"",F7&lt;1),C7*F7,C7))</f>
        <v/>
      </c>
      <c r="J7" s="60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5" t="s">
        <v>2974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5" t="str">
        <f aca="false">IF(AND(ISNUMBER(B7),ISNUMBER(B6),B6&lt;&gt;0),B7/B6,"")</f>
        <v/>
      </c>
      <c r="G8" s="55" t="n">
        <f aca="false">IF(AND(ISNUMBER(D8),ISNUMBER(B8),B8&lt;&gt;0),(D8/B8)*30,"")</f>
        <v>0</v>
      </c>
      <c r="H8" s="56" t="str">
        <f aca="false">IF(F8="","",IF(OR(F8&lt;0.9,F8&gt;1.1),"ALERTA","OK"))</f>
        <v/>
      </c>
      <c r="I8" s="57" t="n">
        <f aca="false">IF(C8="","",IF(AND(F8&lt;&gt;"",F8&lt;1),C8*F8,C8))</f>
        <v>376055.855</v>
      </c>
      <c r="J8" s="57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5" t="s">
        <v>2975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8" t="n">
        <f aca="false">IF(AND(ISNUMBER(B8),ISNUMBER(B7),B7&lt;&gt;0),B8/B7,"")</f>
        <v>0.884626364878696</v>
      </c>
      <c r="G9" s="58" t="n">
        <f aca="false">IF(AND(ISNUMBER(D9),ISNUMBER(B9),B9&lt;&gt;0),(D9/B9)*30,"")</f>
        <v>0</v>
      </c>
      <c r="H9" s="59" t="str">
        <f aca="false">IF(F9="","",IF(OR(F9&lt;0.9,F9&gt;1.1),"ALERTA","OK"))</f>
        <v>ALERTA</v>
      </c>
      <c r="I9" s="60" t="n">
        <f aca="false">IF(C9="","",IF(AND(F9&lt;&gt;"",F9&lt;1),C9*F9,C9))</f>
        <v>294287.700946227</v>
      </c>
      <c r="J9" s="60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5" t="s">
        <v>2976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5" t="n">
        <f aca="false">IF(AND(ISNUMBER(B9),ISNUMBER(B8),B8&lt;&gt;0),B9/B8,"")</f>
        <v>1.15334977606745</v>
      </c>
      <c r="G10" s="55" t="n">
        <f aca="false">IF(AND(ISNUMBER(D10),ISNUMBER(B10),B10&lt;&gt;0),(D10/B10)*30,"")</f>
        <v>0</v>
      </c>
      <c r="H10" s="56" t="str">
        <f aca="false">IF(F10="","",IF(OR(F10&lt;0.9,F10&gt;1.1),"ALERTA","OK"))</f>
        <v>ALERTA</v>
      </c>
      <c r="I10" s="57" t="n">
        <f aca="false">IF(C10="","",IF(AND(F10&lt;&gt;"",F10&lt;1),C10*F10,C10))</f>
        <v>383683.629</v>
      </c>
      <c r="J10" s="57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5" t="s">
        <v>2977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8" t="n">
        <f aca="false">IF(AND(ISNUMBER(B10),ISNUMBER(B9),B9&lt;&gt;0),B10/B9,"")</f>
        <v>1.0170083357922</v>
      </c>
      <c r="G11" s="58" t="n">
        <f aca="false">IF(AND(ISNUMBER(D11),ISNUMBER(B11),B11&lt;&gt;0),(D11/B11)*30,"")</f>
        <v>0</v>
      </c>
      <c r="H11" s="59" t="str">
        <f aca="false">IF(F11="","",IF(OR(F11&lt;0.9,F11&gt;1.1),"ALERTA","OK"))</f>
        <v>OK</v>
      </c>
      <c r="I11" s="60" t="n">
        <f aca="false">IF(C11="","",IF(AND(F11&lt;&gt;"",F11&lt;1),C11*F11,C11))</f>
        <v>390209.449</v>
      </c>
      <c r="J11" s="60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5" t="s">
        <v>2978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5" t="n">
        <f aca="false">IF(AND(ISNUMBER(B11),ISNUMBER(B10),B10&lt;&gt;0),B11/B10,"")</f>
        <v>1.02178005689452</v>
      </c>
      <c r="G12" s="55" t="n">
        <f aca="false">IF(AND(ISNUMBER(D12),ISNUMBER(B12),B12&lt;&gt;0),(D12/B12)*30,"")</f>
        <v>22.7285338840983</v>
      </c>
      <c r="H12" s="56" t="str">
        <f aca="false">IF(F12="","",IF(OR(F12&lt;0.9,F12&gt;1.1),"ALERTA","OK"))</f>
        <v>OK</v>
      </c>
      <c r="I12" s="57" t="n">
        <f aca="false">IF(C12="","",IF(AND(F12&lt;&gt;"",F12&lt;1),C12*F12,C12))</f>
        <v>398708.233</v>
      </c>
      <c r="J12" s="57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5" t="s">
        <v>2979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8" t="n">
        <f aca="false">IF(AND(ISNUMBER(B12),ISNUMBER(B11),B11&lt;&gt;0),B12/B11,"")</f>
        <v>1.00605302273756</v>
      </c>
      <c r="G13" s="58" t="n">
        <f aca="false">IF(AND(ISNUMBER(D13),ISNUMBER(B13),B13&lt;&gt;0),(D13/B13)*30,"")</f>
        <v>26.2138896919579</v>
      </c>
      <c r="H13" s="59" t="str">
        <f aca="false">IF(F13="","",IF(OR(F13&lt;0.9,F13&gt;1.1),"ALERTA","OK"))</f>
        <v>OK</v>
      </c>
      <c r="I13" s="60" t="n">
        <f aca="false">IF(C13="","",IF(AND(F13&lt;&gt;"",F13&lt;1),C13*F13,C13))</f>
        <v>401121.623</v>
      </c>
      <c r="J13" s="60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5" t="s">
        <v>2980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5" t="n">
        <f aca="false">IF(AND(ISNUMBER(B13),ISNUMBER(B12),B12&lt;&gt;0),B13/B12,"")</f>
        <v>0.897709790130162</v>
      </c>
      <c r="G14" s="55" t="n">
        <f aca="false">IF(AND(ISNUMBER(D14),ISNUMBER(B14),B14&lt;&gt;0),(D14/B14)*30,"")</f>
        <v>21.8132864911547</v>
      </c>
      <c r="H14" s="56" t="str">
        <f aca="false">IF(F14="","",IF(OR(F14&lt;0.9,F14&gt;1.1),"ALERTA","OK"))</f>
        <v>ALERTA</v>
      </c>
      <c r="I14" s="57" t="n">
        <f aca="false">IF(C14="","",IF(AND(F14&lt;&gt;"",F14&lt;1),C14*F14,C14))</f>
        <v>323257.04367748</v>
      </c>
      <c r="J14" s="57" t="n">
        <f aca="false">SUMIFS('Notas Fiscais (Rel 19)'!$K:$K,'Notas Fiscais (Rel 19)'!$E:$E,"&gt;="&amp;DATE(2026,8,1),'Notas Fiscais (Rel 19)'!$E:$E,"&lt;="&amp;DATE(2026,8,31))</f>
        <v>357874.33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5" t="s">
        <v>2981</v>
      </c>
      <c r="B15" s="17" t="n">
        <f aca="false">IFERROR(INDEX('Venda Anual (Base)'!$C$5:$C$16,MATCH($A15,'Venda Anual (Base)'!$A$5:$A$16,0)),"")</f>
        <v>169887.03</v>
      </c>
      <c r="C15" s="17" t="n">
        <f aca="false">(B14*$E$3)</f>
        <v>352083.823</v>
      </c>
      <c r="D15" s="17" t="n">
        <f aca="false">IFERROR(INDEX('Resumo Mensal'!$C$2:$C$25,MATCH($A15,'Resumo Mensal'!$A$2:$A$25,0)),0)</f>
        <v>264175.62</v>
      </c>
      <c r="E15" s="17" t="n">
        <f aca="false">IF(AND(ISNUMBER(C15),D15&gt;0),D15-C15,"")</f>
        <v>-87908.203</v>
      </c>
      <c r="F15" s="58" t="n">
        <f aca="false">IF(AND(ISNUMBER(B14),ISNUMBER(B13),B13&lt;&gt;0),B14/B13,"")</f>
        <v>0.977763983911525</v>
      </c>
      <c r="G15" s="58" t="n">
        <f aca="false">IF(AND(ISNUMBER(D15),ISNUMBER(B15),B15&lt;&gt;0),(D15/B15)*30,"")</f>
        <v>46.6502275070675</v>
      </c>
      <c r="H15" s="59" t="str">
        <f aca="false">IF(F15="","",IF(OR(F15&lt;0.9,F15&gt;1.1),"ALERTA","OK"))</f>
        <v>OK</v>
      </c>
      <c r="I15" s="60" t="n">
        <f aca="false">IF(C15="","",IF(AND(F15&lt;&gt;"",F15&lt;1),C15*F15,C15))</f>
        <v>344254.88144728</v>
      </c>
      <c r="J15" s="60" t="n">
        <f aca="false">SUMIFS('Notas Fiscais (Rel 19)'!$K:$K,'Notas Fiscais (Rel 19)'!$E:$E,"&gt;="&amp;DATE(2026,9,1),'Notas Fiscais (Rel 19)'!$E:$E,"&lt;="&amp;DATE(2026,9,30))</f>
        <v>55433.35</v>
      </c>
      <c r="K15" s="17" t="n">
        <f aca="false">IF($A15=INDEX('Venda Anual (Base)'!$A$5:$A$16,MONTH('Venda Anual (Base)'!$C$18)),IFERROR(B15/DAY('Venda Anual (Base)'!$C$18)*DAY(EOMONTH('Venda Anual (Base)'!$C$18,0)),""),"")</f>
        <v>463328.263636364</v>
      </c>
      <c r="L15" s="17" t="n">
        <f aca="false">('Resumo Grupos'!J13)</f>
        <v>109023.3</v>
      </c>
      <c r="M15" s="17" t="n">
        <f aca="false">IFERROR(B15-D15-L15,"")</f>
        <v>-203311.89</v>
      </c>
    </row>
    <row r="16" customFormat="false" ht="12.75" hidden="false" customHeight="true" outlineLevel="0" collapsed="false">
      <c r="A16" s="25" t="s">
        <v>2982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118920.921</v>
      </c>
      <c r="D16" s="17" t="n">
        <f aca="false">IFERROR(INDEX('Resumo Mensal'!$C$2:$C$25,MATCH($A16,'Resumo Mensal'!$A$2:$A$25,0)),0)</f>
        <v>18472.09</v>
      </c>
      <c r="E16" s="17" t="n">
        <f aca="false">IF(AND(ISNUMBER(C16),D16&gt;0),D16-C16,"")</f>
        <v>-100448.831</v>
      </c>
      <c r="F16" s="63" t="n">
        <f aca="false">IF(AND(ISNUMBER(B15),ISNUMBER(B14),B14&lt;&gt;0),B15/B14,"")</f>
        <v>0.337763092853033</v>
      </c>
      <c r="G16" s="63" t="str">
        <f aca="false">IF(AND(ISNUMBER(D16),ISNUMBER(B16),B16&lt;&gt;0),(D16/B16)*30,"")</f>
        <v/>
      </c>
      <c r="H16" s="64" t="str">
        <f aca="false">IF(F16="","",IF(OR(F16&lt;0.9,F16&gt;1.1),"ALERTA","OK"))</f>
        <v>ALERTA</v>
      </c>
      <c r="I16" s="65" t="n">
        <f aca="false">IF(C16="","",IF(AND(F16&lt;&gt;"",F16&lt;1),C16*F16,C16))</f>
        <v>40167.0980818913</v>
      </c>
      <c r="J16" s="66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51988.92</v>
      </c>
      <c r="M16" s="17" t="n">
        <f aca="false">IFERROR(B16-D16-L16,"")</f>
        <v>-70461.01</v>
      </c>
    </row>
    <row r="17" customFormat="false" ht="12.75" hidden="false" customHeight="true" outlineLevel="0" collapsed="false">
      <c r="A17" s="25" t="s">
        <v>2983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7" t="n">
        <f aca="false">IF(AND(ISNUMBER(B16),ISNUMBER(B15),B15&lt;&gt;0),B16/B15,"")</f>
        <v>0</v>
      </c>
      <c r="G17" s="67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5" t="s">
        <v>2984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7" t="str">
        <f aca="false">IF(AND(ISNUMBER(B17),ISNUMBER(B16),B16&lt;&gt;0),B17/B16,"")</f>
        <v/>
      </c>
      <c r="G18" s="67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61" t="s">
        <v>2997</v>
      </c>
      <c r="B19" s="68" t="n">
        <f aca="false">SUM(B7:B18)</f>
        <v>4447918.95</v>
      </c>
      <c r="C19" s="68" t="n">
        <f aca="false">SUM(C7:C18)</f>
        <v>3113543.265</v>
      </c>
      <c r="D19" s="68" t="n">
        <f aca="false">SUM(D7:D18)</f>
        <v>1532934.07</v>
      </c>
      <c r="E19" s="68" t="n">
        <f aca="false">IF(COUNT(E7:E18)=0,"sem dados comparaveis ainda",SUM(E7:E18))</f>
        <v>-97991.3379999998</v>
      </c>
      <c r="F19" s="69" t="n">
        <f aca="false">SUM(F7:F18)</f>
        <v>7.29605442326514</v>
      </c>
      <c r="G19" s="67"/>
      <c r="I19" s="17" t="n">
        <f aca="false">SUM(I7:I18)</f>
        <v>2951745.51315288</v>
      </c>
      <c r="J19" s="17" t="n">
        <f aca="false">SUM(J7:J18)</f>
        <v>1281302.6</v>
      </c>
      <c r="K19" s="17" t="n">
        <f aca="false">SUM(K7:K18)</f>
        <v>463328.263636364</v>
      </c>
      <c r="L19" s="17" t="n">
        <f aca="false">SUM(L7:L18)</f>
        <v>712118.14</v>
      </c>
      <c r="M19" s="17" t="n">
        <f aca="false">SUM(M7:M18)</f>
        <v>2202866.74</v>
      </c>
    </row>
    <row r="21" customFormat="false" ht="12.75" hidden="false" customHeight="true" outlineLevel="0" collapsed="false">
      <c r="A21" s="25" t="s">
        <v>3039</v>
      </c>
    </row>
    <row r="23" customFormat="false" ht="12.75" hidden="false" customHeight="true" outlineLevel="0" collapsed="false">
      <c r="A23" s="25" t="s">
        <v>3040</v>
      </c>
    </row>
    <row r="25" customFormat="false" ht="12.75" hidden="false" customHeight="true" outlineLevel="0" collapsed="false">
      <c r="A25" s="25" t="str">
        <f aca="false">INDEX('Venda Anual (Base)'!$A$5:$A$16,MONTH('Venda Anual (Base)'!$C$18))</f>
        <v>Set/2026</v>
      </c>
      <c r="B25" s="16" t="n">
        <f aca="false">'Venda Anual (Base)'!$C$18</f>
        <v>46276.3459953704</v>
      </c>
      <c r="C25" s="17" t="n">
        <f aca="false">INDEX('Venda Anual (Base)'!$C$5:$C$16,MONTH('Venda Anual (Base)'!$C$18))</f>
        <v>169887.03</v>
      </c>
      <c r="D25" s="1" t="n">
        <f aca="false">DAY(B25)</f>
        <v>11</v>
      </c>
      <c r="E25" s="1" t="n">
        <f aca="false">DAY(EOMONTH(B25,0))</f>
        <v>30</v>
      </c>
      <c r="F25" s="17" t="n">
        <f aca="false">IFERROR(IF(D25=0,"",C25/D25*E25),"")</f>
        <v>463328.263636364</v>
      </c>
    </row>
    <row r="27" customFormat="false" ht="12.75" hidden="false" customHeight="true" outlineLevel="0" collapsed="false">
      <c r="A27" s="25" t="s">
        <v>3041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0" width="11.89"/>
    <col collapsed="false" customWidth="true" hidden="false" outlineLevel="0" max="14" min="14" style="1" width="16.33"/>
    <col collapsed="false" customWidth="true" hidden="false" outlineLevel="0" max="15" min="15" style="70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3042</v>
      </c>
      <c r="B1" s="1" t="s">
        <v>3043</v>
      </c>
      <c r="C1" s="1" t="s">
        <v>3044</v>
      </c>
      <c r="D1" s="1" t="s">
        <v>3045</v>
      </c>
      <c r="E1" s="1" t="s">
        <v>3046</v>
      </c>
      <c r="F1" s="1" t="s">
        <v>3047</v>
      </c>
      <c r="G1" s="1" t="s">
        <v>3048</v>
      </c>
      <c r="H1" s="1" t="s">
        <v>3049</v>
      </c>
      <c r="I1" s="1" t="s">
        <v>3050</v>
      </c>
      <c r="J1" s="1" t="s">
        <v>3051</v>
      </c>
      <c r="K1" s="70" t="s">
        <v>3052</v>
      </c>
      <c r="N1" s="71"/>
      <c r="O1" s="72" t="s">
        <v>3053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3054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3055</v>
      </c>
      <c r="K2" s="70" t="n">
        <v>1454.09</v>
      </c>
      <c r="O2" s="73" t="s">
        <v>3056</v>
      </c>
      <c r="P2" s="74" t="s">
        <v>3057</v>
      </c>
      <c r="Q2" s="74" t="s">
        <v>3058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3054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3055</v>
      </c>
      <c r="K3" s="70" t="n">
        <v>3078.35</v>
      </c>
      <c r="O3" s="75" t="n">
        <v>6</v>
      </c>
      <c r="P3" s="76" t="n">
        <f aca="false">SUMIFS($K:$K,$E:$E,"&gt;="&amp;DATE(2026,O3,1),$E:$E,"&lt;"&amp;DATE(2026,O3+1,1))</f>
        <v>497222.93</v>
      </c>
      <c r="Q3" s="1" t="n">
        <f aca="false">COUNTIFS($E:$E,"&gt;="&amp;DATE(2026,O3,1),$E:$E,"&lt;"&amp;DATE(2026,O3+1,1))</f>
        <v>386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3059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3055</v>
      </c>
      <c r="K4" s="70" t="n">
        <v>131</v>
      </c>
      <c r="O4" s="75" t="n">
        <v>7</v>
      </c>
      <c r="P4" s="76" t="n">
        <f aca="false">SUMIFS($K:$K,$E:$E,"&gt;="&amp;DATE(2026,O4,1),$E:$E,"&lt;"&amp;DATE(2026,O4+1,1))</f>
        <v>370771.99</v>
      </c>
      <c r="Q4" s="1" t="n">
        <f aca="false">COUNTIFS($E:$E,"&gt;="&amp;DATE(2026,O4,1),$E:$E,"&lt;"&amp;DATE(2026,O4+1,1))</f>
        <v>289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3059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3055</v>
      </c>
      <c r="K5" s="70" t="n">
        <v>120</v>
      </c>
      <c r="O5" s="75" t="n">
        <v>8</v>
      </c>
      <c r="P5" s="76" t="n">
        <f aca="false">SUMIFS($K:$K,$E:$E,"&gt;="&amp;DATE(2026,O5,1),$E:$E,"&lt;"&amp;DATE(2026,O5+1,1))</f>
        <v>357874.33</v>
      </c>
      <c r="Q5" s="1" t="n">
        <f aca="false">COUNTIFS($E:$E,"&gt;="&amp;DATE(2026,O5,1),$E:$E,"&lt;"&amp;DATE(2026,O5+1,1))</f>
        <v>288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3059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3055</v>
      </c>
      <c r="K6" s="70" t="n">
        <v>260</v>
      </c>
      <c r="O6" s="70" t="n">
        <v>9</v>
      </c>
      <c r="P6" s="76" t="n">
        <f aca="false">SUMIFS($K:$K,$E:$E,"&gt;="&amp;DATE(2026,O6,1),$E:$E,"&lt;"&amp;DATE(2026,O6+1,1))</f>
        <v>55433.35</v>
      </c>
      <c r="Q6" s="1" t="n">
        <f aca="false">COUNTIFS($E:$E,"&gt;="&amp;DATE(2026,O6,1),$E:$E,"&lt;"&amp;DATE(2026,O6+1,1))</f>
        <v>43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3059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3055</v>
      </c>
      <c r="K7" s="70" t="n">
        <v>131</v>
      </c>
      <c r="O7" s="70" t="n">
        <v>10</v>
      </c>
      <c r="P7" s="7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3059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3055</v>
      </c>
      <c r="K8" s="70" t="n">
        <v>120</v>
      </c>
      <c r="O8" s="70" t="n">
        <v>11</v>
      </c>
      <c r="P8" s="7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3059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3055</v>
      </c>
      <c r="K9" s="70" t="n">
        <v>260</v>
      </c>
      <c r="O9" s="70" t="n">
        <v>12</v>
      </c>
      <c r="P9" s="7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3060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3055</v>
      </c>
      <c r="K10" s="70" t="n">
        <v>270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3061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3055</v>
      </c>
      <c r="K11" s="70" t="n">
        <v>140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3059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3055</v>
      </c>
      <c r="K12" s="70" t="n">
        <v>205</v>
      </c>
      <c r="O12" s="70" t="s">
        <v>3062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3059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3055</v>
      </c>
      <c r="K13" s="70" t="n">
        <v>1287</v>
      </c>
      <c r="O13" s="74" t="s">
        <v>3063</v>
      </c>
      <c r="P13" s="74" t="s">
        <v>3057</v>
      </c>
      <c r="Q13" s="74" t="s">
        <v>3058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3059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3055</v>
      </c>
      <c r="K14" s="70" t="n">
        <v>205</v>
      </c>
      <c r="O14" s="77" t="n">
        <v>46174</v>
      </c>
      <c r="P14" s="76" t="n">
        <f aca="false">SUMIFS($K:$K,$E:$E,O14)</f>
        <v>5554.44</v>
      </c>
      <c r="Q14" s="1" t="n">
        <f aca="false">COUNTIFS($E:$E,O14)</f>
        <v>8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3059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3055</v>
      </c>
      <c r="K15" s="70" t="n">
        <v>1287</v>
      </c>
      <c r="O15" s="77" t="n">
        <v>46175</v>
      </c>
      <c r="P15" s="76" t="n">
        <f aca="false">SUMIFS($K:$K,$E:$E,O15)</f>
        <v>3394</v>
      </c>
      <c r="Q15" s="1" t="n">
        <f aca="false">COUNTIFS($E:$E,O15)</f>
        <v>6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3064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3055</v>
      </c>
      <c r="K16" s="70" t="n">
        <v>1303.45</v>
      </c>
      <c r="O16" s="77" t="n">
        <v>46176</v>
      </c>
      <c r="P16" s="76" t="n">
        <f aca="false">SUMIFS($K:$K,$E:$E,O16)</f>
        <v>33129.79</v>
      </c>
      <c r="Q16" s="1" t="n">
        <f aca="false">COUNTIFS($E:$E,O16)</f>
        <v>18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3065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3055</v>
      </c>
      <c r="K17" s="70" t="n">
        <v>680.29</v>
      </c>
      <c r="O17" s="77" t="n">
        <v>46177</v>
      </c>
      <c r="P17" s="76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3066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3055</v>
      </c>
      <c r="K18" s="70" t="n">
        <v>5604</v>
      </c>
      <c r="O18" s="77" t="n">
        <v>46178</v>
      </c>
      <c r="P18" s="76" t="n">
        <f aca="false">SUMIFS($K:$K,$E:$E,O18)</f>
        <v>20045.78</v>
      </c>
      <c r="Q18" s="1" t="n">
        <f aca="false">COUNTIFS($E:$E,O18)</f>
        <v>24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3066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3055</v>
      </c>
      <c r="K19" s="70" t="n">
        <v>4151.7</v>
      </c>
      <c r="O19" s="77" t="n">
        <v>46179</v>
      </c>
      <c r="P19" s="76" t="n">
        <f aca="false">SUMIFS($K:$K,$E:$E,O19)</f>
        <v>10523.21</v>
      </c>
      <c r="Q19" s="1" t="n">
        <f aca="false">COUNTIFS($E:$E,O19)</f>
        <v>11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3066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3055</v>
      </c>
      <c r="K20" s="70" t="n">
        <v>6255.2</v>
      </c>
      <c r="O20" s="77" t="n">
        <v>46180</v>
      </c>
      <c r="P20" s="7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3067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3055</v>
      </c>
      <c r="K21" s="70" t="n">
        <v>2734.13</v>
      </c>
      <c r="O21" s="77" t="n">
        <v>46181</v>
      </c>
      <c r="P21" s="76" t="n">
        <f aca="false">SUMIFS($K:$K,$E:$E,O21)</f>
        <v>30779.66</v>
      </c>
      <c r="Q21" s="1" t="n">
        <f aca="false">COUNTIFS($E:$E,O21)</f>
        <v>25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3068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3055</v>
      </c>
      <c r="K22" s="70" t="n">
        <v>1203.14</v>
      </c>
      <c r="O22" s="77" t="n">
        <v>46182</v>
      </c>
      <c r="P22" s="76" t="n">
        <f aca="false">SUMIFS($K:$K,$E:$E,O22)</f>
        <v>10170.06</v>
      </c>
      <c r="Q22" s="1" t="n">
        <f aca="false">COUNTIFS($E:$E,O22)</f>
        <v>15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3069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3055</v>
      </c>
      <c r="K23" s="70" t="n">
        <v>445</v>
      </c>
      <c r="O23" s="77" t="n">
        <v>46183</v>
      </c>
      <c r="P23" s="76" t="n">
        <f aca="false">SUMIFS($K:$K,$E:$E,O23)</f>
        <v>20626.17</v>
      </c>
      <c r="Q23" s="1" t="n">
        <f aca="false">COUNTIFS($E:$E,O23)</f>
        <v>16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3070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3055</v>
      </c>
      <c r="K24" s="70" t="n">
        <v>4474.35</v>
      </c>
      <c r="O24" s="77" t="n">
        <v>46184</v>
      </c>
      <c r="P24" s="76" t="n">
        <f aca="false">SUMIFS($K:$K,$E:$E,O24)</f>
        <v>25401.94</v>
      </c>
      <c r="Q24" s="1" t="n">
        <f aca="false">COUNTIFS($E:$E,O24)</f>
        <v>17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3071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3055</v>
      </c>
      <c r="K25" s="70" t="n">
        <v>180</v>
      </c>
      <c r="O25" s="77" t="n">
        <v>46185</v>
      </c>
      <c r="P25" s="76" t="n">
        <f aca="false">SUMIFS($K:$K,$E:$E,O25)</f>
        <v>22364.94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3072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3055</v>
      </c>
      <c r="K26" s="70" t="n">
        <v>1190.5</v>
      </c>
      <c r="O26" s="77" t="n">
        <v>46186</v>
      </c>
      <c r="P26" s="76" t="n">
        <f aca="false">SUMIFS($K:$K,$E:$E,O26)</f>
        <v>1596.46</v>
      </c>
      <c r="Q26" s="1" t="n">
        <f aca="false">COUNTIFS($E:$E,O26)</f>
        <v>6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3073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3055</v>
      </c>
      <c r="K27" s="70" t="n">
        <v>2228.8</v>
      </c>
      <c r="O27" s="77" t="n">
        <v>46187</v>
      </c>
      <c r="P27" s="7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3059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3055</v>
      </c>
      <c r="K28" s="70" t="n">
        <v>135</v>
      </c>
      <c r="O28" s="77" t="n">
        <v>46188</v>
      </c>
      <c r="P28" s="76" t="n">
        <f aca="false">SUMIFS($K:$K,$E:$E,O28)</f>
        <v>44455.05</v>
      </c>
      <c r="Q28" s="1" t="n">
        <f aca="false">COUNTIFS($E:$E,O28)</f>
        <v>18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3059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3055</v>
      </c>
      <c r="K29" s="70" t="n">
        <v>135</v>
      </c>
      <c r="O29" s="77" t="n">
        <v>46189</v>
      </c>
      <c r="P29" s="76" t="n">
        <f aca="false">SUMIFS($K:$K,$E:$E,O29)</f>
        <v>32199.78</v>
      </c>
      <c r="Q29" s="1" t="n">
        <f aca="false">COUNTIFS($E:$E,O29)</f>
        <v>25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3074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3055</v>
      </c>
      <c r="K30" s="70" t="n">
        <v>916.62</v>
      </c>
      <c r="O30" s="77" t="n">
        <v>46190</v>
      </c>
      <c r="P30" s="76" t="n">
        <f aca="false">SUMIFS($K:$K,$E:$E,O30)</f>
        <v>18796.91</v>
      </c>
      <c r="Q30" s="1" t="n">
        <f aca="false">COUNTIFS($E:$E,O30)</f>
        <v>16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3075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3055</v>
      </c>
      <c r="K31" s="70" t="n">
        <v>302</v>
      </c>
      <c r="O31" s="77" t="n">
        <v>46191</v>
      </c>
      <c r="P31" s="76" t="n">
        <f aca="false">SUMIFS($K:$K,$E:$E,O31)</f>
        <v>10997.38</v>
      </c>
      <c r="Q31" s="1" t="n">
        <f aca="false">COUNTIFS($E:$E,O31)</f>
        <v>12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3076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3055</v>
      </c>
      <c r="K32" s="70" t="n">
        <v>510.86</v>
      </c>
      <c r="O32" s="77" t="n">
        <v>46192</v>
      </c>
      <c r="P32" s="76" t="n">
        <f aca="false">SUMIFS($K:$K,$E:$E,O32)</f>
        <v>35948.6</v>
      </c>
      <c r="Q32" s="1" t="n">
        <f aca="false">COUNTIFS($E:$E,O32)</f>
        <v>19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3076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3055</v>
      </c>
      <c r="K33" s="70" t="n">
        <v>679.75</v>
      </c>
      <c r="O33" s="77" t="n">
        <v>46193</v>
      </c>
      <c r="P33" s="76" t="n">
        <f aca="false">SUMIFS($K:$K,$E:$E,O33)</f>
        <v>10941.93</v>
      </c>
      <c r="Q33" s="1" t="n">
        <f aca="false">COUNTIFS($E:$E,O33)</f>
        <v>8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3077</v>
      </c>
      <c r="E34" s="16" t="n">
        <v>46178</v>
      </c>
      <c r="F34" s="16" t="n">
        <v>46178</v>
      </c>
      <c r="G34" s="1" t="s">
        <v>3078</v>
      </c>
      <c r="H34" s="1" t="n">
        <v>1210771</v>
      </c>
      <c r="I34" s="1" t="n">
        <v>1</v>
      </c>
      <c r="J34" s="1" t="s">
        <v>3055</v>
      </c>
      <c r="K34" s="70" t="n">
        <v>768</v>
      </c>
      <c r="O34" s="77" t="n">
        <v>46194</v>
      </c>
      <c r="P34" s="7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3079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3055</v>
      </c>
      <c r="K35" s="70" t="n">
        <v>196.02</v>
      </c>
      <c r="O35" s="77" t="n">
        <v>46195</v>
      </c>
      <c r="P35" s="76" t="n">
        <f aca="false">SUMIFS($K:$K,$E:$E,O35)</f>
        <v>31613.86</v>
      </c>
      <c r="Q35" s="1" t="n">
        <f aca="false">COUNTIFS($E:$E,O35)</f>
        <v>19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3080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3055</v>
      </c>
      <c r="K36" s="70" t="n">
        <v>590.66</v>
      </c>
      <c r="O36" s="77" t="n">
        <v>46196</v>
      </c>
      <c r="P36" s="76" t="n">
        <f aca="false">SUMIFS($K:$K,$E:$E,O36)</f>
        <v>13379.55</v>
      </c>
      <c r="Q36" s="1" t="n">
        <f aca="false">COUNTIFS($E:$E,O36)</f>
        <v>13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3066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3055</v>
      </c>
      <c r="K37" s="70" t="n">
        <v>3170</v>
      </c>
      <c r="O37" s="77" t="n">
        <v>46197</v>
      </c>
      <c r="P37" s="76" t="n">
        <f aca="false">SUMIFS($K:$K,$E:$E,O37)</f>
        <v>19761.98</v>
      </c>
      <c r="Q37" s="1" t="n">
        <f aca="false">COUNTIFS($E:$E,O37)</f>
        <v>20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3066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3055</v>
      </c>
      <c r="K38" s="70" t="n">
        <v>1348.2</v>
      </c>
      <c r="O38" s="77" t="n">
        <v>46198</v>
      </c>
      <c r="P38" s="76" t="n">
        <f aca="false">SUMIFS($K:$K,$E:$E,O38)</f>
        <v>17001.9</v>
      </c>
      <c r="Q38" s="1" t="n">
        <f aca="false">COUNTIFS($E:$E,O38)</f>
        <v>13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3066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3055</v>
      </c>
      <c r="K39" s="70" t="n">
        <v>2872.8</v>
      </c>
      <c r="O39" s="77" t="n">
        <v>46199</v>
      </c>
      <c r="P39" s="76" t="n">
        <f aca="false">SUMIFS($K:$K,$E:$E,O39)</f>
        <v>7749.5</v>
      </c>
      <c r="Q39" s="1" t="n">
        <f aca="false">COUNTIFS($E:$E,O39)</f>
        <v>8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3081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3055</v>
      </c>
      <c r="K40" s="70" t="n">
        <v>2136.33</v>
      </c>
      <c r="O40" s="77" t="n">
        <v>46200</v>
      </c>
      <c r="P40" s="76" t="n">
        <f aca="false">SUMIFS($K:$K,$E:$E,O40)</f>
        <v>7506.93</v>
      </c>
      <c r="Q40" s="1" t="n">
        <f aca="false">COUNTIFS($E:$E,O40)</f>
        <v>12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3082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3055</v>
      </c>
      <c r="K41" s="70" t="n">
        <v>333</v>
      </c>
      <c r="O41" s="77" t="n">
        <v>46201</v>
      </c>
      <c r="P41" s="7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3083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3055</v>
      </c>
      <c r="K42" s="70" t="n">
        <v>2267.72</v>
      </c>
      <c r="O42" s="77" t="n">
        <v>46202</v>
      </c>
      <c r="P42" s="76" t="n">
        <f aca="false">SUMIFS($K:$K,$E:$E,O42)</f>
        <v>30878.04</v>
      </c>
      <c r="Q42" s="1" t="n">
        <f aca="false">COUNTIFS($E:$E,O42)</f>
        <v>16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3073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3055</v>
      </c>
      <c r="K43" s="70" t="n">
        <v>287.05</v>
      </c>
      <c r="O43" s="77" t="n">
        <v>46203</v>
      </c>
      <c r="P43" s="76" t="n">
        <f aca="false">SUMIFS($K:$K,$E:$E,O43)</f>
        <v>32405.07</v>
      </c>
      <c r="Q43" s="1" t="n">
        <f aca="false">COUNTIFS($E:$E,O43)</f>
        <v>24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3059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3055</v>
      </c>
      <c r="K44" s="70" t="n">
        <v>140</v>
      </c>
      <c r="O44" s="77" t="n">
        <v>46204</v>
      </c>
      <c r="P44" s="76" t="n">
        <f aca="false">SUMIFS($K:$K,$E:$E,O44)</f>
        <v>9106.49</v>
      </c>
      <c r="Q44" s="1" t="n">
        <f aca="false">COUNTIFS($E:$E,O44)</f>
        <v>10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3059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3055</v>
      </c>
      <c r="K45" s="70" t="n">
        <v>260</v>
      </c>
      <c r="O45" s="77" t="n">
        <v>46205</v>
      </c>
      <c r="P45" s="76" t="n">
        <f aca="false">SUMIFS($K:$K,$E:$E,O45)</f>
        <v>16683.21</v>
      </c>
      <c r="Q45" s="1" t="n">
        <f aca="false">COUNTIFS($E:$E,O45)</f>
        <v>15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3059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3055</v>
      </c>
      <c r="K46" s="70" t="n">
        <v>165</v>
      </c>
      <c r="O46" s="77" t="n">
        <v>46206</v>
      </c>
      <c r="P46" s="76" t="n">
        <f aca="false">SUMIFS($K:$K,$E:$E,O46)</f>
        <v>14336.74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3059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3055</v>
      </c>
      <c r="K47" s="70" t="n">
        <v>120</v>
      </c>
      <c r="O47" s="77" t="n">
        <v>46207</v>
      </c>
      <c r="P47" s="76" t="n">
        <f aca="false">SUMIFS($K:$K,$E:$E,O47)</f>
        <v>9482.54</v>
      </c>
      <c r="Q47" s="1" t="n">
        <f aca="false">COUNTIFS($E:$E,O47)</f>
        <v>7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3059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3055</v>
      </c>
      <c r="K48" s="70" t="n">
        <v>120</v>
      </c>
      <c r="O48" s="77" t="n">
        <v>46208</v>
      </c>
      <c r="P48" s="7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3059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3055</v>
      </c>
      <c r="K49" s="70" t="n">
        <v>1772</v>
      </c>
      <c r="O49" s="77" t="n">
        <v>46209</v>
      </c>
      <c r="P49" s="76" t="n">
        <f aca="false">SUMIFS($K:$K,$E:$E,O49)</f>
        <v>21042.19</v>
      </c>
      <c r="Q49" s="1" t="n">
        <f aca="false">COUNTIFS($E:$E,O49)</f>
        <v>12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3059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3055</v>
      </c>
      <c r="K50" s="70" t="n">
        <v>140</v>
      </c>
      <c r="O50" s="77" t="n">
        <v>46210</v>
      </c>
      <c r="P50" s="76" t="n">
        <f aca="false">SUMIFS($K:$K,$E:$E,O50)</f>
        <v>16203.93</v>
      </c>
      <c r="Q50" s="1" t="n">
        <f aca="false">COUNTIFS($E:$E,O50)</f>
        <v>11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3059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3055</v>
      </c>
      <c r="K51" s="70" t="n">
        <v>260</v>
      </c>
      <c r="O51" s="77" t="n">
        <v>46211</v>
      </c>
      <c r="P51" s="76" t="n">
        <f aca="false">SUMIFS($K:$K,$E:$E,O51)</f>
        <v>3934</v>
      </c>
      <c r="Q51" s="1" t="n">
        <f aca="false">COUNTIFS($E:$E,O51)</f>
        <v>8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3059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3055</v>
      </c>
      <c r="K52" s="70" t="n">
        <v>165</v>
      </c>
      <c r="O52" s="77" t="n">
        <v>46212</v>
      </c>
      <c r="P52" s="76" t="n">
        <f aca="false">SUMIFS($K:$K,$E:$E,O52)</f>
        <v>28544.16</v>
      </c>
      <c r="Q52" s="1" t="n">
        <f aca="false">COUNTIFS($E:$E,O52)</f>
        <v>20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3059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3055</v>
      </c>
      <c r="K53" s="70" t="n">
        <v>120</v>
      </c>
      <c r="O53" s="77" t="n">
        <v>46213</v>
      </c>
      <c r="P53" s="76" t="n">
        <f aca="false">SUMIFS($K:$K,$E:$E,O53)</f>
        <v>12215.15</v>
      </c>
      <c r="Q53" s="1" t="n">
        <f aca="false">COUNTIFS($E:$E,O53)</f>
        <v>11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3059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3055</v>
      </c>
      <c r="K54" s="70" t="n">
        <v>120</v>
      </c>
      <c r="O54" s="77" t="n">
        <v>46214</v>
      </c>
      <c r="P54" s="76" t="n">
        <f aca="false">SUMIFS($K:$K,$E:$E,O54)</f>
        <v>1183.84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3059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3055</v>
      </c>
      <c r="K55" s="70" t="n">
        <v>1772</v>
      </c>
      <c r="O55" s="77" t="n">
        <v>46215</v>
      </c>
      <c r="P55" s="7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3084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3055</v>
      </c>
      <c r="K56" s="70" t="n">
        <v>694</v>
      </c>
      <c r="O56" s="77" t="n">
        <v>46216</v>
      </c>
      <c r="P56" s="76" t="n">
        <f aca="false">SUMIFS($K:$K,$E:$E,O56)</f>
        <v>15930.84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3085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3055</v>
      </c>
      <c r="K57" s="70" t="n">
        <v>228</v>
      </c>
      <c r="O57" s="77" t="n">
        <v>46217</v>
      </c>
      <c r="P57" s="76" t="n">
        <f aca="false">SUMIFS($K:$K,$E:$E,O57)</f>
        <v>2156.5</v>
      </c>
      <c r="Q57" s="1" t="n">
        <f aca="false">COUNTIFS($E:$E,O57)</f>
        <v>3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3060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3055</v>
      </c>
      <c r="K58" s="70" t="n">
        <v>270</v>
      </c>
      <c r="O58" s="77" t="n">
        <v>46218</v>
      </c>
      <c r="P58" s="76" t="n">
        <f aca="false">SUMIFS($K:$K,$E:$E,O58)</f>
        <v>5172.52</v>
      </c>
      <c r="Q58" s="1" t="n">
        <f aca="false">COUNTIFS($E:$E,O58)</f>
        <v>8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3086</v>
      </c>
      <c r="D59" s="1" t="s">
        <v>3087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3055</v>
      </c>
      <c r="K59" s="70" t="n">
        <v>3845.86</v>
      </c>
      <c r="O59" s="77" t="n">
        <v>46219</v>
      </c>
      <c r="P59" s="76" t="n">
        <f aca="false">SUMIFS($K:$K,$E:$E,O59)</f>
        <v>3087.01</v>
      </c>
      <c r="Q59" s="1" t="n">
        <f aca="false">COUNTIFS($E:$E,O59)</f>
        <v>6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3088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3055</v>
      </c>
      <c r="K60" s="70" t="n">
        <v>1387.2</v>
      </c>
      <c r="O60" s="77" t="n">
        <v>46220</v>
      </c>
      <c r="P60" s="76" t="n">
        <f aca="false">SUMIFS($K:$K,$E:$E,O60)</f>
        <v>14721.68</v>
      </c>
      <c r="Q60" s="1" t="n">
        <f aca="false">COUNTIFS($E:$E,O60)</f>
        <v>11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3089</v>
      </c>
      <c r="D61" s="1" t="s">
        <v>3090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3055</v>
      </c>
      <c r="K61" s="70" t="n">
        <v>1860</v>
      </c>
      <c r="O61" s="77" t="n">
        <v>46221</v>
      </c>
      <c r="P61" s="76" t="n">
        <f aca="false">SUMIFS($K:$K,$E:$E,O61)</f>
        <v>11770.95</v>
      </c>
      <c r="Q61" s="1" t="n">
        <f aca="false">COUNTIFS($E:$E,O61)</f>
        <v>9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3091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3055</v>
      </c>
      <c r="K62" s="70" t="n">
        <v>1050</v>
      </c>
      <c r="O62" s="77" t="n">
        <v>46222</v>
      </c>
      <c r="P62" s="7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3092</v>
      </c>
      <c r="E63" s="16" t="n">
        <v>46179</v>
      </c>
      <c r="F63" s="16" t="n">
        <v>46177</v>
      </c>
      <c r="G63" s="1" t="s">
        <v>3093</v>
      </c>
      <c r="H63" s="1" t="n">
        <v>1210603</v>
      </c>
      <c r="I63" s="1" t="n">
        <v>1</v>
      </c>
      <c r="J63" s="1" t="s">
        <v>3055</v>
      </c>
      <c r="K63" s="70" t="n">
        <v>707.65</v>
      </c>
      <c r="O63" s="77" t="n">
        <v>46223</v>
      </c>
      <c r="P63" s="76" t="n">
        <f aca="false">SUMIFS($K:$K,$E:$E,O63)</f>
        <v>11423.83</v>
      </c>
      <c r="Q63" s="1" t="n">
        <f aca="false">COUNTIFS($E:$E,O63)</f>
        <v>10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3059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3055</v>
      </c>
      <c r="K64" s="70" t="n">
        <v>311</v>
      </c>
      <c r="O64" s="77" t="n">
        <v>46224</v>
      </c>
      <c r="P64" s="76" t="n">
        <f aca="false">SUMIFS($K:$K,$E:$E,O64)</f>
        <v>22668.02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3059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3055</v>
      </c>
      <c r="K65" s="70" t="n">
        <v>240</v>
      </c>
      <c r="O65" s="77" t="n">
        <v>46225</v>
      </c>
      <c r="P65" s="76" t="n">
        <f aca="false">SUMIFS($K:$K,$E:$E,O65)</f>
        <v>16588.34</v>
      </c>
      <c r="Q65" s="1" t="n">
        <f aca="false">COUNTIFS($E:$E,O65)</f>
        <v>16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3059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3055</v>
      </c>
      <c r="K66" s="70" t="n">
        <v>240</v>
      </c>
      <c r="O66" s="77" t="n">
        <v>46226</v>
      </c>
      <c r="P66" s="76" t="n">
        <f aca="false">SUMIFS($K:$K,$E:$E,O66)</f>
        <v>15898.2</v>
      </c>
      <c r="Q66" s="1" t="n">
        <f aca="false">COUNTIFS($E:$E,O66)</f>
        <v>9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3059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3055</v>
      </c>
      <c r="K67" s="70" t="n">
        <v>311</v>
      </c>
      <c r="O67" s="77" t="n">
        <v>46227</v>
      </c>
      <c r="P67" s="76" t="n">
        <f aca="false">SUMIFS($K:$K,$E:$E,O67)</f>
        <v>9072.99</v>
      </c>
      <c r="Q67" s="1" t="n">
        <f aca="false">COUNTIFS($E:$E,O67)</f>
        <v>10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3075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3055</v>
      </c>
      <c r="K68" s="70" t="n">
        <v>300.5</v>
      </c>
      <c r="O68" s="77" t="n">
        <v>46228</v>
      </c>
      <c r="P68" s="76" t="n">
        <f aca="false">SUMIFS($K:$K,$E:$E,O68)</f>
        <v>17642.92</v>
      </c>
      <c r="Q68" s="1" t="n">
        <f aca="false">COUNTIFS($E:$E,O68)</f>
        <v>12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3094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3055</v>
      </c>
      <c r="K69" s="70" t="n">
        <v>240</v>
      </c>
      <c r="O69" s="77" t="n">
        <v>46229</v>
      </c>
      <c r="P69" s="7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3095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3055</v>
      </c>
      <c r="K70" s="70" t="n">
        <v>863.1</v>
      </c>
      <c r="O70" s="77" t="n">
        <v>46230</v>
      </c>
      <c r="P70" s="76" t="n">
        <f aca="false">SUMIFS($K:$K,$E:$E,O70)</f>
        <v>5133.96</v>
      </c>
      <c r="Q70" s="1" t="n">
        <f aca="false">COUNTIFS($E:$E,O70)</f>
        <v>3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3066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3055</v>
      </c>
      <c r="K71" s="70" t="n">
        <v>8627.3</v>
      </c>
      <c r="O71" s="77" t="n">
        <v>46231</v>
      </c>
      <c r="P71" s="76" t="n">
        <f aca="false">SUMIFS($K:$K,$E:$E,O71)</f>
        <v>9569.54</v>
      </c>
      <c r="Q71" s="1" t="n">
        <f aca="false">COUNTIFS($E:$E,O71)</f>
        <v>10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3061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3055</v>
      </c>
      <c r="K72" s="70" t="n">
        <v>450</v>
      </c>
      <c r="O72" s="77" t="n">
        <v>46232</v>
      </c>
      <c r="P72" s="76" t="n">
        <f aca="false">SUMIFS($K:$K,$E:$E,O72)</f>
        <v>8259.75</v>
      </c>
      <c r="Q72" s="1" t="n">
        <f aca="false">COUNTIFS($E:$E,O72)</f>
        <v>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3067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3055</v>
      </c>
      <c r="K73" s="70" t="n">
        <v>1943.5</v>
      </c>
      <c r="O73" s="77" t="n">
        <v>46233</v>
      </c>
      <c r="P73" s="76" t="n">
        <f aca="false">SUMIFS($K:$K,$E:$E,O73)</f>
        <v>26308.43</v>
      </c>
      <c r="Q73" s="1" t="n">
        <f aca="false">COUNTIFS($E:$E,O73)</f>
        <v>18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3081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3055</v>
      </c>
      <c r="K74" s="70" t="n">
        <v>3405.71</v>
      </c>
      <c r="O74" s="77" t="n">
        <v>46234</v>
      </c>
      <c r="P74" s="76" t="n">
        <f aca="false">SUMIFS($K:$K,$E:$E,O74)</f>
        <v>42634.26</v>
      </c>
      <c r="Q74" s="1" t="n">
        <f aca="false">COUNTIFS($E:$E,O74)</f>
        <v>23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3096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3055</v>
      </c>
      <c r="K75" s="70" t="n">
        <v>198.5</v>
      </c>
      <c r="O75" s="77" t="n">
        <v>46235</v>
      </c>
      <c r="P75" s="76" t="n">
        <f aca="false">SUMIFS($K:$K,$E:$E,O75)</f>
        <v>928.44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3070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3055</v>
      </c>
      <c r="K76" s="70" t="n">
        <v>2118.6</v>
      </c>
      <c r="O76" s="77" t="n">
        <v>46236</v>
      </c>
      <c r="P76" s="76" t="n">
        <f aca="false">SUMIFS($K:$K,$E:$E,O76)</f>
        <v>436</v>
      </c>
      <c r="Q76" s="1" t="n">
        <f aca="false">COUNTIFS($E:$E,O76)</f>
        <v>1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3097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3055</v>
      </c>
      <c r="K77" s="70" t="n">
        <v>210</v>
      </c>
      <c r="O77" s="77" t="n">
        <v>46237</v>
      </c>
      <c r="P77" s="76" t="n">
        <f aca="false">SUMIFS($K:$K,$E:$E,O77)</f>
        <v>16926.67</v>
      </c>
      <c r="Q77" s="1" t="n">
        <f aca="false">COUNTIFS($E:$E,O77)</f>
        <v>10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3071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3055</v>
      </c>
      <c r="K78" s="70" t="n">
        <v>240</v>
      </c>
      <c r="O78" s="77" t="n">
        <v>46238</v>
      </c>
      <c r="P78" s="76" t="n">
        <f aca="false">SUMIFS($K:$K,$E:$E,O78)</f>
        <v>7513.45</v>
      </c>
      <c r="Q78" s="1" t="n">
        <f aca="false">COUNTIFS($E:$E,O78)</f>
        <v>9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3072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3055</v>
      </c>
      <c r="K79" s="70" t="n">
        <v>1261.5</v>
      </c>
      <c r="O79" s="77" t="n">
        <v>46239</v>
      </c>
      <c r="P79" s="76" t="n">
        <f aca="false">SUMIFS($K:$K,$E:$E,O79)</f>
        <v>24423.34</v>
      </c>
      <c r="Q79" s="1" t="n">
        <f aca="false">COUNTIFS($E:$E,O79)</f>
        <v>19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3098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3055</v>
      </c>
      <c r="K80" s="70" t="n">
        <v>1189.5</v>
      </c>
      <c r="O80" s="77" t="n">
        <v>46240</v>
      </c>
      <c r="P80" s="76" t="n">
        <f aca="false">SUMIFS($K:$K,$E:$E,O80)</f>
        <v>12408.43</v>
      </c>
      <c r="Q80" s="1" t="n">
        <f aca="false">COUNTIFS($E:$E,O80)</f>
        <v>11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3099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3055</v>
      </c>
      <c r="K81" s="70" t="n">
        <v>668.05</v>
      </c>
      <c r="O81" s="77" t="n">
        <v>46241</v>
      </c>
      <c r="P81" s="76" t="n">
        <f aca="false">SUMIFS($K:$K,$E:$E,O81)</f>
        <v>24429.04</v>
      </c>
      <c r="Q81" s="1" t="n">
        <f aca="false">COUNTIFS($E:$E,O81)</f>
        <v>15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3099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3055</v>
      </c>
      <c r="K82" s="70" t="n">
        <v>547.22</v>
      </c>
      <c r="O82" s="77" t="n">
        <v>46242</v>
      </c>
      <c r="P82" s="76" t="n">
        <f aca="false">SUMIFS($K:$K,$E:$E,O82)</f>
        <v>1908.72</v>
      </c>
      <c r="Q82" s="1" t="n">
        <f aca="false">COUNTIFS($E:$E,O82)</f>
        <v>6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3099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3055</v>
      </c>
      <c r="K83" s="70" t="n">
        <v>554.53</v>
      </c>
      <c r="O83" s="77" t="n">
        <v>46243</v>
      </c>
      <c r="P83" s="7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3099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3055</v>
      </c>
      <c r="K84" s="70" t="n">
        <v>220.73</v>
      </c>
      <c r="O84" s="77" t="n">
        <v>46244</v>
      </c>
      <c r="P84" s="76" t="n">
        <f aca="false">SUMIFS($K:$K,$E:$E,O84)</f>
        <v>4123.6</v>
      </c>
      <c r="Q84" s="1" t="n">
        <f aca="false">COUNTIFS($E:$E,O84)</f>
        <v>5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3099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3055</v>
      </c>
      <c r="K85" s="70" t="n">
        <v>453.6</v>
      </c>
      <c r="O85" s="77" t="n">
        <v>46245</v>
      </c>
      <c r="P85" s="76" t="n">
        <f aca="false">SUMIFS($K:$K,$E:$E,O85)</f>
        <v>17022.4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3059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3055</v>
      </c>
      <c r="K86" s="70" t="n">
        <v>161</v>
      </c>
      <c r="O86" s="77" t="n">
        <v>46246</v>
      </c>
      <c r="P86" s="76" t="n">
        <f aca="false">SUMIFS($K:$K,$E:$E,O86)</f>
        <v>9961.09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3059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3055</v>
      </c>
      <c r="K87" s="70" t="n">
        <v>260</v>
      </c>
      <c r="O87" s="77" t="n">
        <v>46247</v>
      </c>
      <c r="P87" s="76" t="n">
        <f aca="false">SUMIFS($K:$K,$E:$E,O87)</f>
        <v>11585.9</v>
      </c>
      <c r="Q87" s="1" t="n">
        <f aca="false">COUNTIFS($E:$E,O87)</f>
        <v>12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3059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3055</v>
      </c>
      <c r="K88" s="70" t="n">
        <v>120</v>
      </c>
      <c r="O88" s="77" t="n">
        <v>46248</v>
      </c>
      <c r="P88" s="76" t="n">
        <f aca="false">SUMIFS($K:$K,$E:$E,O88)</f>
        <v>20335.93</v>
      </c>
      <c r="Q88" s="1" t="n">
        <f aca="false">COUNTIFS($E:$E,O88)</f>
        <v>17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3059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3055</v>
      </c>
      <c r="K89" s="70" t="n">
        <v>161</v>
      </c>
      <c r="O89" s="77" t="n">
        <v>46249</v>
      </c>
      <c r="P89" s="76" t="n">
        <f aca="false">SUMIFS($K:$K,$E:$E,O89)</f>
        <v>17223.93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3059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3055</v>
      </c>
      <c r="K90" s="70" t="n">
        <v>260</v>
      </c>
      <c r="O90" s="77" t="n">
        <v>46250</v>
      </c>
      <c r="P90" s="7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3059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3055</v>
      </c>
      <c r="K91" s="70" t="n">
        <v>120</v>
      </c>
      <c r="O91" s="77" t="n">
        <v>46251</v>
      </c>
      <c r="P91" s="76" t="n">
        <f aca="false">SUMIFS($K:$K,$E:$E,O91)</f>
        <v>7945.3</v>
      </c>
      <c r="Q91" s="1" t="n">
        <f aca="false">COUNTIFS($E:$E,O91)</f>
        <v>6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3100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3055</v>
      </c>
      <c r="K92" s="70" t="n">
        <v>1496</v>
      </c>
      <c r="O92" s="77" t="n">
        <v>46252</v>
      </c>
      <c r="P92" s="76" t="n">
        <f aca="false">SUMIFS($K:$K,$E:$E,O92)</f>
        <v>21978.6</v>
      </c>
      <c r="Q92" s="1" t="n">
        <f aca="false">COUNTIFS($E:$E,O92)</f>
        <v>19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2954</v>
      </c>
      <c r="D93" s="1" t="s">
        <v>3101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3055</v>
      </c>
      <c r="K93" s="70" t="n">
        <v>5009.82</v>
      </c>
      <c r="O93" s="77" t="n">
        <v>46253</v>
      </c>
      <c r="P93" s="76" t="n">
        <f aca="false">SUMIFS($K:$K,$E:$E,O93)</f>
        <v>14637.54</v>
      </c>
      <c r="Q93" s="1" t="n">
        <f aca="false">COUNTIFS($E:$E,O93)</f>
        <v>11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3095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3055</v>
      </c>
      <c r="K94" s="70" t="n">
        <v>736.8</v>
      </c>
      <c r="O94" s="77" t="n">
        <v>46254</v>
      </c>
      <c r="P94" s="76" t="n">
        <f aca="false">SUMIFS($K:$K,$E:$E,O94)</f>
        <v>8521.65</v>
      </c>
      <c r="Q94" s="1" t="n">
        <f aca="false">COUNTIFS($E:$E,O94)</f>
        <v>10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3102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3055</v>
      </c>
      <c r="K95" s="70" t="n">
        <v>330</v>
      </c>
      <c r="O95" s="77" t="n">
        <v>46255</v>
      </c>
      <c r="P95" s="76" t="n">
        <f aca="false">SUMIFS($K:$K,$E:$E,O95)</f>
        <v>18811.28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3061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3055</v>
      </c>
      <c r="K96" s="70" t="n">
        <v>250</v>
      </c>
      <c r="O96" s="77" t="n">
        <v>46256</v>
      </c>
      <c r="P96" s="76" t="n">
        <f aca="false">SUMIFS($K:$K,$E:$E,O96)</f>
        <v>24492.56</v>
      </c>
      <c r="Q96" s="1" t="n">
        <f aca="false">COUNTIFS($E:$E,O96)</f>
        <v>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3103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3055</v>
      </c>
      <c r="K97" s="70" t="n">
        <v>1298.98</v>
      </c>
      <c r="O97" s="77" t="n">
        <v>46257</v>
      </c>
      <c r="P97" s="7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3104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3055</v>
      </c>
      <c r="K98" s="70" t="n">
        <v>263.27</v>
      </c>
      <c r="O98" s="77" t="n">
        <v>46258</v>
      </c>
      <c r="P98" s="76" t="n">
        <f aca="false">SUMIFS($K:$K,$E:$E,O98)</f>
        <v>13299.27</v>
      </c>
      <c r="Q98" s="1" t="n">
        <f aca="false">COUNTIFS($E:$E,O98)</f>
        <v>9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3105</v>
      </c>
      <c r="E99" s="16" t="n">
        <v>46182</v>
      </c>
      <c r="F99" s="16" t="n">
        <v>46122</v>
      </c>
      <c r="G99" s="1" t="s">
        <v>3106</v>
      </c>
      <c r="H99" s="1" t="n">
        <v>1226361</v>
      </c>
      <c r="I99" s="1" t="n">
        <v>11</v>
      </c>
      <c r="J99" s="1" t="s">
        <v>3055</v>
      </c>
      <c r="K99" s="70" t="n">
        <v>436.01</v>
      </c>
      <c r="O99" s="77" t="n">
        <v>46259</v>
      </c>
      <c r="P99" s="76" t="n">
        <f aca="false">SUMIFS($K:$K,$E:$E,O99)</f>
        <v>15084.03</v>
      </c>
      <c r="Q99" s="1" t="n">
        <f aca="false">COUNTIFS($E:$E,O99)</f>
        <v>20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3107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3055</v>
      </c>
      <c r="K100" s="70" t="n">
        <v>500</v>
      </c>
      <c r="O100" s="77" t="n">
        <v>46260</v>
      </c>
      <c r="P100" s="76" t="n">
        <f aca="false">SUMIFS($K:$K,$E:$E,O100)</f>
        <v>6634.52</v>
      </c>
      <c r="Q100" s="1" t="n">
        <f aca="false">COUNTIFS($E:$E,O100)</f>
        <v>5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3059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3055</v>
      </c>
      <c r="K101" s="70" t="n">
        <v>155</v>
      </c>
      <c r="O101" s="77" t="n">
        <v>46261</v>
      </c>
      <c r="P101" s="76" t="n">
        <f aca="false">SUMIFS($K:$K,$E:$E,O101)</f>
        <v>25496.09</v>
      </c>
      <c r="Q101" s="1" t="n">
        <f aca="false">COUNTIFS($E:$E,O101)</f>
        <v>12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3059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3055</v>
      </c>
      <c r="K102" s="70" t="n">
        <v>120</v>
      </c>
      <c r="O102" s="77" t="n">
        <v>46262</v>
      </c>
      <c r="P102" s="76" t="n">
        <f aca="false">SUMIFS($K:$K,$E:$E,O102)</f>
        <v>12831</v>
      </c>
      <c r="Q102" s="1" t="n">
        <f aca="false">COUNTIFS($E:$E,O102)</f>
        <v>12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3059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3055</v>
      </c>
      <c r="K103" s="70" t="n">
        <v>260</v>
      </c>
      <c r="O103" s="77" t="n">
        <v>46263</v>
      </c>
      <c r="P103" s="76" t="n">
        <f aca="false">SUMIFS($K:$K,$E:$E,O103)</f>
        <v>4584.02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3059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3055</v>
      </c>
      <c r="K104" s="70" t="n">
        <v>2642.5</v>
      </c>
      <c r="O104" s="77" t="n">
        <v>46264</v>
      </c>
      <c r="P104" s="7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3059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3055</v>
      </c>
      <c r="K105" s="70" t="n">
        <v>155</v>
      </c>
      <c r="O105" s="77" t="n">
        <v>46265</v>
      </c>
      <c r="P105" s="76" t="n">
        <f aca="false">SUMIFS($K:$K,$E:$E,O105)</f>
        <v>14331.53</v>
      </c>
      <c r="Q105" s="1" t="n">
        <f aca="false">COUNTIFS($E:$E,O105)</f>
        <v>17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3059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3055</v>
      </c>
      <c r="K106" s="70" t="n">
        <v>120</v>
      </c>
      <c r="O106" s="77" t="n">
        <v>46266</v>
      </c>
      <c r="P106" s="76" t="n">
        <f aca="false">SUMIFS($K:$K,$E:$E,O106)</f>
        <v>7695.88</v>
      </c>
      <c r="Q106" s="1" t="n">
        <f aca="false">COUNTIFS($E:$E,O106)</f>
        <v>5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3059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3055</v>
      </c>
      <c r="K107" s="70" t="n">
        <v>260</v>
      </c>
      <c r="O107" s="77" t="n">
        <v>46267</v>
      </c>
      <c r="P107" s="76" t="n">
        <f aca="false">SUMIFS($K:$K,$E:$E,O107)</f>
        <v>10988.68</v>
      </c>
      <c r="Q107" s="1" t="n">
        <f aca="false">COUNTIFS($E:$E,O107)</f>
        <v>12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3059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3055</v>
      </c>
      <c r="K108" s="70" t="n">
        <v>2642.5</v>
      </c>
      <c r="O108" s="77" t="n">
        <v>46268</v>
      </c>
      <c r="P108" s="76" t="n">
        <f aca="false">SUMIFS($K:$K,$E:$E,O108)</f>
        <v>1345.15</v>
      </c>
      <c r="Q108" s="1" t="n">
        <f aca="false">COUNTIFS($E:$E,O108)</f>
        <v>3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3060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3055</v>
      </c>
      <c r="K109" s="70" t="n">
        <v>270</v>
      </c>
      <c r="O109" s="77" t="n">
        <v>46269</v>
      </c>
      <c r="P109" s="76" t="n">
        <f aca="false">SUMIFS($K:$K,$E:$E,O109)</f>
        <v>34648.64</v>
      </c>
      <c r="Q109" s="1" t="n">
        <f aca="false">COUNTIFS($E:$E,O109)</f>
        <v>20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3066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3055</v>
      </c>
      <c r="K110" s="70" t="n">
        <v>3106.4</v>
      </c>
      <c r="O110" s="77" t="n">
        <v>46270</v>
      </c>
      <c r="P110" s="76" t="n">
        <f aca="false">SUMIFS($K:$K,$E:$E,O110)</f>
        <v>505</v>
      </c>
      <c r="Q110" s="1" t="n">
        <f aca="false">COUNTIFS($E:$E,O110)</f>
        <v>2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3108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3055</v>
      </c>
      <c r="K111" s="70" t="n">
        <v>6619.56</v>
      </c>
      <c r="O111" s="77" t="n">
        <v>46271</v>
      </c>
      <c r="P111" s="7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3108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3055</v>
      </c>
      <c r="K112" s="70" t="n">
        <v>909.13</v>
      </c>
      <c r="O112" s="77" t="n">
        <v>46272</v>
      </c>
      <c r="P112" s="76" t="n">
        <f aca="false">SUMIFS($K:$K,$E:$E,O112)</f>
        <v>250</v>
      </c>
      <c r="Q112" s="1" t="n">
        <f aca="false">COUNTIFS($E:$E,O112)</f>
        <v>1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3071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3055</v>
      </c>
      <c r="K113" s="70" t="n">
        <v>240</v>
      </c>
      <c r="O113" s="77" t="n">
        <v>46273</v>
      </c>
      <c r="P113" s="76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3072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3055</v>
      </c>
      <c r="K114" s="70" t="n">
        <v>883</v>
      </c>
      <c r="O114" s="77" t="n">
        <v>46274</v>
      </c>
      <c r="P114" s="76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3109</v>
      </c>
      <c r="D115" s="1" t="s">
        <v>3110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3055</v>
      </c>
      <c r="K115" s="70" t="n">
        <v>1195.4</v>
      </c>
      <c r="O115" s="77" t="n">
        <v>46275</v>
      </c>
      <c r="P115" s="76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3109</v>
      </c>
      <c r="D116" s="1" t="s">
        <v>3111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3055</v>
      </c>
      <c r="K116" s="70" t="n">
        <v>1944.71</v>
      </c>
      <c r="O116" s="77" t="n">
        <v>46276</v>
      </c>
      <c r="P116" s="76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3073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3055</v>
      </c>
      <c r="K117" s="70" t="n">
        <v>3466.2</v>
      </c>
      <c r="O117" s="77" t="n">
        <v>46277</v>
      </c>
      <c r="P117" s="76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3073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3055</v>
      </c>
      <c r="K118" s="70" t="n">
        <v>80.82</v>
      </c>
      <c r="O118" s="77" t="n">
        <v>46278</v>
      </c>
      <c r="P118" s="7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3059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3055</v>
      </c>
      <c r="K119" s="70" t="n">
        <v>140</v>
      </c>
      <c r="O119" s="77" t="n">
        <v>46279</v>
      </c>
      <c r="P119" s="7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3059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3055</v>
      </c>
      <c r="K120" s="70" t="n">
        <v>120</v>
      </c>
      <c r="O120" s="77" t="n">
        <v>46280</v>
      </c>
      <c r="P120" s="7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3059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3055</v>
      </c>
      <c r="K121" s="70" t="n">
        <v>140</v>
      </c>
      <c r="O121" s="77" t="n">
        <v>46281</v>
      </c>
      <c r="P121" s="7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3059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3055</v>
      </c>
      <c r="K122" s="70" t="n">
        <v>120</v>
      </c>
      <c r="O122" s="77" t="n">
        <v>46282</v>
      </c>
      <c r="P122" s="7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3076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3055</v>
      </c>
      <c r="K123" s="70" t="n">
        <v>541.26</v>
      </c>
      <c r="O123" s="77" t="n">
        <v>46283</v>
      </c>
      <c r="P123" s="7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3076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3055</v>
      </c>
      <c r="K124" s="70" t="n">
        <v>849.69</v>
      </c>
      <c r="O124" s="77" t="n">
        <v>46284</v>
      </c>
      <c r="P124" s="7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3079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3055</v>
      </c>
      <c r="K125" s="70" t="n">
        <v>436.38</v>
      </c>
      <c r="O125" s="77" t="n">
        <v>46285</v>
      </c>
      <c r="P125" s="7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3065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3055</v>
      </c>
      <c r="K126" s="70" t="n">
        <v>742.5</v>
      </c>
      <c r="O126" s="77" t="n">
        <v>46286</v>
      </c>
      <c r="P126" s="7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3080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3055</v>
      </c>
      <c r="K127" s="70" t="n">
        <v>729.38</v>
      </c>
      <c r="O127" s="77" t="n">
        <v>46287</v>
      </c>
      <c r="P127" s="7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3112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3055</v>
      </c>
      <c r="K128" s="70" t="n">
        <v>417</v>
      </c>
      <c r="O128" s="77" t="n">
        <v>46288</v>
      </c>
      <c r="P128" s="7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3113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3055</v>
      </c>
      <c r="K129" s="70" t="n">
        <v>1126.38</v>
      </c>
      <c r="O129" s="77" t="n">
        <v>46289</v>
      </c>
      <c r="P129" s="7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3114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3055</v>
      </c>
      <c r="K130" s="70" t="n">
        <v>1488.1</v>
      </c>
      <c r="O130" s="77" t="n">
        <v>46290</v>
      </c>
      <c r="P130" s="7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3070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3055</v>
      </c>
      <c r="K131" s="70" t="n">
        <v>6946.48</v>
      </c>
      <c r="O131" s="77" t="n">
        <v>46291</v>
      </c>
      <c r="P131" s="7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3115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3055</v>
      </c>
      <c r="K132" s="70" t="n">
        <v>250</v>
      </c>
      <c r="O132" s="77" t="n">
        <v>46292</v>
      </c>
      <c r="P132" s="7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3116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3055</v>
      </c>
      <c r="K133" s="70" t="n">
        <v>3734.4</v>
      </c>
      <c r="O133" s="77" t="n">
        <v>46293</v>
      </c>
      <c r="P133" s="7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3059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3055</v>
      </c>
      <c r="K134" s="70" t="n">
        <v>128</v>
      </c>
      <c r="O134" s="77" t="n">
        <v>46294</v>
      </c>
      <c r="P134" s="7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3059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3055</v>
      </c>
      <c r="K135" s="70" t="n">
        <v>120</v>
      </c>
      <c r="O135" s="77" t="n">
        <v>46295</v>
      </c>
      <c r="P135" s="7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3059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3055</v>
      </c>
      <c r="K136" s="70" t="n">
        <v>128</v>
      </c>
      <c r="O136" s="77" t="n">
        <v>46296</v>
      </c>
      <c r="P136" s="7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3059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3055</v>
      </c>
      <c r="K137" s="70" t="n">
        <v>120</v>
      </c>
      <c r="O137" s="77" t="n">
        <v>46297</v>
      </c>
      <c r="P137" s="7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3074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3055</v>
      </c>
      <c r="K138" s="70" t="n">
        <v>1145.4</v>
      </c>
      <c r="O138" s="77" t="n">
        <v>46298</v>
      </c>
      <c r="P138" s="7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3100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3055</v>
      </c>
      <c r="K139" s="70" t="n">
        <v>2190</v>
      </c>
      <c r="O139" s="77" t="n">
        <v>46299</v>
      </c>
      <c r="P139" s="7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3117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3055</v>
      </c>
      <c r="K140" s="70" t="n">
        <v>2374.81</v>
      </c>
      <c r="O140" s="77" t="n">
        <v>46300</v>
      </c>
      <c r="P140" s="7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3118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3055</v>
      </c>
      <c r="K141" s="70" t="n">
        <v>3325.11</v>
      </c>
      <c r="O141" s="77" t="n">
        <v>46301</v>
      </c>
      <c r="P141" s="7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3077</v>
      </c>
      <c r="E142" s="16" t="n">
        <v>46185</v>
      </c>
      <c r="F142" s="16" t="n">
        <v>46185</v>
      </c>
      <c r="G142" s="1" t="s">
        <v>3078</v>
      </c>
      <c r="H142" s="1" t="n">
        <v>1243882</v>
      </c>
      <c r="I142" s="1" t="n">
        <v>1</v>
      </c>
      <c r="J142" s="1" t="s">
        <v>3055</v>
      </c>
      <c r="K142" s="70" t="n">
        <v>1155</v>
      </c>
      <c r="O142" s="77" t="n">
        <v>46302</v>
      </c>
      <c r="P142" s="7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3064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3055</v>
      </c>
      <c r="K143" s="70" t="n">
        <v>855.75</v>
      </c>
      <c r="O143" s="77" t="n">
        <v>46303</v>
      </c>
      <c r="P143" s="7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3054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3055</v>
      </c>
      <c r="K144" s="70" t="n">
        <v>604.66</v>
      </c>
      <c r="O144" s="77" t="n">
        <v>46304</v>
      </c>
      <c r="P144" s="7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3054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3055</v>
      </c>
      <c r="K145" s="70" t="n">
        <v>6197.73</v>
      </c>
      <c r="O145" s="77" t="n">
        <v>46305</v>
      </c>
      <c r="P145" s="7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3112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3055</v>
      </c>
      <c r="K146" s="70" t="n">
        <v>1512.8</v>
      </c>
      <c r="O146" s="77" t="n">
        <v>46306</v>
      </c>
      <c r="P146" s="7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3113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3055</v>
      </c>
      <c r="K147" s="70" t="n">
        <v>1053.9</v>
      </c>
      <c r="O147" s="77" t="n">
        <v>46307</v>
      </c>
      <c r="P147" s="7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3061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3055</v>
      </c>
      <c r="K148" s="70" t="n">
        <v>670</v>
      </c>
      <c r="O148" s="77" t="n">
        <v>46308</v>
      </c>
      <c r="P148" s="7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3089</v>
      </c>
      <c r="D149" s="1" t="s">
        <v>3090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3055</v>
      </c>
      <c r="K149" s="70" t="n">
        <v>2050</v>
      </c>
      <c r="O149" s="77" t="n">
        <v>46309</v>
      </c>
      <c r="P149" s="7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3072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3055</v>
      </c>
      <c r="K150" s="70" t="n">
        <v>1124.1</v>
      </c>
      <c r="O150" s="77" t="n">
        <v>46310</v>
      </c>
      <c r="P150" s="7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3059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3055</v>
      </c>
      <c r="K151" s="70" t="n">
        <v>176</v>
      </c>
      <c r="O151" s="77" t="n">
        <v>46311</v>
      </c>
      <c r="P151" s="7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3059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3055</v>
      </c>
      <c r="K152" s="70" t="n">
        <v>120</v>
      </c>
      <c r="O152" s="77" t="n">
        <v>46312</v>
      </c>
      <c r="P152" s="7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3059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3055</v>
      </c>
      <c r="K153" s="70" t="n">
        <v>260</v>
      </c>
      <c r="O153" s="77" t="n">
        <v>46313</v>
      </c>
      <c r="P153" s="7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3059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3055</v>
      </c>
      <c r="K154" s="70" t="n">
        <v>3014.5</v>
      </c>
      <c r="O154" s="77" t="n">
        <v>46314</v>
      </c>
      <c r="P154" s="7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3059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3055</v>
      </c>
      <c r="K155" s="70" t="n">
        <v>176</v>
      </c>
      <c r="O155" s="77" t="n">
        <v>46315</v>
      </c>
      <c r="P155" s="7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3059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3055</v>
      </c>
      <c r="K156" s="70" t="n">
        <v>120</v>
      </c>
      <c r="O156" s="77" t="n">
        <v>46316</v>
      </c>
      <c r="P156" s="7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3059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3055</v>
      </c>
      <c r="K157" s="70" t="n">
        <v>260</v>
      </c>
      <c r="O157" s="77" t="n">
        <v>46317</v>
      </c>
      <c r="P157" s="7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3059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3055</v>
      </c>
      <c r="K158" s="70" t="n">
        <v>3014.5</v>
      </c>
      <c r="O158" s="77" t="n">
        <v>46318</v>
      </c>
      <c r="P158" s="7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3071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3055</v>
      </c>
      <c r="K159" s="70" t="n">
        <v>240</v>
      </c>
      <c r="O159" s="77" t="n">
        <v>46319</v>
      </c>
      <c r="P159" s="7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3059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3055</v>
      </c>
      <c r="K160" s="70" t="n">
        <v>335</v>
      </c>
      <c r="O160" s="77" t="n">
        <v>46320</v>
      </c>
      <c r="P160" s="7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3059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3055</v>
      </c>
      <c r="K161" s="70" t="n">
        <v>120</v>
      </c>
      <c r="O161" s="77" t="n">
        <v>46321</v>
      </c>
      <c r="P161" s="7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3059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3055</v>
      </c>
      <c r="K162" s="70" t="n">
        <v>335</v>
      </c>
      <c r="O162" s="77" t="n">
        <v>46322</v>
      </c>
      <c r="P162" s="7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3059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3055</v>
      </c>
      <c r="K163" s="70" t="n">
        <v>120</v>
      </c>
      <c r="O163" s="77" t="n">
        <v>46323</v>
      </c>
      <c r="P163" s="7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3074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3055</v>
      </c>
      <c r="K164" s="70" t="n">
        <v>446.46</v>
      </c>
      <c r="O164" s="77" t="n">
        <v>46324</v>
      </c>
      <c r="P164" s="7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3060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3055</v>
      </c>
      <c r="K165" s="70" t="n">
        <v>270</v>
      </c>
      <c r="O165" s="77" t="n">
        <v>46325</v>
      </c>
      <c r="P165" s="7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3094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3055</v>
      </c>
      <c r="K166" s="70" t="n">
        <v>360</v>
      </c>
      <c r="O166" s="77" t="n">
        <v>46326</v>
      </c>
      <c r="P166" s="7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3119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3055</v>
      </c>
      <c r="K167" s="70" t="n">
        <v>3483</v>
      </c>
      <c r="O167" s="77" t="n">
        <v>46327</v>
      </c>
      <c r="P167" s="7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3120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3055</v>
      </c>
      <c r="K168" s="70" t="n">
        <v>781.5</v>
      </c>
      <c r="O168" s="77" t="n">
        <v>46328</v>
      </c>
      <c r="P168" s="7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3121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3055</v>
      </c>
      <c r="K169" s="70" t="n">
        <v>934.38</v>
      </c>
      <c r="O169" s="77" t="n">
        <v>46329</v>
      </c>
      <c r="P169" s="7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3122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3055</v>
      </c>
      <c r="K170" s="70" t="n">
        <v>3052.86</v>
      </c>
      <c r="O170" s="77" t="n">
        <v>46330</v>
      </c>
      <c r="P170" s="7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3066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3055</v>
      </c>
      <c r="K171" s="70" t="n">
        <v>4748.8</v>
      </c>
      <c r="O171" s="77" t="n">
        <v>46331</v>
      </c>
      <c r="P171" s="7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3066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3055</v>
      </c>
      <c r="K172" s="70" t="n">
        <v>2252.8</v>
      </c>
      <c r="O172" s="77" t="n">
        <v>46332</v>
      </c>
      <c r="P172" s="7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3066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3055</v>
      </c>
      <c r="K173" s="70" t="n">
        <v>5746</v>
      </c>
      <c r="O173" s="77" t="n">
        <v>46333</v>
      </c>
      <c r="P173" s="7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3066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3055</v>
      </c>
      <c r="K174" s="70" t="n">
        <v>3966.4</v>
      </c>
      <c r="O174" s="77" t="n">
        <v>46334</v>
      </c>
      <c r="P174" s="7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3086</v>
      </c>
      <c r="D175" s="1" t="s">
        <v>3087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3055</v>
      </c>
      <c r="K175" s="70" t="n">
        <v>4393.07</v>
      </c>
      <c r="O175" s="77" t="n">
        <v>46335</v>
      </c>
      <c r="P175" s="7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3109</v>
      </c>
      <c r="D176" s="1" t="s">
        <v>3110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3055</v>
      </c>
      <c r="K176" s="70" t="n">
        <v>6875.05</v>
      </c>
      <c r="O176" s="77" t="n">
        <v>46336</v>
      </c>
      <c r="P176" s="7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3099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3055</v>
      </c>
      <c r="K177" s="70" t="n">
        <v>716.75</v>
      </c>
      <c r="O177" s="77" t="n">
        <v>46337</v>
      </c>
      <c r="P177" s="7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3059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3055</v>
      </c>
      <c r="K178" s="70" t="n">
        <v>1670</v>
      </c>
      <c r="O178" s="77" t="n">
        <v>46338</v>
      </c>
      <c r="P178" s="7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3059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3055</v>
      </c>
      <c r="K179" s="70" t="n">
        <v>280</v>
      </c>
      <c r="O179" s="77" t="n">
        <v>46339</v>
      </c>
      <c r="P179" s="7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3059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3055</v>
      </c>
      <c r="K180" s="70" t="n">
        <v>1670</v>
      </c>
      <c r="O180" s="77" t="n">
        <v>46340</v>
      </c>
      <c r="P180" s="7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3059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3055</v>
      </c>
      <c r="K181" s="70" t="n">
        <v>280</v>
      </c>
      <c r="O181" s="77" t="n">
        <v>46341</v>
      </c>
      <c r="P181" s="7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3123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3055</v>
      </c>
      <c r="K182" s="70" t="n">
        <v>2974.44</v>
      </c>
      <c r="O182" s="77" t="n">
        <v>46342</v>
      </c>
      <c r="P182" s="7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3095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3055</v>
      </c>
      <c r="K183" s="70" t="n">
        <v>1103.52</v>
      </c>
      <c r="O183" s="77" t="n">
        <v>46343</v>
      </c>
      <c r="P183" s="7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3095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3055</v>
      </c>
      <c r="K184" s="70" t="n">
        <v>1799</v>
      </c>
      <c r="O184" s="77" t="n">
        <v>46344</v>
      </c>
      <c r="P184" s="7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3124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3055</v>
      </c>
      <c r="K185" s="70" t="n">
        <v>2507.29</v>
      </c>
      <c r="O185" s="77" t="n">
        <v>46345</v>
      </c>
      <c r="P185" s="7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3054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3055</v>
      </c>
      <c r="K186" s="70" t="n">
        <v>1174.72</v>
      </c>
      <c r="O186" s="77" t="n">
        <v>46346</v>
      </c>
      <c r="P186" s="7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3054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3055</v>
      </c>
      <c r="K187" s="70" t="n">
        <v>1514.13</v>
      </c>
      <c r="O187" s="77" t="n">
        <v>46347</v>
      </c>
      <c r="P187" s="7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3066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3055</v>
      </c>
      <c r="K188" s="70" t="n">
        <v>5708.8</v>
      </c>
      <c r="O188" s="77" t="n">
        <v>46348</v>
      </c>
      <c r="P188" s="7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3061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3055</v>
      </c>
      <c r="K189" s="70" t="n">
        <v>450</v>
      </c>
      <c r="O189" s="77" t="n">
        <v>46349</v>
      </c>
      <c r="P189" s="7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3125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3055</v>
      </c>
      <c r="K190" s="70" t="n">
        <v>2574.72</v>
      </c>
      <c r="O190" s="77" t="n">
        <v>46350</v>
      </c>
      <c r="P190" s="7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3069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3055</v>
      </c>
      <c r="K191" s="70" t="n">
        <v>489.3</v>
      </c>
      <c r="O191" s="77" t="n">
        <v>46351</v>
      </c>
      <c r="P191" s="7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3096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3055</v>
      </c>
      <c r="K192" s="70" t="n">
        <v>105</v>
      </c>
      <c r="O192" s="77" t="n">
        <v>46352</v>
      </c>
      <c r="P192" s="7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3096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3055</v>
      </c>
      <c r="K193" s="70" t="n">
        <v>137.5</v>
      </c>
      <c r="O193" s="77" t="n">
        <v>46353</v>
      </c>
      <c r="P193" s="7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3126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3055</v>
      </c>
      <c r="K194" s="70" t="n">
        <v>3282.75</v>
      </c>
      <c r="O194" s="77" t="n">
        <v>46354</v>
      </c>
      <c r="P194" s="7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3072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3055</v>
      </c>
      <c r="K195" s="70" t="n">
        <v>420</v>
      </c>
      <c r="O195" s="77" t="n">
        <v>46355</v>
      </c>
      <c r="P195" s="7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3073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3055</v>
      </c>
      <c r="K196" s="70" t="n">
        <v>632.15</v>
      </c>
      <c r="O196" s="77" t="n">
        <v>46356</v>
      </c>
      <c r="P196" s="7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3073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3055</v>
      </c>
      <c r="K197" s="70" t="n">
        <v>431.5</v>
      </c>
      <c r="O197" s="77" t="n">
        <v>46357</v>
      </c>
      <c r="P197" s="7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3059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3055</v>
      </c>
      <c r="K198" s="70" t="n">
        <v>86</v>
      </c>
      <c r="O198" s="77" t="n">
        <v>46358</v>
      </c>
      <c r="P198" s="7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3059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3055</v>
      </c>
      <c r="K199" s="70" t="n">
        <v>240</v>
      </c>
      <c r="O199" s="77" t="n">
        <v>46359</v>
      </c>
      <c r="P199" s="7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3059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3055</v>
      </c>
      <c r="K200" s="70" t="n">
        <v>2433</v>
      </c>
      <c r="O200" s="77" t="n">
        <v>46360</v>
      </c>
      <c r="P200" s="7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3059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3055</v>
      </c>
      <c r="K201" s="70" t="n">
        <v>86</v>
      </c>
      <c r="O201" s="77" t="n">
        <v>46361</v>
      </c>
      <c r="P201" s="7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3059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3055</v>
      </c>
      <c r="K202" s="70" t="n">
        <v>240</v>
      </c>
      <c r="O202" s="77" t="n">
        <v>46362</v>
      </c>
      <c r="P202" s="7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3059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3055</v>
      </c>
      <c r="K203" s="70" t="n">
        <v>2433</v>
      </c>
      <c r="O203" s="77" t="n">
        <v>46363</v>
      </c>
      <c r="P203" s="7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3127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3055</v>
      </c>
      <c r="K204" s="70" t="n">
        <v>2778</v>
      </c>
      <c r="O204" s="77" t="n">
        <v>46364</v>
      </c>
      <c r="P204" s="7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3128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3055</v>
      </c>
      <c r="K205" s="70" t="n">
        <v>1040</v>
      </c>
      <c r="O205" s="77" t="n">
        <v>46365</v>
      </c>
      <c r="P205" s="7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3075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3055</v>
      </c>
      <c r="K206" s="70" t="n">
        <v>312.4</v>
      </c>
      <c r="O206" s="77" t="n">
        <v>46366</v>
      </c>
      <c r="P206" s="7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3075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3055</v>
      </c>
      <c r="K207" s="70" t="n">
        <v>221</v>
      </c>
      <c r="O207" s="77" t="n">
        <v>46367</v>
      </c>
      <c r="P207" s="7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3129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3055</v>
      </c>
      <c r="K208" s="70" t="n">
        <v>411.68</v>
      </c>
      <c r="O208" s="77" t="n">
        <v>46368</v>
      </c>
      <c r="P208" s="7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3130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3055</v>
      </c>
      <c r="K209" s="70" t="n">
        <v>1326.02</v>
      </c>
      <c r="O209" s="77" t="n">
        <v>46369</v>
      </c>
      <c r="P209" s="7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3054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3055</v>
      </c>
      <c r="K210" s="70" t="n">
        <v>916.19</v>
      </c>
      <c r="O210" s="77" t="n">
        <v>46370</v>
      </c>
      <c r="P210" s="7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3054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3055</v>
      </c>
      <c r="K211" s="70" t="n">
        <v>4072.51</v>
      </c>
      <c r="O211" s="77" t="n">
        <v>46371</v>
      </c>
      <c r="P211" s="7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3103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3055</v>
      </c>
      <c r="K212" s="70" t="n">
        <v>1428</v>
      </c>
      <c r="O212" s="77" t="n">
        <v>46372</v>
      </c>
      <c r="P212" s="7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3068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3055</v>
      </c>
      <c r="K213" s="70" t="n">
        <v>973.94</v>
      </c>
      <c r="O213" s="77" t="n">
        <v>46373</v>
      </c>
      <c r="P213" s="7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3131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3055</v>
      </c>
      <c r="K214" s="70" t="n">
        <v>539.46</v>
      </c>
      <c r="O214" s="77" t="n">
        <v>46374</v>
      </c>
      <c r="P214" s="7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3132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3055</v>
      </c>
      <c r="K215" s="70" t="n">
        <v>1229.96</v>
      </c>
      <c r="O215" s="77" t="n">
        <v>46375</v>
      </c>
      <c r="P215" s="7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3070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3055</v>
      </c>
      <c r="K216" s="70" t="n">
        <v>1107</v>
      </c>
      <c r="O216" s="77" t="n">
        <v>46376</v>
      </c>
      <c r="P216" s="7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3072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3055</v>
      </c>
      <c r="K217" s="70" t="n">
        <v>1322.5</v>
      </c>
      <c r="O217" s="77" t="n">
        <v>46377</v>
      </c>
      <c r="P217" s="7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3073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3055</v>
      </c>
      <c r="K218" s="70" t="n">
        <v>2791.05</v>
      </c>
      <c r="O218" s="77" t="n">
        <v>46378</v>
      </c>
      <c r="P218" s="7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3059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3055</v>
      </c>
      <c r="K219" s="70" t="n">
        <v>181</v>
      </c>
      <c r="O219" s="77" t="n">
        <v>46379</v>
      </c>
      <c r="P219" s="7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3059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3055</v>
      </c>
      <c r="K220" s="70" t="n">
        <v>181</v>
      </c>
      <c r="O220" s="77" t="n">
        <v>46380</v>
      </c>
      <c r="P220" s="7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3100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3055</v>
      </c>
      <c r="K221" s="70" t="n">
        <v>1104</v>
      </c>
      <c r="O221" s="77" t="n">
        <v>46381</v>
      </c>
      <c r="P221" s="7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3076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3055</v>
      </c>
      <c r="K222" s="70" t="n">
        <v>352.46</v>
      </c>
      <c r="O222" s="77" t="n">
        <v>46382</v>
      </c>
      <c r="P222" s="7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3076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3055</v>
      </c>
      <c r="K223" s="70" t="n">
        <v>860.14</v>
      </c>
      <c r="O223" s="77" t="n">
        <v>46383</v>
      </c>
      <c r="P223" s="7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3079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3055</v>
      </c>
      <c r="K224" s="70" t="n">
        <v>180.27</v>
      </c>
      <c r="O224" s="77" t="n">
        <v>46384</v>
      </c>
      <c r="P224" s="7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3122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3055</v>
      </c>
      <c r="K225" s="70" t="n">
        <v>6080.62</v>
      </c>
      <c r="O225" s="77" t="n">
        <v>46385</v>
      </c>
      <c r="P225" s="7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3080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3055</v>
      </c>
      <c r="K226" s="70" t="n">
        <v>756.82</v>
      </c>
      <c r="O226" s="77" t="n">
        <v>46386</v>
      </c>
      <c r="P226" s="7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3092</v>
      </c>
      <c r="E227" s="16" t="n">
        <v>46191</v>
      </c>
      <c r="F227" s="16" t="n">
        <v>46191</v>
      </c>
      <c r="G227" s="1" t="s">
        <v>3093</v>
      </c>
      <c r="H227" s="1" t="n">
        <v>1270052</v>
      </c>
      <c r="I227" s="1" t="n">
        <v>1</v>
      </c>
      <c r="J227" s="1" t="s">
        <v>3055</v>
      </c>
      <c r="K227" s="70" t="n">
        <v>566</v>
      </c>
      <c r="O227" s="77" t="n">
        <v>46387</v>
      </c>
      <c r="P227" s="7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3059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3055</v>
      </c>
      <c r="K228" s="70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3059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3055</v>
      </c>
      <c r="K229" s="70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3059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3055</v>
      </c>
      <c r="K230" s="70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3059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3055</v>
      </c>
      <c r="K231" s="70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3059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3055</v>
      </c>
      <c r="K232" s="70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3059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3055</v>
      </c>
      <c r="K233" s="70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3133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3055</v>
      </c>
      <c r="K234" s="70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3134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3055</v>
      </c>
      <c r="K235" s="70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3077</v>
      </c>
      <c r="E236" s="16" t="n">
        <v>46192</v>
      </c>
      <c r="F236" s="16" t="n">
        <v>46192</v>
      </c>
      <c r="G236" s="1" t="s">
        <v>3078</v>
      </c>
      <c r="H236" s="1" t="n">
        <v>1279589</v>
      </c>
      <c r="I236" s="1" t="n">
        <v>1</v>
      </c>
      <c r="J236" s="1" t="s">
        <v>3055</v>
      </c>
      <c r="K236" s="70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3113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3055</v>
      </c>
      <c r="K237" s="70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3066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3055</v>
      </c>
      <c r="K238" s="70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3066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3055</v>
      </c>
      <c r="K239" s="70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3061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3055</v>
      </c>
      <c r="K240" s="70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3103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3055</v>
      </c>
      <c r="K241" s="70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3103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3055</v>
      </c>
      <c r="K242" s="70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3103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3055</v>
      </c>
      <c r="K243" s="70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3103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3055</v>
      </c>
      <c r="K244" s="70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3089</v>
      </c>
      <c r="D245" s="1" t="s">
        <v>3090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3055</v>
      </c>
      <c r="K245" s="70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3108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3055</v>
      </c>
      <c r="K246" s="70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3116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3055</v>
      </c>
      <c r="K247" s="70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3109</v>
      </c>
      <c r="D248" s="1" t="s">
        <v>3110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3055</v>
      </c>
      <c r="K248" s="70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3059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3055</v>
      </c>
      <c r="K249" s="70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3059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3055</v>
      </c>
      <c r="K250" s="70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3059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3055</v>
      </c>
      <c r="K251" s="70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3059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3055</v>
      </c>
      <c r="K252" s="70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3075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3055</v>
      </c>
      <c r="K253" s="70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2954</v>
      </c>
      <c r="D254" s="1" t="s">
        <v>3101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3055</v>
      </c>
      <c r="K254" s="70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3086</v>
      </c>
      <c r="D255" s="1" t="s">
        <v>3087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3055</v>
      </c>
      <c r="K255" s="70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3096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3055</v>
      </c>
      <c r="K256" s="70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3135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3055</v>
      </c>
      <c r="K257" s="70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3136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3055</v>
      </c>
      <c r="K258" s="70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3059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3055</v>
      </c>
      <c r="K259" s="70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3059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3055</v>
      </c>
      <c r="K260" s="70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3059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3055</v>
      </c>
      <c r="K261" s="70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3059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3055</v>
      </c>
      <c r="K262" s="70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3094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3055</v>
      </c>
      <c r="K263" s="70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3124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3055</v>
      </c>
      <c r="K264" s="70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3137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3055</v>
      </c>
      <c r="K265" s="70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3066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3055</v>
      </c>
      <c r="K266" s="70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3086</v>
      </c>
      <c r="D267" s="1" t="s">
        <v>3087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3055</v>
      </c>
      <c r="K267" s="70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3103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3055</v>
      </c>
      <c r="K268" s="70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3138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3055</v>
      </c>
      <c r="K269" s="70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3099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3055</v>
      </c>
      <c r="K270" s="70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3099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3055</v>
      </c>
      <c r="K271" s="70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3059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3055</v>
      </c>
      <c r="K272" s="70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3059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3055</v>
      </c>
      <c r="K273" s="70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3059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3055</v>
      </c>
      <c r="K274" s="70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3059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3055</v>
      </c>
      <c r="K275" s="70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3059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3055</v>
      </c>
      <c r="K276" s="70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3084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3055</v>
      </c>
      <c r="K277" s="70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3139</v>
      </c>
      <c r="E278" s="16" t="n">
        <v>46195</v>
      </c>
      <c r="F278" s="16" t="n">
        <v>46179</v>
      </c>
      <c r="G278" s="1" t="s">
        <v>3140</v>
      </c>
      <c r="H278" s="1" t="n">
        <v>1289649</v>
      </c>
      <c r="I278" s="1" t="n">
        <v>11</v>
      </c>
      <c r="J278" s="1" t="s">
        <v>3055</v>
      </c>
      <c r="K278" s="70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3139</v>
      </c>
      <c r="E279" s="16" t="n">
        <v>46195</v>
      </c>
      <c r="F279" s="16" t="n">
        <v>46186</v>
      </c>
      <c r="G279" s="1" t="s">
        <v>3140</v>
      </c>
      <c r="H279" s="1" t="n">
        <v>1289650</v>
      </c>
      <c r="I279" s="1" t="n">
        <v>11</v>
      </c>
      <c r="J279" s="1" t="s">
        <v>3055</v>
      </c>
      <c r="K279" s="70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3139</v>
      </c>
      <c r="E280" s="16" t="n">
        <v>46195</v>
      </c>
      <c r="F280" s="16" t="n">
        <v>46193</v>
      </c>
      <c r="G280" s="1" t="s">
        <v>3140</v>
      </c>
      <c r="H280" s="1" t="n">
        <v>1289657</v>
      </c>
      <c r="I280" s="1" t="n">
        <v>11</v>
      </c>
      <c r="J280" s="1" t="s">
        <v>3055</v>
      </c>
      <c r="K280" s="70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3139</v>
      </c>
      <c r="E281" s="16" t="n">
        <v>46195</v>
      </c>
      <c r="F281" s="16" t="n">
        <v>46194</v>
      </c>
      <c r="G281" s="1" t="s">
        <v>3140</v>
      </c>
      <c r="H281" s="1" t="n">
        <v>1289655</v>
      </c>
      <c r="I281" s="1" t="n">
        <v>11</v>
      </c>
      <c r="J281" s="1" t="s">
        <v>3055</v>
      </c>
      <c r="K281" s="70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3060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3055</v>
      </c>
      <c r="K282" s="70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3141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3055</v>
      </c>
      <c r="K283" s="70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3081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3055</v>
      </c>
      <c r="K284" s="70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3136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3055</v>
      </c>
      <c r="K285" s="70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3115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3055</v>
      </c>
      <c r="K286" s="70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3059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3055</v>
      </c>
      <c r="K287" s="70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3059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3055</v>
      </c>
      <c r="K288" s="70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3059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3055</v>
      </c>
      <c r="K289" s="70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3059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3055</v>
      </c>
      <c r="K290" s="70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3059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3055</v>
      </c>
      <c r="K291" s="70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3059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3055</v>
      </c>
      <c r="K292" s="70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3059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3055</v>
      </c>
      <c r="K293" s="70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3059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3055</v>
      </c>
      <c r="K294" s="70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3142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3055</v>
      </c>
      <c r="K295" s="70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3142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3055</v>
      </c>
      <c r="K296" s="70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3143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3055</v>
      </c>
      <c r="K297" s="70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3079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3055</v>
      </c>
      <c r="K298" s="70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3054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3055</v>
      </c>
      <c r="K299" s="70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3054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3055</v>
      </c>
      <c r="K300" s="70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3144</v>
      </c>
      <c r="E301" s="16" t="n">
        <v>46197</v>
      </c>
      <c r="F301" s="16" t="n">
        <v>46190</v>
      </c>
      <c r="G301" s="1" t="s">
        <v>3145</v>
      </c>
      <c r="H301" s="1" t="n">
        <v>1299871</v>
      </c>
      <c r="I301" s="1" t="n">
        <v>39</v>
      </c>
      <c r="J301" s="1" t="s">
        <v>3055</v>
      </c>
      <c r="K301" s="70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3109</v>
      </c>
      <c r="D302" s="1" t="s">
        <v>3146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3055</v>
      </c>
      <c r="K302" s="70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3081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3055</v>
      </c>
      <c r="K303" s="70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3081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3055</v>
      </c>
      <c r="K304" s="70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3072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3055</v>
      </c>
      <c r="K305" s="70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3147</v>
      </c>
      <c r="E306" s="16" t="n">
        <v>46197</v>
      </c>
      <c r="F306" s="16" t="n">
        <v>46114</v>
      </c>
      <c r="G306" s="1" t="s">
        <v>2837</v>
      </c>
      <c r="H306" s="1" t="n">
        <v>1392258</v>
      </c>
      <c r="I306" s="1" t="n">
        <v>11</v>
      </c>
      <c r="J306" s="1" t="s">
        <v>3055</v>
      </c>
      <c r="K306" s="70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3059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3055</v>
      </c>
      <c r="K307" s="70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3059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3055</v>
      </c>
      <c r="K308" s="70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3059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3055</v>
      </c>
      <c r="K309" s="70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3059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3055</v>
      </c>
      <c r="K310" s="70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3059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3055</v>
      </c>
      <c r="K311" s="70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3074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3055</v>
      </c>
      <c r="K312" s="70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3085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3055</v>
      </c>
      <c r="K313" s="70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3148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3055</v>
      </c>
      <c r="K314" s="70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3064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3055</v>
      </c>
      <c r="K315" s="70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3149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3055</v>
      </c>
      <c r="K316" s="70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3080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3055</v>
      </c>
      <c r="K317" s="70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3150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3055</v>
      </c>
      <c r="K318" s="70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3070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3055</v>
      </c>
      <c r="K319" s="70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3073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3055</v>
      </c>
      <c r="K320" s="70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3059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3055</v>
      </c>
      <c r="K321" s="70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3059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3055</v>
      </c>
      <c r="K322" s="70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3139</v>
      </c>
      <c r="E323" s="16" t="n">
        <v>46198</v>
      </c>
      <c r="F323" s="16" t="n">
        <v>46142</v>
      </c>
      <c r="G323" s="1" t="s">
        <v>3140</v>
      </c>
      <c r="H323" s="1" t="n">
        <v>1392270</v>
      </c>
      <c r="I323" s="1" t="n">
        <v>11</v>
      </c>
      <c r="J323" s="1" t="s">
        <v>3055</v>
      </c>
      <c r="K323" s="70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3075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3055</v>
      </c>
      <c r="K324" s="70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3076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3055</v>
      </c>
      <c r="K325" s="70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3076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3055</v>
      </c>
      <c r="K326" s="70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3151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3055</v>
      </c>
      <c r="K327" s="70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3077</v>
      </c>
      <c r="E328" s="16" t="n">
        <v>46199</v>
      </c>
      <c r="F328" s="16" t="n">
        <v>46199</v>
      </c>
      <c r="G328" s="1" t="s">
        <v>3078</v>
      </c>
      <c r="H328" s="1" t="n">
        <v>1312429</v>
      </c>
      <c r="I328" s="1" t="n">
        <v>1</v>
      </c>
      <c r="J328" s="1" t="s">
        <v>3055</v>
      </c>
      <c r="K328" s="70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3061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3055</v>
      </c>
      <c r="K329" s="70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3059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3055</v>
      </c>
      <c r="K330" s="70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3059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3055</v>
      </c>
      <c r="K331" s="70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3059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3055</v>
      </c>
      <c r="K332" s="70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3059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3055</v>
      </c>
      <c r="K333" s="70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3059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3055</v>
      </c>
      <c r="K334" s="70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3059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3055</v>
      </c>
      <c r="K335" s="70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3142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3055</v>
      </c>
      <c r="K336" s="70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3113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3055</v>
      </c>
      <c r="K337" s="70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3152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3055</v>
      </c>
      <c r="K338" s="70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3096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3055</v>
      </c>
      <c r="K339" s="70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3096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3055</v>
      </c>
      <c r="K340" s="70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3153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3055</v>
      </c>
      <c r="K341" s="70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3072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3055</v>
      </c>
      <c r="K342" s="70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3154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3055</v>
      </c>
      <c r="K343" s="70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3059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3055</v>
      </c>
      <c r="K344" s="70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3059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3055</v>
      </c>
      <c r="K345" s="70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3059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3055</v>
      </c>
      <c r="K346" s="70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3059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3055</v>
      </c>
      <c r="K347" s="70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3094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3055</v>
      </c>
      <c r="K348" s="70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3066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3055</v>
      </c>
      <c r="K349" s="70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3066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3055</v>
      </c>
      <c r="K350" s="70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3066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3055</v>
      </c>
      <c r="K351" s="70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3066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3055</v>
      </c>
      <c r="K352" s="70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3125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3055</v>
      </c>
      <c r="K353" s="70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3155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3055</v>
      </c>
      <c r="K354" s="70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2944</v>
      </c>
      <c r="D355" s="1" t="s">
        <v>3155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3055</v>
      </c>
      <c r="K355" s="70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3092</v>
      </c>
      <c r="E356" s="16" t="n">
        <v>46202</v>
      </c>
      <c r="F356" s="16" t="n">
        <v>46200</v>
      </c>
      <c r="G356" s="1" t="s">
        <v>3093</v>
      </c>
      <c r="H356" s="1" t="n">
        <v>1322109</v>
      </c>
      <c r="I356" s="1" t="n">
        <v>1</v>
      </c>
      <c r="J356" s="1" t="s">
        <v>3055</v>
      </c>
      <c r="K356" s="70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3116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3055</v>
      </c>
      <c r="K357" s="70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3059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3055</v>
      </c>
      <c r="K358" s="70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3059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3055</v>
      </c>
      <c r="K359" s="70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3059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3055</v>
      </c>
      <c r="K360" s="70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3059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3055</v>
      </c>
      <c r="K361" s="70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3059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3055</v>
      </c>
      <c r="K362" s="70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3059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3055</v>
      </c>
      <c r="K363" s="70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3060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3055</v>
      </c>
      <c r="K364" s="70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3054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3055</v>
      </c>
      <c r="K365" s="70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3054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3055</v>
      </c>
      <c r="K366" s="70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3122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3055</v>
      </c>
      <c r="K367" s="70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3066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3055</v>
      </c>
      <c r="K368" s="70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3061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3055</v>
      </c>
      <c r="K369" s="70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3156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3055</v>
      </c>
      <c r="K370" s="70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3069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3055</v>
      </c>
      <c r="K371" s="70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3157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3055</v>
      </c>
      <c r="K372" s="70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3097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3055</v>
      </c>
      <c r="K373" s="70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3109</v>
      </c>
      <c r="D374" s="1" t="s">
        <v>3111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3055</v>
      </c>
      <c r="K374" s="70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3059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3055</v>
      </c>
      <c r="K375" s="70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3059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3055</v>
      </c>
      <c r="K376" s="70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3059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3055</v>
      </c>
      <c r="K377" s="70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3059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3055</v>
      </c>
      <c r="K378" s="70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3059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3055</v>
      </c>
      <c r="K379" s="70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3059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3055</v>
      </c>
      <c r="K380" s="70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3059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3055</v>
      </c>
      <c r="K381" s="70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3059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3055</v>
      </c>
      <c r="K382" s="70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3158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3055</v>
      </c>
      <c r="K383" s="70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3139</v>
      </c>
      <c r="E384" s="16" t="n">
        <v>46203</v>
      </c>
      <c r="F384" s="16" t="n">
        <v>46203</v>
      </c>
      <c r="G384" s="1" t="s">
        <v>3140</v>
      </c>
      <c r="H384" s="1" t="n">
        <v>1334186</v>
      </c>
      <c r="I384" s="1" t="n">
        <v>11</v>
      </c>
      <c r="J384" s="1" t="s">
        <v>3055</v>
      </c>
      <c r="K384" s="70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3100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3055</v>
      </c>
      <c r="K385" s="70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3100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3055</v>
      </c>
      <c r="K386" s="70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3148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3055</v>
      </c>
      <c r="K387" s="70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3079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3055</v>
      </c>
      <c r="K388" s="70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3066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3055</v>
      </c>
      <c r="K389" s="70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3109</v>
      </c>
      <c r="D390" s="1" t="s">
        <v>3159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3055</v>
      </c>
      <c r="K390" s="70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3073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3055</v>
      </c>
      <c r="K391" s="70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3073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3055</v>
      </c>
      <c r="K392" s="70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3073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3055</v>
      </c>
      <c r="K393" s="70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3059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3055</v>
      </c>
      <c r="K394" s="70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3059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3055</v>
      </c>
      <c r="K395" s="70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3076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3055</v>
      </c>
      <c r="K396" s="70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3076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3055</v>
      </c>
      <c r="K397" s="70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3080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3055</v>
      </c>
      <c r="K398" s="70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3066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3055</v>
      </c>
      <c r="K399" s="70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3114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3055</v>
      </c>
      <c r="K400" s="70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3089</v>
      </c>
      <c r="D401" s="1" t="s">
        <v>3160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3055</v>
      </c>
      <c r="K401" s="70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3059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3055</v>
      </c>
      <c r="K402" s="70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3059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3055</v>
      </c>
      <c r="K403" s="70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3059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3055</v>
      </c>
      <c r="K404" s="70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3059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3055</v>
      </c>
      <c r="K405" s="70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3059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3055</v>
      </c>
      <c r="K406" s="70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3059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3055</v>
      </c>
      <c r="K407" s="70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3059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3055</v>
      </c>
      <c r="K408" s="70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3059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3055</v>
      </c>
      <c r="K409" s="70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3127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3055</v>
      </c>
      <c r="K410" s="70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3161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3055</v>
      </c>
      <c r="K411" s="70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2954</v>
      </c>
      <c r="D412" s="1" t="s">
        <v>3101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3055</v>
      </c>
      <c r="K412" s="70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3077</v>
      </c>
      <c r="E413" s="16" t="n">
        <v>46206</v>
      </c>
      <c r="F413" s="16" t="n">
        <v>46206</v>
      </c>
      <c r="G413" s="1" t="s">
        <v>3078</v>
      </c>
      <c r="H413" s="1" t="n">
        <v>1348284</v>
      </c>
      <c r="I413" s="1" t="n">
        <v>1</v>
      </c>
      <c r="J413" s="1" t="s">
        <v>3055</v>
      </c>
      <c r="K413" s="70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3162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3055</v>
      </c>
      <c r="K414" s="70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3113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3055</v>
      </c>
      <c r="K415" s="70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3061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3055</v>
      </c>
      <c r="K416" s="70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3089</v>
      </c>
      <c r="D417" s="1" t="s">
        <v>3090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3055</v>
      </c>
      <c r="K417" s="70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3096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3055</v>
      </c>
      <c r="K418" s="70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3096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3055</v>
      </c>
      <c r="K419" s="70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3096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3055</v>
      </c>
      <c r="K420" s="70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3109</v>
      </c>
      <c r="D421" s="1" t="s">
        <v>3163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3055</v>
      </c>
      <c r="K421" s="70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3059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3055</v>
      </c>
      <c r="K422" s="70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3059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3055</v>
      </c>
      <c r="K423" s="70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3059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3055</v>
      </c>
      <c r="K424" s="70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3059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3055</v>
      </c>
      <c r="K425" s="70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3059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3055</v>
      </c>
      <c r="K426" s="70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3059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3055</v>
      </c>
      <c r="K427" s="70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3100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3055</v>
      </c>
      <c r="K428" s="70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3066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3055</v>
      </c>
      <c r="K429" s="70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3068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3055</v>
      </c>
      <c r="K430" s="70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3099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3055</v>
      </c>
      <c r="K431" s="70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3099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3055</v>
      </c>
      <c r="K432" s="70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3059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3055</v>
      </c>
      <c r="K433" s="70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3059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3055</v>
      </c>
      <c r="K434" s="70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3075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3055</v>
      </c>
      <c r="K435" s="70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3077</v>
      </c>
      <c r="E436" s="16" t="n">
        <v>46209</v>
      </c>
      <c r="F436" s="16" t="n">
        <v>46207</v>
      </c>
      <c r="G436" s="1" t="s">
        <v>3078</v>
      </c>
      <c r="H436" s="1" t="n">
        <v>1364295</v>
      </c>
      <c r="I436" s="1" t="n">
        <v>1</v>
      </c>
      <c r="J436" s="1" t="s">
        <v>3055</v>
      </c>
      <c r="K436" s="70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3094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3055</v>
      </c>
      <c r="K437" s="70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3095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3055</v>
      </c>
      <c r="K438" s="70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3066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3055</v>
      </c>
      <c r="K439" s="70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3066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3055</v>
      </c>
      <c r="K440" s="70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3086</v>
      </c>
      <c r="D441" s="1" t="s">
        <v>3087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3055</v>
      </c>
      <c r="K441" s="70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3059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3055</v>
      </c>
      <c r="K442" s="70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3059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3055</v>
      </c>
      <c r="K443" s="70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3059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3055</v>
      </c>
      <c r="K444" s="70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3059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3055</v>
      </c>
      <c r="K445" s="70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3164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3055</v>
      </c>
      <c r="K446" s="70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3139</v>
      </c>
      <c r="E447" s="16" t="n">
        <v>46209</v>
      </c>
      <c r="F447" s="16" t="n">
        <v>46207</v>
      </c>
      <c r="G447" s="1" t="s">
        <v>3140</v>
      </c>
      <c r="H447" s="1" t="n">
        <v>1361453</v>
      </c>
      <c r="I447" s="1" t="n">
        <v>11</v>
      </c>
      <c r="J447" s="1" t="s">
        <v>3055</v>
      </c>
      <c r="K447" s="70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3060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3055</v>
      </c>
      <c r="K448" s="70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3061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3055</v>
      </c>
      <c r="K449" s="70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3091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3055</v>
      </c>
      <c r="K450" s="70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3070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3055</v>
      </c>
      <c r="K451" s="70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3059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3055</v>
      </c>
      <c r="K452" s="70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3059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3055</v>
      </c>
      <c r="K453" s="70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3059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3055</v>
      </c>
      <c r="K454" s="70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3059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3055</v>
      </c>
      <c r="K455" s="70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3059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3055</v>
      </c>
      <c r="K456" s="70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3059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3055</v>
      </c>
      <c r="K457" s="70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3128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3055</v>
      </c>
      <c r="K458" s="70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3072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3055</v>
      </c>
      <c r="K459" s="70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3059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3055</v>
      </c>
      <c r="K460" s="70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3059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3055</v>
      </c>
      <c r="K461" s="70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3059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3055</v>
      </c>
      <c r="K462" s="70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3059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3055</v>
      </c>
      <c r="K463" s="70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3059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3055</v>
      </c>
      <c r="K464" s="70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3059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3055</v>
      </c>
      <c r="K465" s="70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3075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3055</v>
      </c>
      <c r="K466" s="70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3079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3055</v>
      </c>
      <c r="K467" s="70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3054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3055</v>
      </c>
      <c r="K468" s="70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3054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3055</v>
      </c>
      <c r="K469" s="70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3054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3055</v>
      </c>
      <c r="K470" s="70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3054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3055</v>
      </c>
      <c r="K471" s="70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3054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3055</v>
      </c>
      <c r="K472" s="70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3080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3055</v>
      </c>
      <c r="K473" s="70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3137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3055</v>
      </c>
      <c r="K474" s="70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3066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3055</v>
      </c>
      <c r="K475" s="70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3066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3055</v>
      </c>
      <c r="K476" s="70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3067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3055</v>
      </c>
      <c r="K477" s="70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3096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3055</v>
      </c>
      <c r="K478" s="70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3097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3055</v>
      </c>
      <c r="K479" s="70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3073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3055</v>
      </c>
      <c r="K480" s="70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3154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3055</v>
      </c>
      <c r="K481" s="70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3059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3055</v>
      </c>
      <c r="K482" s="70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3074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3055</v>
      </c>
      <c r="K483" s="70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3117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3055</v>
      </c>
      <c r="K484" s="70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3076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3055</v>
      </c>
      <c r="K485" s="70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3076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3055</v>
      </c>
      <c r="K486" s="70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3077</v>
      </c>
      <c r="E487" s="16" t="n">
        <v>46213</v>
      </c>
      <c r="F487" s="16" t="n">
        <v>46213</v>
      </c>
      <c r="G487" s="1" t="s">
        <v>3078</v>
      </c>
      <c r="H487" s="1" t="n">
        <v>1381927</v>
      </c>
      <c r="I487" s="1" t="n">
        <v>1</v>
      </c>
      <c r="J487" s="1" t="s">
        <v>3055</v>
      </c>
      <c r="K487" s="70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3113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3055</v>
      </c>
      <c r="K488" s="70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3061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3055</v>
      </c>
      <c r="K489" s="70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3089</v>
      </c>
      <c r="D490" s="1" t="s">
        <v>3090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3055</v>
      </c>
      <c r="K490" s="70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3104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3055</v>
      </c>
      <c r="K491" s="70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3092</v>
      </c>
      <c r="E492" s="16" t="n">
        <v>46213</v>
      </c>
      <c r="F492" s="16" t="n">
        <v>46213</v>
      </c>
      <c r="G492" s="1" t="s">
        <v>3093</v>
      </c>
      <c r="H492" s="1" t="n">
        <v>1377144</v>
      </c>
      <c r="I492" s="1" t="n">
        <v>1</v>
      </c>
      <c r="J492" s="1" t="s">
        <v>3055</v>
      </c>
      <c r="K492" s="70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3059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3055</v>
      </c>
      <c r="K493" s="70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3059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3055</v>
      </c>
      <c r="K494" s="70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3165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3055</v>
      </c>
      <c r="K495" s="70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2954</v>
      </c>
      <c r="D496" s="1" t="s">
        <v>3101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3055</v>
      </c>
      <c r="K496" s="70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3123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3055</v>
      </c>
      <c r="K497" s="70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3166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3055</v>
      </c>
      <c r="K498" s="70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3059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3055</v>
      </c>
      <c r="K499" s="70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3059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3055</v>
      </c>
      <c r="K500" s="70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3059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3055</v>
      </c>
      <c r="K501" s="70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3059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3055</v>
      </c>
      <c r="K502" s="70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3075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3055</v>
      </c>
      <c r="K503" s="70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3094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3055</v>
      </c>
      <c r="K504" s="70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3102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3055</v>
      </c>
      <c r="K505" s="70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3054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3055</v>
      </c>
      <c r="K506" s="70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3054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3055</v>
      </c>
      <c r="K507" s="70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3066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3055</v>
      </c>
      <c r="K508" s="70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3066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3055</v>
      </c>
      <c r="K509" s="70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3167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3055</v>
      </c>
      <c r="K510" s="70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3069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3055</v>
      </c>
      <c r="K511" s="70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3126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3055</v>
      </c>
      <c r="K512" s="70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3059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3055</v>
      </c>
      <c r="K513" s="70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3059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3055</v>
      </c>
      <c r="K514" s="70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3060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3055</v>
      </c>
      <c r="K515" s="70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3059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3055</v>
      </c>
      <c r="K516" s="70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3059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3055</v>
      </c>
      <c r="K517" s="70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3079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3055</v>
      </c>
      <c r="K518" s="70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3099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3055</v>
      </c>
      <c r="K519" s="70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3099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3055</v>
      </c>
      <c r="K520" s="70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3073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3055</v>
      </c>
      <c r="K521" s="70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3073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3055</v>
      </c>
      <c r="K522" s="70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3059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3055</v>
      </c>
      <c r="K523" s="70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3059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3055</v>
      </c>
      <c r="K524" s="70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3075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3055</v>
      </c>
      <c r="K525" s="70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3080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3055</v>
      </c>
      <c r="K526" s="70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3059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3055</v>
      </c>
      <c r="K527" s="70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3059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3055</v>
      </c>
      <c r="K528" s="70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3059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3055</v>
      </c>
      <c r="K529" s="70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3059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3055</v>
      </c>
      <c r="K530" s="70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3168</v>
      </c>
      <c r="E531" s="16" t="n">
        <v>46219</v>
      </c>
      <c r="F531" s="16" t="n">
        <v>46216</v>
      </c>
      <c r="G531" s="1" t="s">
        <v>3169</v>
      </c>
      <c r="H531" s="1" t="n">
        <v>1407079</v>
      </c>
      <c r="I531" s="1" t="n">
        <v>11</v>
      </c>
      <c r="J531" s="1" t="s">
        <v>3055</v>
      </c>
      <c r="K531" s="70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3077</v>
      </c>
      <c r="E532" s="16" t="n">
        <v>46220</v>
      </c>
      <c r="F532" s="16" t="n">
        <v>46220</v>
      </c>
      <c r="G532" s="1" t="s">
        <v>3078</v>
      </c>
      <c r="H532" s="1" t="n">
        <v>1424243</v>
      </c>
      <c r="I532" s="1" t="n">
        <v>1</v>
      </c>
      <c r="J532" s="1" t="s">
        <v>3055</v>
      </c>
      <c r="K532" s="70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3143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3055</v>
      </c>
      <c r="K533" s="70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3124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3055</v>
      </c>
      <c r="K534" s="70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3054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3055</v>
      </c>
      <c r="K535" s="70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3054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3055</v>
      </c>
      <c r="K536" s="70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3061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3055</v>
      </c>
      <c r="K537" s="70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3068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3055</v>
      </c>
      <c r="K538" s="70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3170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3055</v>
      </c>
      <c r="K539" s="70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3059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3055</v>
      </c>
      <c r="K540" s="70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3059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3055</v>
      </c>
      <c r="K541" s="70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3171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3055</v>
      </c>
      <c r="K542" s="70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3077</v>
      </c>
      <c r="E543" s="16" t="n">
        <v>46221</v>
      </c>
      <c r="F543" s="16" t="n">
        <v>46221</v>
      </c>
      <c r="G543" s="1" t="s">
        <v>3078</v>
      </c>
      <c r="H543" s="1" t="n">
        <v>1423876</v>
      </c>
      <c r="I543" s="1" t="n">
        <v>1</v>
      </c>
      <c r="J543" s="1" t="s">
        <v>3055</v>
      </c>
      <c r="K543" s="70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3066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3055</v>
      </c>
      <c r="K544" s="70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3066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3055</v>
      </c>
      <c r="K545" s="70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3086</v>
      </c>
      <c r="D546" s="1" t="s">
        <v>3087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3055</v>
      </c>
      <c r="K546" s="70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3109</v>
      </c>
      <c r="D547" s="1" t="s">
        <v>3172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3055</v>
      </c>
      <c r="K547" s="70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3173</v>
      </c>
      <c r="D548" s="1" t="s">
        <v>3174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3055</v>
      </c>
      <c r="K548" s="70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3059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3055</v>
      </c>
      <c r="K549" s="70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3059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3055</v>
      </c>
      <c r="K550" s="70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3075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3055</v>
      </c>
      <c r="K551" s="70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3060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3055</v>
      </c>
      <c r="K552" s="70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3094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3055</v>
      </c>
      <c r="K553" s="70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3113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3055</v>
      </c>
      <c r="K554" s="70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3109</v>
      </c>
      <c r="D555" s="1" t="s">
        <v>3146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3055</v>
      </c>
      <c r="K555" s="70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3109</v>
      </c>
      <c r="D556" s="1" t="s">
        <v>3146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3055</v>
      </c>
      <c r="K556" s="70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3103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3055</v>
      </c>
      <c r="K557" s="70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3136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3055</v>
      </c>
      <c r="K558" s="70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3059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3055</v>
      </c>
      <c r="K559" s="70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3059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3055</v>
      </c>
      <c r="K560" s="70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3175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3055</v>
      </c>
      <c r="K561" s="70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3054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3055</v>
      </c>
      <c r="K562" s="70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3054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3055</v>
      </c>
      <c r="K563" s="70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3066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3055</v>
      </c>
      <c r="K564" s="70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3138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3055</v>
      </c>
      <c r="K565" s="70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3059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3055</v>
      </c>
      <c r="K566" s="70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3059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3055</v>
      </c>
      <c r="K567" s="70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3059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3055</v>
      </c>
      <c r="K568" s="70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3059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3055</v>
      </c>
      <c r="K569" s="70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3079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3055</v>
      </c>
      <c r="K570" s="70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3130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3055</v>
      </c>
      <c r="K571" s="70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3122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3055</v>
      </c>
      <c r="K572" s="70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3061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3055</v>
      </c>
      <c r="K573" s="70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3173</v>
      </c>
      <c r="D574" s="1" t="s">
        <v>3174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3055</v>
      </c>
      <c r="K574" s="70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3096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3055</v>
      </c>
      <c r="K575" s="70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3092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3055</v>
      </c>
      <c r="K576" s="70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3097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3055</v>
      </c>
      <c r="K577" s="70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3072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3055</v>
      </c>
      <c r="K578" s="70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3138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3055</v>
      </c>
      <c r="K579" s="70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3059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3055</v>
      </c>
      <c r="K580" s="70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3059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3055</v>
      </c>
      <c r="K581" s="70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3059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3055</v>
      </c>
      <c r="K582" s="70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3128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3055</v>
      </c>
      <c r="K583" s="70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3075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3055</v>
      </c>
      <c r="K584" s="70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3085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3055</v>
      </c>
      <c r="K585" s="70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3080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3055</v>
      </c>
      <c r="K586" s="70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3070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3055</v>
      </c>
      <c r="K587" s="70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3116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3055</v>
      </c>
      <c r="K588" s="70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3072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3055</v>
      </c>
      <c r="K589" s="70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3073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3055</v>
      </c>
      <c r="K590" s="70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3059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3055</v>
      </c>
      <c r="K591" s="70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3059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3055</v>
      </c>
      <c r="K592" s="70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3059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3055</v>
      </c>
      <c r="K593" s="70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3076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3055</v>
      </c>
      <c r="K594" s="70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3102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3055</v>
      </c>
      <c r="K595" s="70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3061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3055</v>
      </c>
      <c r="K596" s="70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3081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3055</v>
      </c>
      <c r="K597" s="70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3089</v>
      </c>
      <c r="D598" s="1" t="s">
        <v>3090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3055</v>
      </c>
      <c r="K598" s="70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3176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3055</v>
      </c>
      <c r="K599" s="70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3077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3055</v>
      </c>
      <c r="K600" s="70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3059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3055</v>
      </c>
      <c r="K601" s="70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3059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3055</v>
      </c>
      <c r="K602" s="70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3059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3055</v>
      </c>
      <c r="K603" s="70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3059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3055</v>
      </c>
      <c r="K604" s="70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3060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3055</v>
      </c>
      <c r="K605" s="70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3124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3055</v>
      </c>
      <c r="K606" s="70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3054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3055</v>
      </c>
      <c r="K607" s="70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3054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3055</v>
      </c>
      <c r="K608" s="70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3066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3055</v>
      </c>
      <c r="K609" s="70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3103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3055</v>
      </c>
      <c r="K610" s="70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3099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3055</v>
      </c>
      <c r="K611" s="70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3059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3055</v>
      </c>
      <c r="K612" s="70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3059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3055</v>
      </c>
      <c r="K613" s="70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3177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3055</v>
      </c>
      <c r="K614" s="70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3178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3055</v>
      </c>
      <c r="K615" s="70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3075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3055</v>
      </c>
      <c r="K616" s="70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3138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3055</v>
      </c>
      <c r="K617" s="70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3059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3055</v>
      </c>
      <c r="K618" s="70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3139</v>
      </c>
      <c r="E619" s="16" t="n">
        <v>46230</v>
      </c>
      <c r="F619" s="16" t="n">
        <v>46228</v>
      </c>
      <c r="G619" s="1" t="s">
        <v>3140</v>
      </c>
      <c r="H619" s="1" t="n">
        <v>1458307</v>
      </c>
      <c r="I619" s="1" t="n">
        <v>11</v>
      </c>
      <c r="J619" s="1" t="s">
        <v>3055</v>
      </c>
      <c r="K619" s="70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3094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3055</v>
      </c>
      <c r="K620" s="70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3094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3055</v>
      </c>
      <c r="K621" s="70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3066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3055</v>
      </c>
      <c r="K622" s="70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3081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3055</v>
      </c>
      <c r="K623" s="70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3081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3055</v>
      </c>
      <c r="K624" s="70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3179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3055</v>
      </c>
      <c r="K625" s="70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3176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3055</v>
      </c>
      <c r="K626" s="70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3059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3055</v>
      </c>
      <c r="K627" s="70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3059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3055</v>
      </c>
      <c r="K628" s="70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3059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3055</v>
      </c>
      <c r="K629" s="70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3129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3055</v>
      </c>
      <c r="K630" s="70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3124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3055</v>
      </c>
      <c r="K631" s="70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3180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3055</v>
      </c>
      <c r="K632" s="70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3073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3055</v>
      </c>
      <c r="K633" s="70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3073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3055</v>
      </c>
      <c r="K634" s="70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3059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3055</v>
      </c>
      <c r="K635" s="70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3143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3055</v>
      </c>
      <c r="K636" s="70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3079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3055</v>
      </c>
      <c r="K637" s="70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3080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3055</v>
      </c>
      <c r="K638" s="70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3066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3055</v>
      </c>
      <c r="K639" s="70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3067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3055</v>
      </c>
      <c r="K640" s="70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3114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3055</v>
      </c>
      <c r="K641" s="70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3096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3055</v>
      </c>
      <c r="K642" s="70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3096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3055</v>
      </c>
      <c r="K643" s="70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3135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3055</v>
      </c>
      <c r="K644" s="70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3181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3055</v>
      </c>
      <c r="K645" s="70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3072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3055</v>
      </c>
      <c r="K646" s="70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3138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3055</v>
      </c>
      <c r="K647" s="70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3059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3055</v>
      </c>
      <c r="K648" s="70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3059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3055</v>
      </c>
      <c r="K649" s="70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3059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3055</v>
      </c>
      <c r="K650" s="70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3127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3055</v>
      </c>
      <c r="K651" s="70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3075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3055</v>
      </c>
      <c r="K652" s="70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3076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3055</v>
      </c>
      <c r="K653" s="70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3182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3055</v>
      </c>
      <c r="K654" s="70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3054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3055</v>
      </c>
      <c r="K655" s="70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3054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3055</v>
      </c>
      <c r="K656" s="70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3122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3055</v>
      </c>
      <c r="K657" s="70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3061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3055</v>
      </c>
      <c r="K658" s="70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3088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3055</v>
      </c>
      <c r="K659" s="70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3081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3055</v>
      </c>
      <c r="K660" s="70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3068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3055</v>
      </c>
      <c r="K661" s="70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3089</v>
      </c>
      <c r="D662" s="1" t="s">
        <v>3090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3055</v>
      </c>
      <c r="K662" s="70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3092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3055</v>
      </c>
      <c r="K663" s="70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3077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3055</v>
      </c>
      <c r="K664" s="70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3116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3055</v>
      </c>
      <c r="K665" s="70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3183</v>
      </c>
      <c r="D666" s="1" t="s">
        <v>3184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3055</v>
      </c>
      <c r="K666" s="70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3099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3055</v>
      </c>
      <c r="K667" s="70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3099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3055</v>
      </c>
      <c r="K668" s="70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3099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3055</v>
      </c>
      <c r="K669" s="70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3059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3055</v>
      </c>
      <c r="K670" s="70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3059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3055</v>
      </c>
      <c r="K671" s="70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3059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3055</v>
      </c>
      <c r="K672" s="70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3164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3055</v>
      </c>
      <c r="K673" s="70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3075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3055</v>
      </c>
      <c r="K674" s="70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2954</v>
      </c>
      <c r="D675" s="1" t="s">
        <v>3101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3055</v>
      </c>
      <c r="K675" s="70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3151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3055</v>
      </c>
      <c r="K676" s="70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3060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3055</v>
      </c>
      <c r="K677" s="70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3059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3055</v>
      </c>
      <c r="K678" s="70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3059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3055</v>
      </c>
      <c r="K679" s="70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3059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3055</v>
      </c>
      <c r="K680" s="70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3069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3055</v>
      </c>
      <c r="K681" s="70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3113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3055</v>
      </c>
      <c r="K682" s="70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3066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3055</v>
      </c>
      <c r="K683" s="70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3086</v>
      </c>
      <c r="D684" s="1" t="s">
        <v>3087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3055</v>
      </c>
      <c r="K684" s="70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3081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3055</v>
      </c>
      <c r="K685" s="70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3103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3055</v>
      </c>
      <c r="K686" s="70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3176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3055</v>
      </c>
      <c r="K687" s="70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3138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3055</v>
      </c>
      <c r="K688" s="70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3059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3055</v>
      </c>
      <c r="K689" s="70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3059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3055</v>
      </c>
      <c r="K690" s="70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3059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3055</v>
      </c>
      <c r="K691" s="70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3185</v>
      </c>
      <c r="D692" s="1" t="s">
        <v>3186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3055</v>
      </c>
      <c r="K692" s="70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3137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3055</v>
      </c>
      <c r="K693" s="70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3061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3055</v>
      </c>
      <c r="K694" s="70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3099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3055</v>
      </c>
      <c r="K695" s="70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3059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3055</v>
      </c>
      <c r="K696" s="70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3059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3055</v>
      </c>
      <c r="K697" s="70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3059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3055</v>
      </c>
      <c r="K698" s="70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3074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3055</v>
      </c>
      <c r="K699" s="70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3187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3055</v>
      </c>
      <c r="K700" s="70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3149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3055</v>
      </c>
      <c r="K701" s="70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3079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3055</v>
      </c>
      <c r="K702" s="70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3054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3055</v>
      </c>
      <c r="K703" s="70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3122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3055</v>
      </c>
      <c r="K704" s="70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3066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3055</v>
      </c>
      <c r="K705" s="70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3081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3055</v>
      </c>
      <c r="K706" s="70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3188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3055</v>
      </c>
      <c r="K707" s="70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3189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3055</v>
      </c>
      <c r="K708" s="70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3176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3055</v>
      </c>
      <c r="K709" s="70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3072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3055</v>
      </c>
      <c r="K710" s="70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3073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3055</v>
      </c>
      <c r="K711" s="70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3073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3055</v>
      </c>
      <c r="K712" s="70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3059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3055</v>
      </c>
      <c r="K713" s="70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3059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3055</v>
      </c>
      <c r="K714" s="70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3128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3055</v>
      </c>
      <c r="K715" s="70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3075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3055</v>
      </c>
      <c r="K716" s="70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3076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3055</v>
      </c>
      <c r="K717" s="70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3076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3055</v>
      </c>
      <c r="K718" s="70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3118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3055</v>
      </c>
      <c r="K719" s="70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3080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3055</v>
      </c>
      <c r="K720" s="70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3066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3055</v>
      </c>
      <c r="K721" s="70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3081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3055</v>
      </c>
      <c r="K722" s="70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3091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3055</v>
      </c>
      <c r="K723" s="70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3091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3055</v>
      </c>
      <c r="K724" s="70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3132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3055</v>
      </c>
      <c r="K725" s="70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3072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3055</v>
      </c>
      <c r="K726" s="70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3154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3055</v>
      </c>
      <c r="K727" s="70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3059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3055</v>
      </c>
      <c r="K728" s="70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3059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3055</v>
      </c>
      <c r="K729" s="70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3085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3055</v>
      </c>
      <c r="K730" s="70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3064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3055</v>
      </c>
      <c r="K731" s="70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3054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3055</v>
      </c>
      <c r="K732" s="70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3054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3055</v>
      </c>
      <c r="K733" s="70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3112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3055</v>
      </c>
      <c r="K734" s="70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3113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3055</v>
      </c>
      <c r="K735" s="70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3066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3055</v>
      </c>
      <c r="K736" s="70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3066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3055</v>
      </c>
      <c r="K737" s="70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3089</v>
      </c>
      <c r="D738" s="1" t="s">
        <v>3090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3055</v>
      </c>
      <c r="K738" s="70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3157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3055</v>
      </c>
      <c r="K739" s="70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3077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3055</v>
      </c>
      <c r="K740" s="70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3116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3055</v>
      </c>
      <c r="K741" s="70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3059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3055</v>
      </c>
      <c r="K742" s="70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3059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3055</v>
      </c>
      <c r="K743" s="70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3059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3055</v>
      </c>
      <c r="K744" s="70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3123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3055</v>
      </c>
      <c r="K745" s="70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3060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3055</v>
      </c>
      <c r="K746" s="70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3190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3055</v>
      </c>
      <c r="K747" s="70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3059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3055</v>
      </c>
      <c r="K748" s="70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3059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3055</v>
      </c>
      <c r="K749" s="70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3059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3055</v>
      </c>
      <c r="K750" s="70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3075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3055</v>
      </c>
      <c r="K751" s="70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3094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3055</v>
      </c>
      <c r="K752" s="70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3066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3055</v>
      </c>
      <c r="K753" s="70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3176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3055</v>
      </c>
      <c r="K754" s="70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3059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3055</v>
      </c>
      <c r="K755" s="70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3059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3055</v>
      </c>
      <c r="K756" s="70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3061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3055</v>
      </c>
      <c r="K757" s="70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3108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3055</v>
      </c>
      <c r="K758" s="70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3138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3055</v>
      </c>
      <c r="K759" s="70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3059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3055</v>
      </c>
      <c r="K760" s="70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3059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3055</v>
      </c>
      <c r="K761" s="70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3059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3055</v>
      </c>
      <c r="K762" s="70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3059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3055</v>
      </c>
      <c r="K763" s="70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3060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3055</v>
      </c>
      <c r="K764" s="70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3094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3055</v>
      </c>
      <c r="K765" s="70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3066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3055</v>
      </c>
      <c r="K766" s="70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3176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3055</v>
      </c>
      <c r="K767" s="70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3092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3055</v>
      </c>
      <c r="K768" s="70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3116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3055</v>
      </c>
      <c r="K769" s="70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3059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3055</v>
      </c>
      <c r="K770" s="70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3128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3055</v>
      </c>
      <c r="K771" s="70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3075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3055</v>
      </c>
      <c r="K772" s="70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3076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3055</v>
      </c>
      <c r="K773" s="70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3076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3055</v>
      </c>
      <c r="K774" s="70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3080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3055</v>
      </c>
      <c r="K775" s="70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3103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3055</v>
      </c>
      <c r="K776" s="70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3103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3055</v>
      </c>
      <c r="K777" s="70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3125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3055</v>
      </c>
      <c r="K778" s="70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3068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3055</v>
      </c>
      <c r="K779" s="70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3136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3055</v>
      </c>
      <c r="K780" s="70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3072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3055</v>
      </c>
      <c r="K781" s="70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3073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3055</v>
      </c>
      <c r="K782" s="70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3059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3055</v>
      </c>
      <c r="K783" s="70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3059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3055</v>
      </c>
      <c r="K784" s="70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3059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3055</v>
      </c>
      <c r="K785" s="70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3074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3055</v>
      </c>
      <c r="K786" s="70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3119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3055</v>
      </c>
      <c r="K787" s="70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3121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3055</v>
      </c>
      <c r="K788" s="70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3130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3055</v>
      </c>
      <c r="K789" s="70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3113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3055</v>
      </c>
      <c r="K790" s="70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3066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3055</v>
      </c>
      <c r="K791" s="70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3066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3055</v>
      </c>
      <c r="K792" s="70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3061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3055</v>
      </c>
      <c r="K793" s="70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3089</v>
      </c>
      <c r="D794" s="1" t="s">
        <v>3090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3055</v>
      </c>
      <c r="K794" s="70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3069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3055</v>
      </c>
      <c r="K795" s="70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3096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3055</v>
      </c>
      <c r="K796" s="70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3077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3055</v>
      </c>
      <c r="K797" s="70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3191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3055</v>
      </c>
      <c r="K798" s="70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3059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3055</v>
      </c>
      <c r="K799" s="70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3059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3055</v>
      </c>
      <c r="K800" s="70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3059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3055</v>
      </c>
      <c r="K801" s="70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3059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3055</v>
      </c>
      <c r="K802" s="70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3059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3055</v>
      </c>
      <c r="K803" s="70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3064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3055</v>
      </c>
      <c r="K804" s="70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3122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3055</v>
      </c>
      <c r="K805" s="70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3086</v>
      </c>
      <c r="D806" s="1" t="s">
        <v>3087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3055</v>
      </c>
      <c r="K806" s="70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3070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3055</v>
      </c>
      <c r="K807" s="70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3059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3055</v>
      </c>
      <c r="K808" s="70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3075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3055</v>
      </c>
      <c r="K809" s="70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3066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3055</v>
      </c>
      <c r="K810" s="70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3066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3055</v>
      </c>
      <c r="K811" s="70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3066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3055</v>
      </c>
      <c r="K812" s="70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3176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3055</v>
      </c>
      <c r="K813" s="70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3059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3055</v>
      </c>
      <c r="K814" s="70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3059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3055</v>
      </c>
      <c r="K815" s="70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3094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3055</v>
      </c>
      <c r="K816" s="70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3120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3055</v>
      </c>
      <c r="K817" s="70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3061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3055</v>
      </c>
      <c r="K818" s="70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3081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3055</v>
      </c>
      <c r="K819" s="70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3089</v>
      </c>
      <c r="D820" s="1" t="s">
        <v>3160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3055</v>
      </c>
      <c r="K820" s="70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3192</v>
      </c>
      <c r="D821" s="1" t="s">
        <v>3193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3055</v>
      </c>
      <c r="K821" s="70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3115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3055</v>
      </c>
      <c r="K822" s="70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3191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3055</v>
      </c>
      <c r="K823" s="70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3109</v>
      </c>
      <c r="D824" s="1" t="s">
        <v>3111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3055</v>
      </c>
      <c r="K824" s="70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3099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3055</v>
      </c>
      <c r="K825" s="70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3099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3055</v>
      </c>
      <c r="K826" s="70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3099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3055</v>
      </c>
      <c r="K827" s="70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3073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3055</v>
      </c>
      <c r="K828" s="70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3154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3055</v>
      </c>
      <c r="K829" s="70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3059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3055</v>
      </c>
      <c r="K830" s="70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3059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3055</v>
      </c>
      <c r="K831" s="70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3059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3055</v>
      </c>
      <c r="K832" s="70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3194</v>
      </c>
      <c r="E833" s="16" t="n">
        <v>46252</v>
      </c>
      <c r="F833" s="16" t="n">
        <v>46248</v>
      </c>
      <c r="G833" s="1" t="s">
        <v>2660</v>
      </c>
      <c r="H833" s="1" t="n">
        <v>1567784</v>
      </c>
      <c r="I833" s="1" t="n">
        <v>11</v>
      </c>
      <c r="J833" s="1" t="s">
        <v>3055</v>
      </c>
      <c r="K833" s="70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3117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3055</v>
      </c>
      <c r="K834" s="70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3079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3055</v>
      </c>
      <c r="K835" s="70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3195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3055</v>
      </c>
      <c r="K836" s="70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3173</v>
      </c>
      <c r="D837" s="1" t="s">
        <v>3174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3055</v>
      </c>
      <c r="K837" s="70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3166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3055</v>
      </c>
      <c r="K838" s="70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3138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3055</v>
      </c>
      <c r="K839" s="70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3099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3055</v>
      </c>
      <c r="K840" s="70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3073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3055</v>
      </c>
      <c r="K841" s="70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3059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3055</v>
      </c>
      <c r="K842" s="70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3059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3055</v>
      </c>
      <c r="K843" s="70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3076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3055</v>
      </c>
      <c r="K844" s="70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3076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3055</v>
      </c>
      <c r="K845" s="70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3080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3055</v>
      </c>
      <c r="K846" s="70" t="n">
        <v>502.41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35</v>
      </c>
      <c r="D847" s="1" t="s">
        <v>3081</v>
      </c>
      <c r="E847" s="16" t="n">
        <v>46254</v>
      </c>
      <c r="F847" s="16" t="n">
        <v>46253</v>
      </c>
      <c r="G847" s="1" t="s">
        <v>63</v>
      </c>
      <c r="H847" s="1" t="n">
        <v>1576508</v>
      </c>
      <c r="I847" s="1" t="n">
        <v>11</v>
      </c>
      <c r="J847" s="1" t="s">
        <v>3055</v>
      </c>
      <c r="K847" s="70" t="n">
        <v>2367.87</v>
      </c>
    </row>
    <row r="848" customFormat="false" ht="15" hidden="false" customHeight="true" outlineLevel="0" collapsed="false">
      <c r="A848" s="1" t="n">
        <v>3</v>
      </c>
      <c r="B848" s="1" t="n">
        <v>3238686</v>
      </c>
      <c r="C848" s="1" t="s">
        <v>35</v>
      </c>
      <c r="D848" s="1" t="s">
        <v>3103</v>
      </c>
      <c r="E848" s="16" t="n">
        <v>46254</v>
      </c>
      <c r="F848" s="16" t="n">
        <v>46251</v>
      </c>
      <c r="G848" s="1" t="s">
        <v>69</v>
      </c>
      <c r="H848" s="1" t="n">
        <v>1575872</v>
      </c>
      <c r="I848" s="1" t="n">
        <v>11</v>
      </c>
      <c r="J848" s="1" t="s">
        <v>3055</v>
      </c>
      <c r="K848" s="70" t="n">
        <v>3688.85</v>
      </c>
    </row>
    <row r="849" customFormat="false" ht="15" hidden="false" customHeight="true" outlineLevel="0" collapsed="false">
      <c r="A849" s="1" t="n">
        <v>3</v>
      </c>
      <c r="B849" s="1" t="n">
        <v>183</v>
      </c>
      <c r="C849" s="1" t="s">
        <v>35</v>
      </c>
      <c r="D849" s="1" t="s">
        <v>3176</v>
      </c>
      <c r="E849" s="16" t="n">
        <v>46254</v>
      </c>
      <c r="F849" s="16" t="n">
        <v>46251</v>
      </c>
      <c r="G849" s="1" t="s">
        <v>1638</v>
      </c>
      <c r="H849" s="1" t="n">
        <v>1575689</v>
      </c>
      <c r="I849" s="1" t="n">
        <v>11</v>
      </c>
      <c r="J849" s="1" t="s">
        <v>3055</v>
      </c>
      <c r="K849" s="70" t="n">
        <v>240</v>
      </c>
    </row>
    <row r="850" customFormat="false" ht="15" hidden="false" customHeight="true" outlineLevel="0" collapsed="false">
      <c r="A850" s="1" t="n">
        <v>3</v>
      </c>
      <c r="B850" s="1" t="n">
        <v>195</v>
      </c>
      <c r="C850" s="1" t="s">
        <v>35</v>
      </c>
      <c r="D850" s="1" t="s">
        <v>3196</v>
      </c>
      <c r="E850" s="16" t="n">
        <v>46254</v>
      </c>
      <c r="F850" s="16" t="n">
        <v>46248</v>
      </c>
      <c r="G850" s="1" t="s">
        <v>2200</v>
      </c>
      <c r="H850" s="1" t="n">
        <v>1576191</v>
      </c>
      <c r="I850" s="1" t="n">
        <v>11</v>
      </c>
      <c r="J850" s="1" t="s">
        <v>3055</v>
      </c>
      <c r="K850" s="70" t="n">
        <v>354</v>
      </c>
    </row>
    <row r="851" customFormat="false" ht="15" hidden="false" customHeight="true" outlineLevel="0" collapsed="false">
      <c r="A851" s="1" t="n">
        <v>3</v>
      </c>
      <c r="B851" s="1" t="n">
        <v>746264</v>
      </c>
      <c r="C851" s="1" t="s">
        <v>3109</v>
      </c>
      <c r="D851" s="1" t="s">
        <v>3111</v>
      </c>
      <c r="E851" s="16" t="n">
        <v>46254</v>
      </c>
      <c r="F851" s="16" t="n">
        <v>46239</v>
      </c>
      <c r="G851" s="1" t="s">
        <v>198</v>
      </c>
      <c r="H851" s="1" t="n">
        <v>1575937</v>
      </c>
      <c r="I851" s="1" t="n">
        <v>11</v>
      </c>
      <c r="J851" s="1" t="s">
        <v>3055</v>
      </c>
      <c r="K851" s="70" t="n">
        <v>274.14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3059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3055</v>
      </c>
      <c r="K852" s="70" t="n">
        <v>157</v>
      </c>
    </row>
    <row r="853" customFormat="false" ht="15" hidden="false" customHeight="true" outlineLevel="0" collapsed="false">
      <c r="A853" s="1" t="n">
        <v>3</v>
      </c>
      <c r="B853" s="1" t="n">
        <v>4524</v>
      </c>
      <c r="C853" s="1" t="s">
        <v>35</v>
      </c>
      <c r="D853" s="1" t="s">
        <v>3059</v>
      </c>
      <c r="E853" s="16" t="n">
        <v>46254</v>
      </c>
      <c r="F853" s="16" t="n">
        <v>46254</v>
      </c>
      <c r="G853" s="1" t="s">
        <v>99</v>
      </c>
      <c r="H853" s="1" t="n">
        <v>1575781</v>
      </c>
      <c r="I853" s="1" t="n">
        <v>6</v>
      </c>
      <c r="J853" s="1" t="s">
        <v>3055</v>
      </c>
      <c r="K853" s="70" t="n">
        <v>250</v>
      </c>
    </row>
    <row r="854" customFormat="false" ht="15" hidden="false" customHeight="true" outlineLevel="0" collapsed="false">
      <c r="A854" s="1" t="n">
        <v>3</v>
      </c>
      <c r="B854" s="1" t="n">
        <v>4525</v>
      </c>
      <c r="C854" s="1" t="s">
        <v>35</v>
      </c>
      <c r="D854" s="1" t="s">
        <v>3059</v>
      </c>
      <c r="E854" s="16" t="n">
        <v>46254</v>
      </c>
      <c r="F854" s="16" t="n">
        <v>46254</v>
      </c>
      <c r="G854" s="1" t="s">
        <v>99</v>
      </c>
      <c r="H854" s="1" t="n">
        <v>1575807</v>
      </c>
      <c r="I854" s="1" t="n">
        <v>6</v>
      </c>
      <c r="J854" s="1" t="s">
        <v>3055</v>
      </c>
      <c r="K854" s="70" t="n">
        <v>650</v>
      </c>
    </row>
    <row r="855" customFormat="false" ht="12.75" hidden="false" customHeight="true" outlineLevel="0" collapsed="false">
      <c r="A855" s="1" t="n">
        <v>3</v>
      </c>
      <c r="B855" s="1" t="n">
        <v>4526</v>
      </c>
      <c r="C855" s="1" t="s">
        <v>35</v>
      </c>
      <c r="D855" s="1" t="s">
        <v>3059</v>
      </c>
      <c r="E855" s="16" t="n">
        <v>46254</v>
      </c>
      <c r="F855" s="16" t="n">
        <v>46254</v>
      </c>
      <c r="G855" s="1" t="s">
        <v>99</v>
      </c>
      <c r="H855" s="1" t="n">
        <v>1576169</v>
      </c>
      <c r="I855" s="1" t="n">
        <v>6</v>
      </c>
      <c r="J855" s="1" t="s">
        <v>3055</v>
      </c>
      <c r="K855" s="70" t="n">
        <v>37.38</v>
      </c>
    </row>
    <row r="856" customFormat="false" ht="12.75" hidden="false" customHeight="true" outlineLevel="0" collapsed="false">
      <c r="A856" s="1" t="n">
        <v>3</v>
      </c>
      <c r="B856" s="1" t="n">
        <v>893</v>
      </c>
      <c r="C856" s="1" t="s">
        <v>35</v>
      </c>
      <c r="D856" s="1" t="s">
        <v>3060</v>
      </c>
      <c r="E856" s="16" t="n">
        <v>46255</v>
      </c>
      <c r="F856" s="16" t="n">
        <v>46255</v>
      </c>
      <c r="G856" s="1" t="s">
        <v>139</v>
      </c>
      <c r="H856" s="1" t="n">
        <v>1595506</v>
      </c>
      <c r="I856" s="1" t="n">
        <v>1</v>
      </c>
      <c r="J856" s="1" t="s">
        <v>3055</v>
      </c>
      <c r="K856" s="70" t="n">
        <v>180</v>
      </c>
    </row>
    <row r="857" customFormat="false" ht="12.75" hidden="false" customHeight="true" outlineLevel="0" collapsed="false">
      <c r="A857" s="1" t="n">
        <v>3</v>
      </c>
      <c r="B857" s="1" t="n">
        <v>19986</v>
      </c>
      <c r="C857" s="1" t="s">
        <v>408</v>
      </c>
      <c r="D857" s="1" t="s">
        <v>3124</v>
      </c>
      <c r="E857" s="16" t="n">
        <v>46255</v>
      </c>
      <c r="F857" s="16" t="n">
        <v>46255</v>
      </c>
      <c r="G857" s="1" t="s">
        <v>335</v>
      </c>
      <c r="H857" s="1" t="n">
        <v>1582314</v>
      </c>
      <c r="I857" s="1" t="n">
        <v>11</v>
      </c>
      <c r="J857" s="1" t="s">
        <v>3055</v>
      </c>
      <c r="K857" s="70" t="n">
        <v>5772.24</v>
      </c>
    </row>
    <row r="858" customFormat="false" ht="12.75" hidden="false" customHeight="true" outlineLevel="0" collapsed="false">
      <c r="A858" s="1" t="n">
        <v>3</v>
      </c>
      <c r="B858" s="1" t="n">
        <v>1254613</v>
      </c>
      <c r="C858" s="1" t="s">
        <v>685</v>
      </c>
      <c r="D858" s="1" t="s">
        <v>3054</v>
      </c>
      <c r="E858" s="16" t="n">
        <v>46255</v>
      </c>
      <c r="F858" s="16" t="n">
        <v>46251</v>
      </c>
      <c r="G858" s="1" t="s">
        <v>149</v>
      </c>
      <c r="H858" s="1" t="n">
        <v>1582074</v>
      </c>
      <c r="I858" s="1" t="n">
        <v>11</v>
      </c>
      <c r="J858" s="1" t="s">
        <v>3055</v>
      </c>
      <c r="K858" s="70" t="n">
        <v>229.21</v>
      </c>
    </row>
    <row r="859" customFormat="false" ht="12.75" hidden="false" customHeight="true" outlineLevel="0" collapsed="false">
      <c r="A859" s="1" t="n">
        <v>3</v>
      </c>
      <c r="B859" s="1" t="n">
        <v>865043</v>
      </c>
      <c r="C859" s="1" t="s">
        <v>35</v>
      </c>
      <c r="D859" s="1" t="s">
        <v>3112</v>
      </c>
      <c r="E859" s="16" t="n">
        <v>46255</v>
      </c>
      <c r="F859" s="16" t="n">
        <v>46253</v>
      </c>
      <c r="G859" s="1" t="s">
        <v>194</v>
      </c>
      <c r="H859" s="1" t="n">
        <v>1580350</v>
      </c>
      <c r="I859" s="1" t="n">
        <v>11</v>
      </c>
      <c r="J859" s="1" t="s">
        <v>3055</v>
      </c>
      <c r="K859" s="70" t="n">
        <v>1809.76</v>
      </c>
    </row>
    <row r="860" customFormat="false" ht="12.75" hidden="false" customHeight="true" outlineLevel="0" collapsed="false">
      <c r="A860" s="1" t="n">
        <v>3</v>
      </c>
      <c r="B860" s="1" t="n">
        <v>1441</v>
      </c>
      <c r="C860" s="1" t="s">
        <v>35</v>
      </c>
      <c r="D860" s="1" t="s">
        <v>3113</v>
      </c>
      <c r="E860" s="16" t="n">
        <v>46255</v>
      </c>
      <c r="F860" s="16" t="n">
        <v>46255</v>
      </c>
      <c r="G860" s="1" t="s">
        <v>344</v>
      </c>
      <c r="H860" s="1" t="n">
        <v>1582157</v>
      </c>
      <c r="I860" s="1" t="n">
        <v>11</v>
      </c>
      <c r="J860" s="1" t="s">
        <v>3055</v>
      </c>
      <c r="K860" s="70" t="n">
        <v>885.96</v>
      </c>
    </row>
    <row r="861" customFormat="false" ht="12.75" hidden="false" customHeight="true" outlineLevel="0" collapsed="false">
      <c r="A861" s="1" t="n">
        <v>3</v>
      </c>
      <c r="B861" s="1" t="n">
        <v>175182</v>
      </c>
      <c r="C861" s="1" t="s">
        <v>35</v>
      </c>
      <c r="D861" s="1" t="s">
        <v>3066</v>
      </c>
      <c r="E861" s="16" t="n">
        <v>46255</v>
      </c>
      <c r="F861" s="16" t="n">
        <v>46254</v>
      </c>
      <c r="G861" s="1" t="s">
        <v>95</v>
      </c>
      <c r="H861" s="1" t="n">
        <v>1580485</v>
      </c>
      <c r="I861" s="1" t="n">
        <v>11</v>
      </c>
      <c r="J861" s="1" t="s">
        <v>3055</v>
      </c>
      <c r="K861" s="70" t="n">
        <v>3682.4</v>
      </c>
    </row>
    <row r="862" customFormat="false" ht="12.75" hidden="false" customHeight="true" outlineLevel="0" collapsed="false">
      <c r="A862" s="1" t="n">
        <v>3</v>
      </c>
      <c r="B862" s="1" t="n">
        <v>175219</v>
      </c>
      <c r="C862" s="1" t="s">
        <v>35</v>
      </c>
      <c r="D862" s="1" t="s">
        <v>3066</v>
      </c>
      <c r="E862" s="16" t="n">
        <v>46255</v>
      </c>
      <c r="F862" s="16" t="n">
        <v>46255</v>
      </c>
      <c r="G862" s="1" t="s">
        <v>95</v>
      </c>
      <c r="H862" s="1" t="n">
        <v>1582239</v>
      </c>
      <c r="I862" s="1" t="n">
        <v>11</v>
      </c>
      <c r="J862" s="1" t="s">
        <v>3055</v>
      </c>
      <c r="K862" s="70" t="n">
        <v>680</v>
      </c>
    </row>
    <row r="863" customFormat="false" ht="12.75" hidden="false" customHeight="true" outlineLevel="0" collapsed="false">
      <c r="A863" s="1" t="n">
        <v>3</v>
      </c>
      <c r="B863" s="1" t="n">
        <v>15159</v>
      </c>
      <c r="C863" s="1" t="s">
        <v>35</v>
      </c>
      <c r="D863" s="1" t="s">
        <v>3061</v>
      </c>
      <c r="E863" s="16" t="n">
        <v>46255</v>
      </c>
      <c r="F863" s="16" t="n">
        <v>46255</v>
      </c>
      <c r="G863" s="1" t="s">
        <v>157</v>
      </c>
      <c r="H863" s="1" t="n">
        <v>1581903</v>
      </c>
      <c r="I863" s="1" t="n">
        <v>11</v>
      </c>
      <c r="J863" s="1" t="s">
        <v>3055</v>
      </c>
      <c r="K863" s="70" t="n">
        <v>140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35</v>
      </c>
      <c r="D864" s="1" t="s">
        <v>3077</v>
      </c>
      <c r="E864" s="16" t="n">
        <v>46255</v>
      </c>
      <c r="F864" s="16" t="n">
        <v>46255</v>
      </c>
      <c r="G864" s="1" t="s">
        <v>288</v>
      </c>
      <c r="H864" s="1" t="n">
        <v>1595501</v>
      </c>
      <c r="I864" s="1" t="n">
        <v>1</v>
      </c>
      <c r="J864" s="1" t="s">
        <v>3055</v>
      </c>
      <c r="K864" s="70" t="n">
        <v>884</v>
      </c>
    </row>
    <row r="865" customFormat="false" ht="12.75" hidden="false" customHeight="true" outlineLevel="0" collapsed="false">
      <c r="A865" s="1" t="n">
        <v>3</v>
      </c>
      <c r="B865" s="1" t="n">
        <v>4529</v>
      </c>
      <c r="C865" s="1" t="s">
        <v>35</v>
      </c>
      <c r="D865" s="1" t="s">
        <v>3059</v>
      </c>
      <c r="E865" s="16" t="n">
        <v>46255</v>
      </c>
      <c r="F865" s="16" t="n">
        <v>46255</v>
      </c>
      <c r="G865" s="1" t="s">
        <v>99</v>
      </c>
      <c r="H865" s="1" t="n">
        <v>1581858</v>
      </c>
      <c r="I865" s="1" t="n">
        <v>6</v>
      </c>
      <c r="J865" s="1" t="s">
        <v>3055</v>
      </c>
      <c r="K865" s="70" t="n">
        <v>1678.5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3059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3055</v>
      </c>
      <c r="K866" s="70" t="n">
        <v>90</v>
      </c>
    </row>
    <row r="867" customFormat="false" ht="12.75" hidden="false" customHeight="true" outlineLevel="0" collapsed="false">
      <c r="A867" s="1" t="n">
        <v>3</v>
      </c>
      <c r="B867" s="1" t="n">
        <v>4531</v>
      </c>
      <c r="C867" s="1" t="s">
        <v>35</v>
      </c>
      <c r="D867" s="1" t="s">
        <v>3059</v>
      </c>
      <c r="E867" s="16" t="n">
        <v>46255</v>
      </c>
      <c r="F867" s="16" t="n">
        <v>46255</v>
      </c>
      <c r="G867" s="1" t="s">
        <v>99</v>
      </c>
      <c r="H867" s="1" t="n">
        <v>1581935</v>
      </c>
      <c r="I867" s="1" t="n">
        <v>6</v>
      </c>
      <c r="J867" s="1" t="s">
        <v>3055</v>
      </c>
      <c r="K867" s="70" t="n">
        <v>47.42</v>
      </c>
    </row>
    <row r="868" customFormat="false" ht="12.75" hidden="false" customHeight="true" outlineLevel="0" collapsed="false">
      <c r="A868" s="1" t="n">
        <v>3</v>
      </c>
      <c r="B868" s="1" t="n">
        <v>4532</v>
      </c>
      <c r="C868" s="1" t="s">
        <v>35</v>
      </c>
      <c r="D868" s="1" t="s">
        <v>3059</v>
      </c>
      <c r="E868" s="16" t="n">
        <v>46255</v>
      </c>
      <c r="F868" s="16" t="n">
        <v>46255</v>
      </c>
      <c r="G868" s="1" t="s">
        <v>99</v>
      </c>
      <c r="H868" s="1" t="n">
        <v>1581945</v>
      </c>
      <c r="I868" s="1" t="n">
        <v>6</v>
      </c>
      <c r="J868" s="1" t="s">
        <v>3055</v>
      </c>
      <c r="K868" s="70" t="n">
        <v>102</v>
      </c>
    </row>
    <row r="869" customFormat="false" ht="12.75" hidden="false" customHeight="true" outlineLevel="0" collapsed="false">
      <c r="A869" s="1" t="n">
        <v>3</v>
      </c>
      <c r="B869" s="1" t="n">
        <v>4533</v>
      </c>
      <c r="C869" s="1" t="s">
        <v>35</v>
      </c>
      <c r="D869" s="1" t="s">
        <v>3059</v>
      </c>
      <c r="E869" s="16" t="n">
        <v>46255</v>
      </c>
      <c r="F869" s="16" t="n">
        <v>46255</v>
      </c>
      <c r="G869" s="1" t="s">
        <v>99</v>
      </c>
      <c r="H869" s="1" t="n">
        <v>1582020</v>
      </c>
      <c r="I869" s="1" t="n">
        <v>6</v>
      </c>
      <c r="J869" s="1" t="s">
        <v>3055</v>
      </c>
      <c r="K869" s="70" t="n">
        <v>300</v>
      </c>
    </row>
    <row r="870" customFormat="false" ht="12.75" hidden="false" customHeight="true" outlineLevel="0" collapsed="false">
      <c r="A870" s="1" t="n">
        <v>3</v>
      </c>
      <c r="B870" s="1" t="n">
        <v>223956</v>
      </c>
      <c r="C870" s="1" t="s">
        <v>310</v>
      </c>
      <c r="D870" s="1" t="s">
        <v>3074</v>
      </c>
      <c r="E870" s="16" t="n">
        <v>46255</v>
      </c>
      <c r="F870" s="16" t="n">
        <v>46253</v>
      </c>
      <c r="G870" s="1" t="s">
        <v>140</v>
      </c>
      <c r="H870" s="1" t="n">
        <v>1580418</v>
      </c>
      <c r="I870" s="1" t="n">
        <v>11</v>
      </c>
      <c r="J870" s="1" t="s">
        <v>3055</v>
      </c>
      <c r="K870" s="70" t="n">
        <v>511.86</v>
      </c>
    </row>
    <row r="871" customFormat="false" ht="12.75" hidden="false" customHeight="true" outlineLevel="0" collapsed="false">
      <c r="A871" s="1" t="n">
        <v>3</v>
      </c>
      <c r="B871" s="1" t="n">
        <v>10923</v>
      </c>
      <c r="C871" s="1" t="s">
        <v>35</v>
      </c>
      <c r="D871" s="1" t="s">
        <v>3085</v>
      </c>
      <c r="E871" s="16" t="n">
        <v>46255</v>
      </c>
      <c r="F871" s="16" t="n">
        <v>46255</v>
      </c>
      <c r="G871" s="1" t="s">
        <v>241</v>
      </c>
      <c r="H871" s="1" t="n">
        <v>1582193</v>
      </c>
      <c r="I871" s="1" t="n">
        <v>11</v>
      </c>
      <c r="J871" s="1" t="s">
        <v>3055</v>
      </c>
      <c r="K871" s="70" t="n">
        <v>228</v>
      </c>
    </row>
    <row r="872" customFormat="false" ht="12.75" hidden="false" customHeight="true" outlineLevel="0" collapsed="false">
      <c r="A872" s="1" t="n">
        <v>3</v>
      </c>
      <c r="B872" s="1" t="n">
        <v>44501</v>
      </c>
      <c r="C872" s="1" t="s">
        <v>58</v>
      </c>
      <c r="D872" s="1" t="s">
        <v>3197</v>
      </c>
      <c r="E872" s="16" t="n">
        <v>46255</v>
      </c>
      <c r="F872" s="16" t="n">
        <v>46254</v>
      </c>
      <c r="G872" s="1" t="s">
        <v>2732</v>
      </c>
      <c r="H872" s="1" t="n">
        <v>1582124</v>
      </c>
      <c r="I872" s="1" t="n">
        <v>11</v>
      </c>
      <c r="J872" s="1" t="s">
        <v>3055</v>
      </c>
      <c r="K872" s="70" t="n">
        <v>1589.93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685</v>
      </c>
      <c r="D873" s="1" t="s">
        <v>3054</v>
      </c>
      <c r="E873" s="16" t="n">
        <v>46256</v>
      </c>
      <c r="F873" s="16" t="n">
        <v>46251</v>
      </c>
      <c r="G873" s="1" t="s">
        <v>149</v>
      </c>
      <c r="H873" s="1" t="n">
        <v>1585401</v>
      </c>
      <c r="I873" s="1" t="n">
        <v>11</v>
      </c>
      <c r="J873" s="1" t="s">
        <v>3055</v>
      </c>
      <c r="K873" s="70" t="n">
        <v>1345.94</v>
      </c>
    </row>
    <row r="874" customFormat="false" ht="12.75" hidden="false" customHeight="true" outlineLevel="0" collapsed="false">
      <c r="A874" s="1" t="n">
        <v>3</v>
      </c>
      <c r="B874" s="1" t="n">
        <v>1995862</v>
      </c>
      <c r="C874" s="1" t="s">
        <v>488</v>
      </c>
      <c r="D874" s="1" t="s">
        <v>3054</v>
      </c>
      <c r="E874" s="16" t="n">
        <v>46256</v>
      </c>
      <c r="F874" s="16" t="n">
        <v>46251</v>
      </c>
      <c r="G874" s="1" t="s">
        <v>149</v>
      </c>
      <c r="H874" s="1" t="n">
        <v>1585362</v>
      </c>
      <c r="I874" s="1" t="n">
        <v>11</v>
      </c>
      <c r="J874" s="1" t="s">
        <v>3055</v>
      </c>
      <c r="K874" s="70" t="n">
        <v>6656.34</v>
      </c>
    </row>
    <row r="875" customFormat="false" ht="12.75" hidden="false" customHeight="true" outlineLevel="0" collapsed="false">
      <c r="A875" s="1" t="n">
        <v>3</v>
      </c>
      <c r="B875" s="1" t="n">
        <v>1622008</v>
      </c>
      <c r="C875" s="1" t="s">
        <v>35</v>
      </c>
      <c r="D875" s="1" t="s">
        <v>3122</v>
      </c>
      <c r="E875" s="16" t="n">
        <v>46256</v>
      </c>
      <c r="F875" s="16" t="n">
        <v>46255</v>
      </c>
      <c r="G875" s="1" t="s">
        <v>214</v>
      </c>
      <c r="H875" s="1" t="n">
        <v>1585537</v>
      </c>
      <c r="I875" s="1" t="n">
        <v>11</v>
      </c>
      <c r="J875" s="1" t="s">
        <v>3055</v>
      </c>
      <c r="K875" s="70" t="n">
        <v>3998.31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3092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3055</v>
      </c>
      <c r="K876" s="70" t="n">
        <v>711.3</v>
      </c>
    </row>
    <row r="877" customFormat="false" ht="12.75" hidden="false" customHeight="true" outlineLevel="0" collapsed="false">
      <c r="A877" s="1" t="n">
        <v>3</v>
      </c>
      <c r="B877" s="1" t="n">
        <v>136969</v>
      </c>
      <c r="C877" s="1" t="s">
        <v>35</v>
      </c>
      <c r="D877" s="1" t="s">
        <v>3135</v>
      </c>
      <c r="E877" s="16" t="n">
        <v>46256</v>
      </c>
      <c r="F877" s="16" t="n">
        <v>46256</v>
      </c>
      <c r="G877" s="1" t="s">
        <v>1240</v>
      </c>
      <c r="H877" s="1" t="n">
        <v>1585460</v>
      </c>
      <c r="I877" s="1" t="n">
        <v>11</v>
      </c>
      <c r="J877" s="1" t="s">
        <v>3055</v>
      </c>
      <c r="K877" s="70" t="n">
        <v>320.4</v>
      </c>
    </row>
    <row r="878" customFormat="false" ht="12.75" hidden="false" customHeight="true" outlineLevel="0" collapsed="false">
      <c r="A878" s="1" t="n">
        <v>3</v>
      </c>
      <c r="B878" s="1" t="n">
        <v>399135</v>
      </c>
      <c r="C878" s="1" t="s">
        <v>35</v>
      </c>
      <c r="D878" s="1" t="s">
        <v>3070</v>
      </c>
      <c r="E878" s="16" t="n">
        <v>46256</v>
      </c>
      <c r="F878" s="16" t="n">
        <v>46255</v>
      </c>
      <c r="G878" s="1" t="s">
        <v>73</v>
      </c>
      <c r="H878" s="1" t="n">
        <v>1585115</v>
      </c>
      <c r="I878" s="1" t="n">
        <v>11</v>
      </c>
      <c r="J878" s="1" t="s">
        <v>3055</v>
      </c>
      <c r="K878" s="70" t="n">
        <v>3032.86</v>
      </c>
    </row>
    <row r="879" customFormat="false" ht="12.75" hidden="false" customHeight="true" outlineLevel="0" collapsed="false">
      <c r="A879" s="1" t="n">
        <v>3</v>
      </c>
      <c r="B879" s="1" t="n">
        <v>1426372</v>
      </c>
      <c r="C879" s="1" t="s">
        <v>35</v>
      </c>
      <c r="D879" s="1" t="s">
        <v>3072</v>
      </c>
      <c r="E879" s="16" t="n">
        <v>46256</v>
      </c>
      <c r="F879" s="16" t="n">
        <v>46251</v>
      </c>
      <c r="G879" s="1" t="s">
        <v>87</v>
      </c>
      <c r="H879" s="1" t="n">
        <v>1584954</v>
      </c>
      <c r="I879" s="1" t="n">
        <v>11</v>
      </c>
      <c r="J879" s="1" t="s">
        <v>3055</v>
      </c>
      <c r="K879" s="70" t="n">
        <v>1920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35</v>
      </c>
      <c r="D880" s="1" t="s">
        <v>3059</v>
      </c>
      <c r="E880" s="16" t="n">
        <v>46256</v>
      </c>
      <c r="F880" s="16" t="n">
        <v>46256</v>
      </c>
      <c r="G880" s="1" t="s">
        <v>99</v>
      </c>
      <c r="H880" s="1" t="n">
        <v>1585565</v>
      </c>
      <c r="I880" s="1" t="n">
        <v>6</v>
      </c>
      <c r="J880" s="1" t="s">
        <v>3055</v>
      </c>
      <c r="K880" s="70" t="n">
        <v>261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35</v>
      </c>
      <c r="D881" s="1" t="s">
        <v>3059</v>
      </c>
      <c r="E881" s="16" t="n">
        <v>46256</v>
      </c>
      <c r="F881" s="16" t="n">
        <v>46256</v>
      </c>
      <c r="G881" s="1" t="s">
        <v>99</v>
      </c>
      <c r="H881" s="1" t="n">
        <v>1585702</v>
      </c>
      <c r="I881" s="1" t="n">
        <v>6</v>
      </c>
      <c r="J881" s="1" t="s">
        <v>3055</v>
      </c>
      <c r="K881" s="70" t="n">
        <v>125</v>
      </c>
    </row>
    <row r="882" customFormat="false" ht="12.75" hidden="false" customHeight="true" outlineLevel="0" collapsed="false">
      <c r="A882" s="1" t="n">
        <v>3</v>
      </c>
      <c r="B882" s="1" t="n">
        <v>2670</v>
      </c>
      <c r="C882" s="1" t="s">
        <v>35</v>
      </c>
      <c r="D882" s="1" t="s">
        <v>3133</v>
      </c>
      <c r="E882" s="16" t="n">
        <v>46256</v>
      </c>
      <c r="F882" s="16" t="n">
        <v>46256</v>
      </c>
      <c r="G882" s="1" t="s">
        <v>239</v>
      </c>
      <c r="H882" s="1" t="n">
        <v>1585207</v>
      </c>
      <c r="I882" s="1" t="n">
        <v>39</v>
      </c>
      <c r="J882" s="1" t="s">
        <v>3055</v>
      </c>
      <c r="K882" s="70" t="n">
        <v>1614.08</v>
      </c>
    </row>
    <row r="883" customFormat="false" ht="12.75" hidden="false" customHeight="true" outlineLevel="0" collapsed="false">
      <c r="A883" s="1" t="n">
        <v>3</v>
      </c>
      <c r="B883" s="1" t="n">
        <v>570873</v>
      </c>
      <c r="C883" s="1" t="s">
        <v>2954</v>
      </c>
      <c r="D883" s="1" t="s">
        <v>3101</v>
      </c>
      <c r="E883" s="16" t="n">
        <v>46256</v>
      </c>
      <c r="F883" s="16" t="n">
        <v>46253</v>
      </c>
      <c r="G883" s="1" t="s">
        <v>273</v>
      </c>
      <c r="H883" s="1" t="n">
        <v>1584837</v>
      </c>
      <c r="I883" s="1" t="n">
        <v>11</v>
      </c>
      <c r="J883" s="1" t="s">
        <v>3055</v>
      </c>
      <c r="K883" s="70" t="n">
        <v>4507.33</v>
      </c>
    </row>
    <row r="884" customFormat="false" ht="12.75" hidden="false" customHeight="true" outlineLevel="0" collapsed="false">
      <c r="A884" s="1" t="n">
        <v>3</v>
      </c>
      <c r="B884" s="1" t="n">
        <v>614</v>
      </c>
      <c r="C884" s="1" t="s">
        <v>35</v>
      </c>
      <c r="D884" s="1" t="s">
        <v>3094</v>
      </c>
      <c r="E884" s="16" t="n">
        <v>46258</v>
      </c>
      <c r="F884" s="16" t="n">
        <v>46255</v>
      </c>
      <c r="G884" s="1" t="s">
        <v>162</v>
      </c>
      <c r="H884" s="1" t="n">
        <v>1595563</v>
      </c>
      <c r="I884" s="1" t="n">
        <v>11</v>
      </c>
      <c r="J884" s="1" t="s">
        <v>3055</v>
      </c>
      <c r="K884" s="70" t="n">
        <v>240</v>
      </c>
    </row>
    <row r="885" customFormat="false" ht="12.75" hidden="false" customHeight="true" outlineLevel="0" collapsed="false">
      <c r="A885" s="1" t="n">
        <v>3</v>
      </c>
      <c r="B885" s="1" t="n">
        <v>974216</v>
      </c>
      <c r="C885" s="1" t="s">
        <v>3086</v>
      </c>
      <c r="D885" s="1" t="s">
        <v>3087</v>
      </c>
      <c r="E885" s="16" t="n">
        <v>46258</v>
      </c>
      <c r="F885" s="16" t="n">
        <v>46256</v>
      </c>
      <c r="G885" s="1" t="s">
        <v>392</v>
      </c>
      <c r="H885" s="1" t="n">
        <v>1595618</v>
      </c>
      <c r="I885" s="1" t="n">
        <v>11</v>
      </c>
      <c r="J885" s="1" t="s">
        <v>3055</v>
      </c>
      <c r="K885" s="70" t="n">
        <v>830.63</v>
      </c>
    </row>
    <row r="886" customFormat="false" ht="12.75" hidden="false" customHeight="true" outlineLevel="0" collapsed="false">
      <c r="A886" s="1" t="n">
        <v>3</v>
      </c>
      <c r="B886" s="1" t="n">
        <v>974217</v>
      </c>
      <c r="C886" s="1" t="s">
        <v>3086</v>
      </c>
      <c r="D886" s="1" t="s">
        <v>3087</v>
      </c>
      <c r="E886" s="16" t="n">
        <v>46258</v>
      </c>
      <c r="F886" s="16" t="n">
        <v>46256</v>
      </c>
      <c r="G886" s="1" t="s">
        <v>392</v>
      </c>
      <c r="H886" s="1" t="n">
        <v>1595590</v>
      </c>
      <c r="I886" s="1" t="n">
        <v>11</v>
      </c>
      <c r="J886" s="1" t="s">
        <v>3055</v>
      </c>
      <c r="K886" s="70" t="n">
        <v>972.06</v>
      </c>
    </row>
    <row r="887" customFormat="false" ht="12.75" hidden="false" customHeight="true" outlineLevel="0" collapsed="false">
      <c r="A887" s="1" t="n">
        <v>3</v>
      </c>
      <c r="B887" s="1" t="n">
        <v>974218</v>
      </c>
      <c r="C887" s="1" t="s">
        <v>3086</v>
      </c>
      <c r="D887" s="1" t="s">
        <v>3087</v>
      </c>
      <c r="E887" s="16" t="n">
        <v>46258</v>
      </c>
      <c r="F887" s="16" t="n">
        <v>46256</v>
      </c>
      <c r="G887" s="1" t="s">
        <v>392</v>
      </c>
      <c r="H887" s="1" t="n">
        <v>1595627</v>
      </c>
      <c r="I887" s="1" t="n">
        <v>11</v>
      </c>
      <c r="J887" s="1" t="s">
        <v>3055</v>
      </c>
      <c r="K887" s="70" t="n">
        <v>671.58</v>
      </c>
    </row>
    <row r="888" customFormat="false" ht="12.75" hidden="false" customHeight="true" outlineLevel="0" collapsed="false">
      <c r="A888" s="1" t="n">
        <v>3</v>
      </c>
      <c r="B888" s="1" t="n">
        <v>7109</v>
      </c>
      <c r="C888" s="1" t="s">
        <v>35</v>
      </c>
      <c r="D888" s="1" t="s">
        <v>3097</v>
      </c>
      <c r="E888" s="16" t="n">
        <v>46258</v>
      </c>
      <c r="F888" s="16" t="n">
        <v>46256</v>
      </c>
      <c r="G888" s="1" t="s">
        <v>528</v>
      </c>
      <c r="H888" s="1" t="n">
        <v>1595570</v>
      </c>
      <c r="I888" s="1" t="n">
        <v>11</v>
      </c>
      <c r="J888" s="1" t="s">
        <v>3055</v>
      </c>
      <c r="K888" s="70" t="n">
        <v>140</v>
      </c>
    </row>
    <row r="889" customFormat="false" ht="12.75" hidden="false" customHeight="true" outlineLevel="0" collapsed="false">
      <c r="A889" s="1" t="n">
        <v>3</v>
      </c>
      <c r="B889" s="1" t="n">
        <v>1426383</v>
      </c>
      <c r="C889" s="1" t="s">
        <v>35</v>
      </c>
      <c r="D889" s="1" t="s">
        <v>3072</v>
      </c>
      <c r="E889" s="16" t="n">
        <v>46258</v>
      </c>
      <c r="F889" s="16" t="n">
        <v>46251</v>
      </c>
      <c r="G889" s="1" t="s">
        <v>87</v>
      </c>
      <c r="H889" s="1" t="n">
        <v>1595545</v>
      </c>
      <c r="I889" s="1" t="n">
        <v>11</v>
      </c>
      <c r="J889" s="1" t="s">
        <v>3055</v>
      </c>
      <c r="K889" s="70" t="n">
        <v>1277.5</v>
      </c>
    </row>
    <row r="890" customFormat="false" ht="12.75" hidden="false" customHeight="true" outlineLevel="0" collapsed="false">
      <c r="A890" s="1" t="n">
        <v>3</v>
      </c>
      <c r="B890" s="1" t="n">
        <v>15125</v>
      </c>
      <c r="C890" s="1" t="s">
        <v>35</v>
      </c>
      <c r="D890" s="1" t="s">
        <v>3138</v>
      </c>
      <c r="E890" s="16" t="n">
        <v>46258</v>
      </c>
      <c r="F890" s="16" t="n">
        <v>46256</v>
      </c>
      <c r="G890" s="1" t="s">
        <v>412</v>
      </c>
      <c r="H890" s="1" t="n">
        <v>1595775</v>
      </c>
      <c r="I890" s="1" t="n">
        <v>11</v>
      </c>
      <c r="J890" s="1" t="s">
        <v>3055</v>
      </c>
      <c r="K890" s="70" t="n">
        <v>7390.5</v>
      </c>
    </row>
    <row r="891" customFormat="false" ht="12.75" hidden="false" customHeight="true" outlineLevel="0" collapsed="false">
      <c r="A891" s="1" t="n">
        <v>3</v>
      </c>
      <c r="B891" s="1" t="n">
        <v>4536</v>
      </c>
      <c r="C891" s="1" t="s">
        <v>35</v>
      </c>
      <c r="D891" s="1" t="s">
        <v>3059</v>
      </c>
      <c r="E891" s="16" t="n">
        <v>46258</v>
      </c>
      <c r="F891" s="16" t="n">
        <v>46258</v>
      </c>
      <c r="G891" s="1" t="s">
        <v>99</v>
      </c>
      <c r="H891" s="1" t="n">
        <v>1595520</v>
      </c>
      <c r="I891" s="1" t="n">
        <v>6</v>
      </c>
      <c r="J891" s="1" t="s">
        <v>3055</v>
      </c>
      <c r="K891" s="70" t="n">
        <v>67</v>
      </c>
    </row>
    <row r="892" customFormat="false" ht="12.75" hidden="false" customHeight="true" outlineLevel="0" collapsed="false">
      <c r="A892" s="1" t="n">
        <v>3</v>
      </c>
      <c r="B892" s="1" t="n">
        <v>4537</v>
      </c>
      <c r="C892" s="1" t="s">
        <v>35</v>
      </c>
      <c r="D892" s="1" t="s">
        <v>3059</v>
      </c>
      <c r="E892" s="16" t="n">
        <v>46258</v>
      </c>
      <c r="F892" s="16" t="n">
        <v>46258</v>
      </c>
      <c r="G892" s="1" t="s">
        <v>99</v>
      </c>
      <c r="H892" s="1" t="n">
        <v>1595694</v>
      </c>
      <c r="I892" s="1" t="n">
        <v>6</v>
      </c>
      <c r="J892" s="1" t="s">
        <v>3055</v>
      </c>
      <c r="K892" s="70" t="n">
        <v>1710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3198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3055</v>
      </c>
      <c r="K893" s="70" t="n">
        <v>695.94</v>
      </c>
    </row>
    <row r="894" customFormat="false" ht="12.75" hidden="false" customHeight="true" outlineLevel="0" collapsed="false">
      <c r="A894" s="1" t="n">
        <v>3</v>
      </c>
      <c r="B894" s="1" t="n">
        <v>14605</v>
      </c>
      <c r="C894" s="1" t="s">
        <v>189</v>
      </c>
      <c r="D894" s="1" t="s">
        <v>3079</v>
      </c>
      <c r="E894" s="16" t="n">
        <v>46259</v>
      </c>
      <c r="F894" s="16" t="n">
        <v>46255</v>
      </c>
      <c r="G894" s="1" t="s">
        <v>216</v>
      </c>
      <c r="H894" s="1" t="n">
        <v>1600799</v>
      </c>
      <c r="I894" s="1" t="n">
        <v>11</v>
      </c>
      <c r="J894" s="1" t="s">
        <v>3055</v>
      </c>
      <c r="K894" s="70" t="n">
        <v>120.85</v>
      </c>
    </row>
    <row r="895" customFormat="false" ht="12.75" hidden="false" customHeight="true" outlineLevel="0" collapsed="false">
      <c r="A895" s="1" t="n">
        <v>3</v>
      </c>
      <c r="B895" s="1" t="n">
        <v>1925262</v>
      </c>
      <c r="C895" s="1" t="s">
        <v>35</v>
      </c>
      <c r="D895" s="1" t="s">
        <v>3095</v>
      </c>
      <c r="E895" s="16" t="n">
        <v>46259</v>
      </c>
      <c r="F895" s="16" t="n">
        <v>46258</v>
      </c>
      <c r="G895" s="1" t="s">
        <v>381</v>
      </c>
      <c r="H895" s="1" t="n">
        <v>1600277</v>
      </c>
      <c r="I895" s="1" t="n">
        <v>11</v>
      </c>
      <c r="J895" s="1" t="s">
        <v>3055</v>
      </c>
      <c r="K895" s="70" t="n">
        <v>942.69</v>
      </c>
    </row>
    <row r="896" customFormat="false" ht="12.75" hidden="false" customHeight="true" outlineLevel="0" collapsed="false">
      <c r="A896" s="1" t="n">
        <v>3</v>
      </c>
      <c r="B896" s="1" t="n">
        <v>1262446</v>
      </c>
      <c r="C896" s="1" t="s">
        <v>685</v>
      </c>
      <c r="D896" s="1" t="s">
        <v>3054</v>
      </c>
      <c r="E896" s="16" t="n">
        <v>46259</v>
      </c>
      <c r="F896" s="16" t="n">
        <v>46255</v>
      </c>
      <c r="G896" s="1" t="s">
        <v>149</v>
      </c>
      <c r="H896" s="1" t="n">
        <v>1600451</v>
      </c>
      <c r="I896" s="1" t="n">
        <v>11</v>
      </c>
      <c r="J896" s="1" t="s">
        <v>3055</v>
      </c>
      <c r="K896" s="70" t="n">
        <v>653.29</v>
      </c>
    </row>
    <row r="897" customFormat="false" ht="12.75" hidden="false" customHeight="true" outlineLevel="0" collapsed="false">
      <c r="A897" s="1" t="n">
        <v>3</v>
      </c>
      <c r="B897" s="1" t="n">
        <v>1262447</v>
      </c>
      <c r="C897" s="1" t="s">
        <v>685</v>
      </c>
      <c r="D897" s="1" t="s">
        <v>3054</v>
      </c>
      <c r="E897" s="16" t="n">
        <v>46259</v>
      </c>
      <c r="F897" s="16" t="n">
        <v>46255</v>
      </c>
      <c r="G897" s="1" t="s">
        <v>149</v>
      </c>
      <c r="H897" s="1" t="n">
        <v>1600438</v>
      </c>
      <c r="I897" s="1" t="n">
        <v>11</v>
      </c>
      <c r="J897" s="1" t="s">
        <v>3055</v>
      </c>
      <c r="K897" s="70" t="n">
        <v>1976.08</v>
      </c>
    </row>
    <row r="898" customFormat="false" ht="12.75" hidden="false" customHeight="true" outlineLevel="0" collapsed="false">
      <c r="A898" s="1" t="n">
        <v>3</v>
      </c>
      <c r="B898" s="1" t="n">
        <v>2005905</v>
      </c>
      <c r="C898" s="1" t="s">
        <v>488</v>
      </c>
      <c r="D898" s="1" t="s">
        <v>3054</v>
      </c>
      <c r="E898" s="16" t="n">
        <v>46259</v>
      </c>
      <c r="F898" s="16" t="n">
        <v>46255</v>
      </c>
      <c r="G898" s="1" t="s">
        <v>149</v>
      </c>
      <c r="H898" s="1" t="n">
        <v>1600429</v>
      </c>
      <c r="I898" s="1" t="n">
        <v>11</v>
      </c>
      <c r="J898" s="1" t="s">
        <v>3055</v>
      </c>
      <c r="K898" s="70" t="n">
        <v>4351.96</v>
      </c>
    </row>
    <row r="899" customFormat="false" ht="12.75" hidden="false" customHeight="true" outlineLevel="0" collapsed="false">
      <c r="A899" s="1" t="n">
        <v>3</v>
      </c>
      <c r="B899" s="1" t="n">
        <v>2006202</v>
      </c>
      <c r="C899" s="1" t="s">
        <v>488</v>
      </c>
      <c r="D899" s="1" t="s">
        <v>3054</v>
      </c>
      <c r="E899" s="16" t="n">
        <v>46259</v>
      </c>
      <c r="F899" s="16" t="n">
        <v>46255</v>
      </c>
      <c r="G899" s="1" t="s">
        <v>149</v>
      </c>
      <c r="H899" s="1" t="n">
        <v>1600460</v>
      </c>
      <c r="I899" s="1" t="n">
        <v>11</v>
      </c>
      <c r="J899" s="1" t="s">
        <v>3055</v>
      </c>
      <c r="K899" s="70" t="n">
        <v>567.1</v>
      </c>
    </row>
    <row r="900" customFormat="false" ht="12.75" hidden="false" customHeight="true" outlineLevel="0" collapsed="false">
      <c r="A900" s="1" t="n">
        <v>3</v>
      </c>
      <c r="B900" s="1" t="n">
        <v>175357</v>
      </c>
      <c r="C900" s="1" t="s">
        <v>35</v>
      </c>
      <c r="D900" s="1" t="s">
        <v>3066</v>
      </c>
      <c r="E900" s="16" t="n">
        <v>46259</v>
      </c>
      <c r="F900" s="16" t="n">
        <v>46258</v>
      </c>
      <c r="G900" s="1" t="s">
        <v>95</v>
      </c>
      <c r="H900" s="1" t="n">
        <v>1598875</v>
      </c>
      <c r="I900" s="1" t="n">
        <v>11</v>
      </c>
      <c r="J900" s="1" t="s">
        <v>3055</v>
      </c>
      <c r="K900" s="70" t="n">
        <v>1485.8</v>
      </c>
    </row>
    <row r="901" customFormat="false" ht="12.75" hidden="false" customHeight="true" outlineLevel="0" collapsed="false">
      <c r="A901" s="1" t="n">
        <v>3</v>
      </c>
      <c r="B901" s="1" t="n">
        <v>15174</v>
      </c>
      <c r="C901" s="1" t="s">
        <v>35</v>
      </c>
      <c r="D901" s="1" t="s">
        <v>3061</v>
      </c>
      <c r="E901" s="16" t="n">
        <v>46259</v>
      </c>
      <c r="F901" s="16" t="n">
        <v>46259</v>
      </c>
      <c r="G901" s="1" t="s">
        <v>157</v>
      </c>
      <c r="H901" s="1" t="n">
        <v>1600209</v>
      </c>
      <c r="I901" s="1" t="n">
        <v>11</v>
      </c>
      <c r="J901" s="1" t="s">
        <v>3055</v>
      </c>
      <c r="K901" s="70" t="n">
        <v>320</v>
      </c>
    </row>
    <row r="902" customFormat="false" ht="12.75" hidden="false" customHeight="true" outlineLevel="0" collapsed="false">
      <c r="A902" s="1" t="n">
        <v>3</v>
      </c>
      <c r="B902" s="1" t="n">
        <v>2561</v>
      </c>
      <c r="C902" s="1" t="s">
        <v>3109</v>
      </c>
      <c r="D902" s="1" t="s">
        <v>3172</v>
      </c>
      <c r="E902" s="16" t="n">
        <v>46259</v>
      </c>
      <c r="F902" s="16" t="n">
        <v>46254</v>
      </c>
      <c r="G902" s="1" t="s">
        <v>1781</v>
      </c>
      <c r="H902" s="1" t="n">
        <v>1600693</v>
      </c>
      <c r="I902" s="1" t="n">
        <v>11</v>
      </c>
      <c r="J902" s="1" t="s">
        <v>3055</v>
      </c>
      <c r="K902" s="70" t="n">
        <v>253.92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35</v>
      </c>
      <c r="D903" s="1" t="s">
        <v>3176</v>
      </c>
      <c r="E903" s="16" t="n">
        <v>46259</v>
      </c>
      <c r="F903" s="16" t="n">
        <v>46258</v>
      </c>
      <c r="G903" s="1" t="s">
        <v>1638</v>
      </c>
      <c r="H903" s="1" t="n">
        <v>1598646</v>
      </c>
      <c r="I903" s="1" t="n">
        <v>11</v>
      </c>
      <c r="J903" s="1" t="s">
        <v>3055</v>
      </c>
      <c r="K903" s="70" t="n">
        <v>180</v>
      </c>
    </row>
    <row r="904" customFormat="false" ht="12.75" hidden="false" customHeight="true" outlineLevel="0" collapsed="false">
      <c r="A904" s="1" t="n">
        <v>3</v>
      </c>
      <c r="B904" s="1" t="n">
        <v>7744</v>
      </c>
      <c r="C904" s="1" t="s">
        <v>35</v>
      </c>
      <c r="D904" s="1" t="s">
        <v>3199</v>
      </c>
      <c r="E904" s="16" t="n">
        <v>46259</v>
      </c>
      <c r="F904" s="16" t="n">
        <v>46256</v>
      </c>
      <c r="G904" s="1" t="s">
        <v>2508</v>
      </c>
      <c r="H904" s="1" t="n">
        <v>1599032</v>
      </c>
      <c r="I904" s="1" t="n">
        <v>11</v>
      </c>
      <c r="J904" s="1" t="s">
        <v>3055</v>
      </c>
      <c r="K904" s="70" t="n">
        <v>107.96</v>
      </c>
    </row>
    <row r="905" customFormat="false" ht="12.75" hidden="false" customHeight="true" outlineLevel="0" collapsed="false">
      <c r="A905" s="1" t="n">
        <v>3</v>
      </c>
      <c r="B905" s="1" t="n">
        <v>46430</v>
      </c>
      <c r="C905" s="1" t="s">
        <v>3183</v>
      </c>
      <c r="D905" s="1" t="s">
        <v>3184</v>
      </c>
      <c r="E905" s="16" t="n">
        <v>46259</v>
      </c>
      <c r="F905" s="16" t="n">
        <v>46258</v>
      </c>
      <c r="G905" s="1" t="s">
        <v>198</v>
      </c>
      <c r="H905" s="1" t="n">
        <v>1598735</v>
      </c>
      <c r="I905" s="1" t="n">
        <v>39</v>
      </c>
      <c r="J905" s="1" t="s">
        <v>3055</v>
      </c>
      <c r="K905" s="70" t="n">
        <v>229.86</v>
      </c>
    </row>
    <row r="906" customFormat="false" ht="12.75" hidden="false" customHeight="true" outlineLevel="0" collapsed="false">
      <c r="A906" s="1" t="n">
        <v>3</v>
      </c>
      <c r="B906" s="1" t="n">
        <v>46431</v>
      </c>
      <c r="C906" s="1" t="s">
        <v>3183</v>
      </c>
      <c r="D906" s="1" t="s">
        <v>3184</v>
      </c>
      <c r="E906" s="16" t="n">
        <v>46259</v>
      </c>
      <c r="F906" s="16" t="n">
        <v>46258</v>
      </c>
      <c r="G906" s="1" t="s">
        <v>198</v>
      </c>
      <c r="H906" s="1" t="n">
        <v>1600604</v>
      </c>
      <c r="I906" s="1" t="n">
        <v>11</v>
      </c>
      <c r="J906" s="1" t="s">
        <v>3055</v>
      </c>
      <c r="K906" s="70" t="n">
        <v>272.81</v>
      </c>
    </row>
    <row r="907" customFormat="false" ht="12.75" hidden="false" customHeight="true" outlineLevel="0" collapsed="false">
      <c r="A907" s="1" t="n">
        <v>3</v>
      </c>
      <c r="B907" s="1" t="n">
        <v>4542</v>
      </c>
      <c r="C907" s="1" t="s">
        <v>35</v>
      </c>
      <c r="D907" s="1" t="s">
        <v>3059</v>
      </c>
      <c r="E907" s="16" t="n">
        <v>46259</v>
      </c>
      <c r="F907" s="16" t="n">
        <v>46259</v>
      </c>
      <c r="G907" s="1" t="s">
        <v>99</v>
      </c>
      <c r="H907" s="1" t="n">
        <v>1598903</v>
      </c>
      <c r="I907" s="1" t="n">
        <v>6</v>
      </c>
      <c r="J907" s="1" t="s">
        <v>3055</v>
      </c>
      <c r="K907" s="70" t="n">
        <v>125</v>
      </c>
    </row>
    <row r="908" customFormat="false" ht="12.75" hidden="false" customHeight="true" outlineLevel="0" collapsed="false">
      <c r="A908" s="1" t="n">
        <v>3</v>
      </c>
      <c r="B908" s="1" t="n">
        <v>4543</v>
      </c>
      <c r="C908" s="1" t="s">
        <v>35</v>
      </c>
      <c r="D908" s="1" t="s">
        <v>3059</v>
      </c>
      <c r="E908" s="16" t="n">
        <v>46259</v>
      </c>
      <c r="F908" s="16" t="n">
        <v>46259</v>
      </c>
      <c r="G908" s="1" t="s">
        <v>99</v>
      </c>
      <c r="H908" s="1" t="n">
        <v>1598955</v>
      </c>
      <c r="I908" s="1" t="n">
        <v>6</v>
      </c>
      <c r="J908" s="1" t="s">
        <v>3055</v>
      </c>
      <c r="K908" s="70" t="n">
        <v>100</v>
      </c>
    </row>
    <row r="909" customFormat="false" ht="12.75" hidden="false" customHeight="true" outlineLevel="0" collapsed="false">
      <c r="A909" s="1" t="n">
        <v>3</v>
      </c>
      <c r="B909" s="1" t="n">
        <v>4544</v>
      </c>
      <c r="C909" s="1" t="s">
        <v>35</v>
      </c>
      <c r="D909" s="1" t="s">
        <v>3059</v>
      </c>
      <c r="E909" s="16" t="n">
        <v>46259</v>
      </c>
      <c r="F909" s="16" t="n">
        <v>46259</v>
      </c>
      <c r="G909" s="1" t="s">
        <v>99</v>
      </c>
      <c r="H909" s="1" t="n">
        <v>1600128</v>
      </c>
      <c r="I909" s="1" t="n">
        <v>6</v>
      </c>
      <c r="J909" s="1" t="s">
        <v>3055</v>
      </c>
      <c r="K909" s="70" t="n">
        <v>300</v>
      </c>
    </row>
    <row r="910" customFormat="false" ht="12.75" hidden="false" customHeight="true" outlineLevel="0" collapsed="false">
      <c r="A910" s="1" t="n">
        <v>3</v>
      </c>
      <c r="B910" s="1" t="n">
        <v>4545</v>
      </c>
      <c r="C910" s="1" t="s">
        <v>35</v>
      </c>
      <c r="D910" s="1" t="s">
        <v>3059</v>
      </c>
      <c r="E910" s="16" t="n">
        <v>46259</v>
      </c>
      <c r="F910" s="16" t="n">
        <v>46259</v>
      </c>
      <c r="G910" s="1" t="s">
        <v>99</v>
      </c>
      <c r="H910" s="1" t="n">
        <v>1600171</v>
      </c>
      <c r="I910" s="1" t="n">
        <v>6</v>
      </c>
      <c r="J910" s="1" t="s">
        <v>3055</v>
      </c>
      <c r="K910" s="70" t="n">
        <v>1640.5</v>
      </c>
    </row>
    <row r="911" customFormat="false" ht="12.75" hidden="false" customHeight="true" outlineLevel="0" collapsed="false">
      <c r="A911" s="1" t="n">
        <v>3</v>
      </c>
      <c r="B911" s="1" t="n">
        <v>12955</v>
      </c>
      <c r="C911" s="1" t="s">
        <v>35</v>
      </c>
      <c r="D911" s="1" t="s">
        <v>3168</v>
      </c>
      <c r="E911" s="16" t="n">
        <v>46259</v>
      </c>
      <c r="F911" s="16" t="n">
        <v>46254</v>
      </c>
      <c r="G911" s="1" t="s">
        <v>3169</v>
      </c>
      <c r="H911" s="1" t="n">
        <v>1598934</v>
      </c>
      <c r="I911" s="1" t="n">
        <v>11</v>
      </c>
      <c r="J911" s="1" t="s">
        <v>3055</v>
      </c>
      <c r="K911" s="70" t="n">
        <v>453.6</v>
      </c>
    </row>
    <row r="912" customFormat="false" ht="12.75" hidden="false" customHeight="true" outlineLevel="0" collapsed="false">
      <c r="A912" s="1" t="n">
        <v>3</v>
      </c>
      <c r="B912" s="1" t="n">
        <v>1358</v>
      </c>
      <c r="C912" s="1" t="s">
        <v>35</v>
      </c>
      <c r="D912" s="1" t="s">
        <v>3175</v>
      </c>
      <c r="E912" s="16" t="n">
        <v>46259</v>
      </c>
      <c r="F912" s="16" t="n">
        <v>46254</v>
      </c>
      <c r="G912" s="1" t="s">
        <v>1655</v>
      </c>
      <c r="H912" s="1" t="n">
        <v>1600723</v>
      </c>
      <c r="I912" s="1" t="n">
        <v>11</v>
      </c>
      <c r="J912" s="1" t="s">
        <v>3055</v>
      </c>
      <c r="K912" s="70" t="n">
        <v>306.67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35</v>
      </c>
      <c r="D913" s="1" t="s">
        <v>3066</v>
      </c>
      <c r="E913" s="16" t="n">
        <v>46260</v>
      </c>
      <c r="F913" s="16" t="n">
        <v>46259</v>
      </c>
      <c r="G913" s="1" t="s">
        <v>95</v>
      </c>
      <c r="H913" s="1" t="n">
        <v>1603882</v>
      </c>
      <c r="I913" s="1" t="n">
        <v>11</v>
      </c>
      <c r="J913" s="1" t="s">
        <v>3055</v>
      </c>
      <c r="K913" s="70" t="n">
        <v>5288.4</v>
      </c>
    </row>
    <row r="914" customFormat="false" ht="12.75" hidden="false" customHeight="true" outlineLevel="0" collapsed="false">
      <c r="A914" s="1" t="n">
        <v>3</v>
      </c>
      <c r="B914" s="1" t="n">
        <v>57306</v>
      </c>
      <c r="C914" s="1" t="s">
        <v>35</v>
      </c>
      <c r="D914" s="1" t="s">
        <v>3104</v>
      </c>
      <c r="E914" s="16" t="n">
        <v>46260</v>
      </c>
      <c r="F914" s="16" t="n">
        <v>46259</v>
      </c>
      <c r="G914" s="1" t="s">
        <v>761</v>
      </c>
      <c r="H914" s="1" t="n">
        <v>1603712</v>
      </c>
      <c r="I914" s="1" t="n">
        <v>11</v>
      </c>
      <c r="J914" s="1" t="s">
        <v>3055</v>
      </c>
      <c r="K914" s="70" t="n">
        <v>342.12</v>
      </c>
    </row>
    <row r="915" customFormat="false" ht="12.75" hidden="false" customHeight="true" outlineLevel="0" collapsed="false">
      <c r="A915" s="1" t="n">
        <v>3</v>
      </c>
      <c r="B915" s="1" t="n">
        <v>4546</v>
      </c>
      <c r="C915" s="1" t="s">
        <v>35</v>
      </c>
      <c r="D915" s="1" t="s">
        <v>3059</v>
      </c>
      <c r="E915" s="16" t="n">
        <v>46260</v>
      </c>
      <c r="F915" s="16" t="n">
        <v>46260</v>
      </c>
      <c r="G915" s="1" t="s">
        <v>99</v>
      </c>
      <c r="H915" s="1" t="n">
        <v>1603764</v>
      </c>
      <c r="I915" s="1" t="n">
        <v>6</v>
      </c>
      <c r="J915" s="1" t="s">
        <v>3055</v>
      </c>
      <c r="K915" s="70" t="n">
        <v>250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3059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3055</v>
      </c>
      <c r="K916" s="70" t="n">
        <v>100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58</v>
      </c>
      <c r="D917" s="1" t="s">
        <v>3128</v>
      </c>
      <c r="E917" s="16" t="n">
        <v>46260</v>
      </c>
      <c r="F917" s="16" t="n">
        <v>46259</v>
      </c>
      <c r="G917" s="1" t="s">
        <v>220</v>
      </c>
      <c r="H917" s="1" t="n">
        <v>1603735</v>
      </c>
      <c r="I917" s="1" t="n">
        <v>11</v>
      </c>
      <c r="J917" s="1" t="s">
        <v>3055</v>
      </c>
      <c r="K917" s="70" t="n">
        <v>654</v>
      </c>
    </row>
    <row r="918" customFormat="false" ht="12.75" hidden="false" customHeight="true" outlineLevel="0" collapsed="false">
      <c r="A918" s="1" t="n">
        <v>3</v>
      </c>
      <c r="B918" s="1" t="n">
        <v>1268918</v>
      </c>
      <c r="C918" s="1" t="s">
        <v>685</v>
      </c>
      <c r="D918" s="1" t="s">
        <v>3054</v>
      </c>
      <c r="E918" s="16" t="n">
        <v>46261</v>
      </c>
      <c r="F918" s="16" t="n">
        <v>46260</v>
      </c>
      <c r="G918" s="1" t="s">
        <v>149</v>
      </c>
      <c r="H918" s="1" t="n">
        <v>1609215</v>
      </c>
      <c r="I918" s="1" t="n">
        <v>11</v>
      </c>
      <c r="J918" s="1" t="s">
        <v>3055</v>
      </c>
      <c r="K918" s="70" t="n">
        <v>50.39</v>
      </c>
    </row>
    <row r="919" customFormat="false" ht="12.75" hidden="false" customHeight="true" outlineLevel="0" collapsed="false">
      <c r="A919" s="1" t="n">
        <v>3</v>
      </c>
      <c r="B919" s="1" t="n">
        <v>1268920</v>
      </c>
      <c r="C919" s="1" t="s">
        <v>685</v>
      </c>
      <c r="D919" s="1" t="s">
        <v>3054</v>
      </c>
      <c r="E919" s="16" t="n">
        <v>46261</v>
      </c>
      <c r="F919" s="16" t="n">
        <v>46260</v>
      </c>
      <c r="G919" s="1" t="s">
        <v>149</v>
      </c>
      <c r="H919" s="1" t="n">
        <v>1609198</v>
      </c>
      <c r="I919" s="1" t="n">
        <v>11</v>
      </c>
      <c r="J919" s="1" t="s">
        <v>3055</v>
      </c>
      <c r="K919" s="70" t="n">
        <v>2473.12</v>
      </c>
    </row>
    <row r="920" customFormat="false" ht="12.75" hidden="false" customHeight="true" outlineLevel="0" collapsed="false">
      <c r="A920" s="1" t="n">
        <v>3</v>
      </c>
      <c r="B920" s="1" t="n">
        <v>2013514</v>
      </c>
      <c r="C920" s="1" t="s">
        <v>488</v>
      </c>
      <c r="D920" s="1" t="s">
        <v>3054</v>
      </c>
      <c r="E920" s="16" t="n">
        <v>46261</v>
      </c>
      <c r="F920" s="16" t="n">
        <v>46260</v>
      </c>
      <c r="G920" s="1" t="s">
        <v>149</v>
      </c>
      <c r="H920" s="1" t="n">
        <v>1609191</v>
      </c>
      <c r="I920" s="1" t="n">
        <v>11</v>
      </c>
      <c r="J920" s="1" t="s">
        <v>3055</v>
      </c>
      <c r="K920" s="70" t="n">
        <v>3474.87</v>
      </c>
    </row>
    <row r="921" customFormat="false" ht="12.75" hidden="false" customHeight="true" outlineLevel="0" collapsed="false">
      <c r="A921" s="1" t="n">
        <v>3</v>
      </c>
      <c r="B921" s="1" t="n">
        <v>1038859</v>
      </c>
      <c r="C921" s="1" t="s">
        <v>35</v>
      </c>
      <c r="D921" s="1" t="s">
        <v>3080</v>
      </c>
      <c r="E921" s="16" t="n">
        <v>46261</v>
      </c>
      <c r="F921" s="16" t="n">
        <v>46260</v>
      </c>
      <c r="G921" s="1" t="s">
        <v>340</v>
      </c>
      <c r="H921" s="1" t="n">
        <v>1608731</v>
      </c>
      <c r="I921" s="1" t="n">
        <v>11</v>
      </c>
      <c r="J921" s="1" t="s">
        <v>3055</v>
      </c>
      <c r="K921" s="70" t="n">
        <v>718.72</v>
      </c>
    </row>
    <row r="922" customFormat="false" ht="12.75" hidden="false" customHeight="true" outlineLevel="0" collapsed="false">
      <c r="A922" s="1" t="n">
        <v>3</v>
      </c>
      <c r="B922" s="1" t="n">
        <v>8769</v>
      </c>
      <c r="C922" s="1" t="s">
        <v>35</v>
      </c>
      <c r="D922" s="1" t="s">
        <v>3114</v>
      </c>
      <c r="E922" s="16" t="n">
        <v>46261</v>
      </c>
      <c r="F922" s="16" t="n">
        <v>46260</v>
      </c>
      <c r="G922" s="1" t="s">
        <v>191</v>
      </c>
      <c r="H922" s="1" t="n">
        <v>1608635</v>
      </c>
      <c r="I922" s="1" t="n">
        <v>39</v>
      </c>
      <c r="J922" s="1" t="s">
        <v>3055</v>
      </c>
      <c r="K922" s="70" t="n">
        <v>3347.6</v>
      </c>
    </row>
    <row r="923" customFormat="false" ht="12.75" hidden="false" customHeight="true" outlineLevel="0" collapsed="false">
      <c r="A923" s="1" t="n">
        <v>3</v>
      </c>
      <c r="B923" s="1" t="n">
        <v>8770</v>
      </c>
      <c r="C923" s="1" t="s">
        <v>35</v>
      </c>
      <c r="D923" s="1" t="s">
        <v>3114</v>
      </c>
      <c r="E923" s="16" t="n">
        <v>46261</v>
      </c>
      <c r="F923" s="16" t="n">
        <v>46260</v>
      </c>
      <c r="G923" s="1" t="s">
        <v>191</v>
      </c>
      <c r="H923" s="1" t="n">
        <v>1608568</v>
      </c>
      <c r="I923" s="1" t="n">
        <v>11</v>
      </c>
      <c r="J923" s="1" t="s">
        <v>3055</v>
      </c>
      <c r="K923" s="70" t="n">
        <v>5840.1</v>
      </c>
    </row>
    <row r="924" customFormat="false" ht="12.75" hidden="false" customHeight="true" outlineLevel="0" collapsed="false">
      <c r="A924" s="1" t="n">
        <v>3</v>
      </c>
      <c r="B924" s="1" t="n">
        <v>28760</v>
      </c>
      <c r="C924" s="1" t="s">
        <v>310</v>
      </c>
      <c r="D924" s="1" t="s">
        <v>3068</v>
      </c>
      <c r="E924" s="16" t="n">
        <v>46261</v>
      </c>
      <c r="F924" s="16" t="n">
        <v>46260</v>
      </c>
      <c r="G924" s="1" t="s">
        <v>440</v>
      </c>
      <c r="H924" s="1" t="n">
        <v>1608686</v>
      </c>
      <c r="I924" s="1" t="n">
        <v>11</v>
      </c>
      <c r="J924" s="1" t="s">
        <v>3055</v>
      </c>
      <c r="K924" s="70" t="n">
        <v>1346.32</v>
      </c>
    </row>
    <row r="925" customFormat="false" ht="12.75" hidden="false" customHeight="true" outlineLevel="0" collapsed="false">
      <c r="A925" s="1" t="n">
        <v>3</v>
      </c>
      <c r="B925" s="1" t="n">
        <v>533</v>
      </c>
      <c r="C925" s="1" t="s">
        <v>189</v>
      </c>
      <c r="D925" s="1" t="s">
        <v>3069</v>
      </c>
      <c r="E925" s="16" t="n">
        <v>46261</v>
      </c>
      <c r="F925" s="16" t="n">
        <v>46261</v>
      </c>
      <c r="G925" s="1" t="s">
        <v>222</v>
      </c>
      <c r="H925" s="1" t="n">
        <v>1609309</v>
      </c>
      <c r="I925" s="1" t="n">
        <v>11</v>
      </c>
      <c r="J925" s="1" t="s">
        <v>3055</v>
      </c>
      <c r="K925" s="70" t="n">
        <v>459.3</v>
      </c>
    </row>
    <row r="926" customFormat="false" ht="12.75" hidden="false" customHeight="true" outlineLevel="0" collapsed="false">
      <c r="A926" s="1" t="n">
        <v>3</v>
      </c>
      <c r="B926" s="1" t="n">
        <v>15178</v>
      </c>
      <c r="C926" s="1" t="s">
        <v>35</v>
      </c>
      <c r="D926" s="1" t="s">
        <v>3138</v>
      </c>
      <c r="E926" s="16" t="n">
        <v>46261</v>
      </c>
      <c r="F926" s="16" t="n">
        <v>46261</v>
      </c>
      <c r="G926" s="1" t="s">
        <v>412</v>
      </c>
      <c r="H926" s="1" t="n">
        <v>1610182</v>
      </c>
      <c r="I926" s="1" t="n">
        <v>11</v>
      </c>
      <c r="J926" s="1" t="s">
        <v>3055</v>
      </c>
      <c r="K926" s="70" t="n">
        <v>4394.4</v>
      </c>
    </row>
    <row r="927" customFormat="false" ht="12.75" hidden="false" customHeight="true" outlineLevel="0" collapsed="false">
      <c r="A927" s="1" t="n">
        <v>3</v>
      </c>
      <c r="B927" s="1" t="n">
        <v>4548</v>
      </c>
      <c r="C927" s="1" t="s">
        <v>35</v>
      </c>
      <c r="D927" s="1" t="s">
        <v>3059</v>
      </c>
      <c r="E927" s="16" t="n">
        <v>46261</v>
      </c>
      <c r="F927" s="16" t="n">
        <v>46261</v>
      </c>
      <c r="G927" s="1" t="s">
        <v>99</v>
      </c>
      <c r="H927" s="1" t="n">
        <v>1608589</v>
      </c>
      <c r="I927" s="1" t="n">
        <v>6</v>
      </c>
      <c r="J927" s="1" t="s">
        <v>3055</v>
      </c>
      <c r="K927" s="70" t="n">
        <v>148</v>
      </c>
    </row>
    <row r="928" customFormat="false" ht="12.75" hidden="false" customHeight="true" outlineLevel="0" collapsed="false">
      <c r="A928" s="1" t="n">
        <v>3</v>
      </c>
      <c r="B928" s="1" t="n">
        <v>1967274</v>
      </c>
      <c r="C928" s="1" t="s">
        <v>35</v>
      </c>
      <c r="D928" s="1" t="s">
        <v>3134</v>
      </c>
      <c r="E928" s="16" t="n">
        <v>46261</v>
      </c>
      <c r="F928" s="16" t="n">
        <v>46258</v>
      </c>
      <c r="G928" s="1" t="s">
        <v>504</v>
      </c>
      <c r="H928" s="1" t="n">
        <v>1609060</v>
      </c>
      <c r="I928" s="1" t="n">
        <v>11</v>
      </c>
      <c r="J928" s="1" t="s">
        <v>3055</v>
      </c>
      <c r="K928" s="70" t="n">
        <v>2624.39</v>
      </c>
    </row>
    <row r="929" customFormat="false" ht="12.75" hidden="false" customHeight="true" outlineLevel="0" collapsed="false">
      <c r="A929" s="1" t="n">
        <v>3</v>
      </c>
      <c r="B929" s="1" t="n">
        <v>258631</v>
      </c>
      <c r="C929" s="1" t="s">
        <v>35</v>
      </c>
      <c r="D929" s="1" t="s">
        <v>3076</v>
      </c>
      <c r="E929" s="16" t="n">
        <v>46261</v>
      </c>
      <c r="F929" s="16" t="n">
        <v>46259</v>
      </c>
      <c r="G929" s="1" t="s">
        <v>152</v>
      </c>
      <c r="H929" s="1" t="n">
        <v>1608762</v>
      </c>
      <c r="I929" s="1" t="n">
        <v>11</v>
      </c>
      <c r="J929" s="1" t="s">
        <v>3055</v>
      </c>
      <c r="K929" s="70" t="n">
        <v>618.88</v>
      </c>
    </row>
    <row r="930" customFormat="false" ht="12.75" hidden="false" customHeight="true" outlineLevel="0" collapsed="false">
      <c r="A930" s="1" t="n">
        <v>3</v>
      </c>
      <c r="B930" s="1" t="n">
        <v>906</v>
      </c>
      <c r="C930" s="1" t="s">
        <v>35</v>
      </c>
      <c r="D930" s="1" t="s">
        <v>3060</v>
      </c>
      <c r="E930" s="16" t="n">
        <v>46262</v>
      </c>
      <c r="F930" s="16" t="n">
        <v>46261</v>
      </c>
      <c r="G930" s="1" t="s">
        <v>139</v>
      </c>
      <c r="H930" s="1" t="n">
        <v>1618712</v>
      </c>
      <c r="I930" s="1" t="n">
        <v>1</v>
      </c>
      <c r="J930" s="1" t="s">
        <v>3055</v>
      </c>
      <c r="K930" s="70" t="n">
        <v>270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35</v>
      </c>
      <c r="D931" s="1" t="s">
        <v>3122</v>
      </c>
      <c r="E931" s="16" t="n">
        <v>46262</v>
      </c>
      <c r="F931" s="16" t="n">
        <v>46262</v>
      </c>
      <c r="G931" s="1" t="s">
        <v>214</v>
      </c>
      <c r="H931" s="1" t="n">
        <v>1613518</v>
      </c>
      <c r="I931" s="1" t="n">
        <v>11</v>
      </c>
      <c r="J931" s="1" t="s">
        <v>3055</v>
      </c>
      <c r="K931" s="70" t="n">
        <v>3300.46</v>
      </c>
    </row>
    <row r="932" customFormat="false" ht="12.75" hidden="false" customHeight="true" outlineLevel="0" collapsed="false">
      <c r="A932" s="1" t="n">
        <v>3</v>
      </c>
      <c r="B932" s="1" t="n">
        <v>15198</v>
      </c>
      <c r="C932" s="1" t="s">
        <v>35</v>
      </c>
      <c r="D932" s="1" t="s">
        <v>3061</v>
      </c>
      <c r="E932" s="16" t="n">
        <v>46262</v>
      </c>
      <c r="F932" s="16" t="n">
        <v>46262</v>
      </c>
      <c r="G932" s="1" t="s">
        <v>157</v>
      </c>
      <c r="H932" s="1" t="n">
        <v>1614845</v>
      </c>
      <c r="I932" s="1" t="n">
        <v>11</v>
      </c>
      <c r="J932" s="1" t="s">
        <v>3055</v>
      </c>
      <c r="K932" s="70" t="n">
        <v>140</v>
      </c>
    </row>
    <row r="933" customFormat="false" ht="12.75" hidden="false" customHeight="true" outlineLevel="0" collapsed="false">
      <c r="A933" s="1" t="n">
        <v>3</v>
      </c>
      <c r="B933" s="1" t="n">
        <v>1721625</v>
      </c>
      <c r="C933" s="1" t="s">
        <v>35</v>
      </c>
      <c r="D933" s="1" t="s">
        <v>3081</v>
      </c>
      <c r="E933" s="16" t="n">
        <v>46262</v>
      </c>
      <c r="F933" s="16" t="n">
        <v>46261</v>
      </c>
      <c r="G933" s="1" t="s">
        <v>63</v>
      </c>
      <c r="H933" s="1" t="n">
        <v>1614741</v>
      </c>
      <c r="I933" s="1" t="n">
        <v>11</v>
      </c>
      <c r="J933" s="1" t="s">
        <v>3055</v>
      </c>
      <c r="K933" s="70" t="n">
        <v>203.74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3089</v>
      </c>
      <c r="D934" s="1" t="s">
        <v>3090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3055</v>
      </c>
      <c r="K934" s="70" t="n">
        <v>925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3089</v>
      </c>
      <c r="D935" s="1" t="s">
        <v>3090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3055</v>
      </c>
      <c r="K935" s="70" t="n">
        <v>1455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3096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3055</v>
      </c>
      <c r="K936" s="70" t="n">
        <v>249.5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35</v>
      </c>
      <c r="D937" s="1" t="s">
        <v>3077</v>
      </c>
      <c r="E937" s="16" t="n">
        <v>46262</v>
      </c>
      <c r="F937" s="16" t="n">
        <v>46262</v>
      </c>
      <c r="G937" s="1" t="s">
        <v>288</v>
      </c>
      <c r="H937" s="1" t="n">
        <v>1618414</v>
      </c>
      <c r="I937" s="1" t="n">
        <v>1</v>
      </c>
      <c r="J937" s="1" t="s">
        <v>3055</v>
      </c>
      <c r="K937" s="70" t="n">
        <v>672.5</v>
      </c>
    </row>
    <row r="938" customFormat="false" ht="12.75" hidden="false" customHeight="true" outlineLevel="0" collapsed="false">
      <c r="A938" s="1" t="n">
        <v>3</v>
      </c>
      <c r="B938" s="1" t="n">
        <v>312577</v>
      </c>
      <c r="C938" s="1" t="s">
        <v>35</v>
      </c>
      <c r="D938" s="1" t="s">
        <v>3116</v>
      </c>
      <c r="E938" s="16" t="n">
        <v>46262</v>
      </c>
      <c r="F938" s="16" t="n">
        <v>46261</v>
      </c>
      <c r="G938" s="1" t="s">
        <v>80</v>
      </c>
      <c r="H938" s="1" t="n">
        <v>1613526</v>
      </c>
      <c r="I938" s="1" t="n">
        <v>11</v>
      </c>
      <c r="J938" s="1" t="s">
        <v>3055</v>
      </c>
      <c r="K938" s="70" t="n">
        <v>3195.3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3059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3055</v>
      </c>
      <c r="K939" s="70" t="n">
        <v>250</v>
      </c>
    </row>
    <row r="940" customFormat="false" ht="12.75" hidden="false" customHeight="true" outlineLevel="0" collapsed="false">
      <c r="A940" s="1" t="n">
        <v>3</v>
      </c>
      <c r="B940" s="1" t="n">
        <v>4552</v>
      </c>
      <c r="C940" s="1" t="s">
        <v>35</v>
      </c>
      <c r="D940" s="1" t="s">
        <v>3059</v>
      </c>
      <c r="E940" s="16" t="n">
        <v>46262</v>
      </c>
      <c r="F940" s="16" t="n">
        <v>46262</v>
      </c>
      <c r="G940" s="1" t="s">
        <v>99</v>
      </c>
      <c r="H940" s="1" t="n">
        <v>1613449</v>
      </c>
      <c r="I940" s="1" t="n">
        <v>6</v>
      </c>
      <c r="J940" s="1" t="s">
        <v>3055</v>
      </c>
      <c r="K940" s="70" t="n">
        <v>75</v>
      </c>
    </row>
    <row r="941" customFormat="false" ht="12.75" hidden="false" customHeight="true" outlineLevel="0" collapsed="false">
      <c r="A941" s="1" t="n">
        <v>3</v>
      </c>
      <c r="B941" s="1" t="n">
        <v>4553</v>
      </c>
      <c r="C941" s="1" t="s">
        <v>35</v>
      </c>
      <c r="D941" s="1" t="s">
        <v>3059</v>
      </c>
      <c r="E941" s="16" t="n">
        <v>46262</v>
      </c>
      <c r="F941" s="16" t="n">
        <v>46262</v>
      </c>
      <c r="G941" s="1" t="s">
        <v>99</v>
      </c>
      <c r="H941" s="1" t="n">
        <v>1614834</v>
      </c>
      <c r="I941" s="1" t="n">
        <v>6</v>
      </c>
      <c r="J941" s="1" t="s">
        <v>3055</v>
      </c>
      <c r="K941" s="70" t="n">
        <v>2094.5</v>
      </c>
    </row>
    <row r="942" customFormat="false" ht="12.75" hidden="false" customHeight="true" outlineLevel="0" collapsed="false">
      <c r="A942" s="1" t="n">
        <v>3</v>
      </c>
      <c r="B942" s="1" t="n">
        <v>3357</v>
      </c>
      <c r="C942" s="1" t="s">
        <v>35</v>
      </c>
      <c r="D942" s="1" t="s">
        <v>3167</v>
      </c>
      <c r="E942" s="16" t="n">
        <v>46263</v>
      </c>
      <c r="F942" s="16" t="n">
        <v>46261</v>
      </c>
      <c r="G942" s="1" t="s">
        <v>467</v>
      </c>
      <c r="H942" s="1" t="n">
        <v>1618457</v>
      </c>
      <c r="I942" s="1" t="n">
        <v>11</v>
      </c>
      <c r="J942" s="1" t="s">
        <v>3055</v>
      </c>
      <c r="K942" s="70" t="n">
        <v>1831.54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3072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3055</v>
      </c>
      <c r="K943" s="70" t="n">
        <v>390</v>
      </c>
    </row>
    <row r="944" customFormat="false" ht="12.75" hidden="false" customHeight="true" outlineLevel="0" collapsed="false">
      <c r="A944" s="1" t="n">
        <v>3</v>
      </c>
      <c r="B944" s="1" t="n">
        <v>1264637</v>
      </c>
      <c r="C944" s="1" t="s">
        <v>35</v>
      </c>
      <c r="D944" s="1" t="s">
        <v>3073</v>
      </c>
      <c r="E944" s="16" t="n">
        <v>46263</v>
      </c>
      <c r="F944" s="16" t="n">
        <v>46262</v>
      </c>
      <c r="G944" s="1" t="s">
        <v>207</v>
      </c>
      <c r="H944" s="1" t="n">
        <v>1618390</v>
      </c>
      <c r="I944" s="1" t="n">
        <v>11</v>
      </c>
      <c r="J944" s="1" t="s">
        <v>3055</v>
      </c>
      <c r="K944" s="70" t="n">
        <v>1807.2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3059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3055</v>
      </c>
      <c r="K945" s="70" t="n">
        <v>125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35</v>
      </c>
      <c r="D946" s="1" t="s">
        <v>3059</v>
      </c>
      <c r="E946" s="16" t="n">
        <v>46263</v>
      </c>
      <c r="F946" s="16" t="n">
        <v>46263</v>
      </c>
      <c r="G946" s="1" t="s">
        <v>99</v>
      </c>
      <c r="H946" s="1" t="n">
        <v>1618642</v>
      </c>
      <c r="I946" s="1" t="n">
        <v>6</v>
      </c>
      <c r="J946" s="1" t="s">
        <v>3055</v>
      </c>
      <c r="K946" s="70" t="n">
        <v>321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35</v>
      </c>
      <c r="D947" s="1" t="s">
        <v>3059</v>
      </c>
      <c r="E947" s="16" t="n">
        <v>46263</v>
      </c>
      <c r="F947" s="16" t="n">
        <v>46263</v>
      </c>
      <c r="G947" s="1" t="s">
        <v>99</v>
      </c>
      <c r="H947" s="1" t="n">
        <v>1619056</v>
      </c>
      <c r="I947" s="1" t="n">
        <v>6</v>
      </c>
      <c r="J947" s="1" t="s">
        <v>3055</v>
      </c>
      <c r="K947" s="70" t="n">
        <v>109.28</v>
      </c>
    </row>
    <row r="948" customFormat="false" ht="12.75" hidden="false" customHeight="true" outlineLevel="0" collapsed="false">
      <c r="A948" s="1" t="n">
        <v>3</v>
      </c>
      <c r="B948" s="1" t="n">
        <v>628</v>
      </c>
      <c r="C948" s="1" t="s">
        <v>35</v>
      </c>
      <c r="D948" s="1" t="s">
        <v>3094</v>
      </c>
      <c r="E948" s="16" t="n">
        <v>46265</v>
      </c>
      <c r="F948" s="16" t="n">
        <v>46262</v>
      </c>
      <c r="G948" s="1" t="s">
        <v>162</v>
      </c>
      <c r="H948" s="1" t="n">
        <v>1628697</v>
      </c>
      <c r="I948" s="1" t="n">
        <v>11</v>
      </c>
      <c r="J948" s="1" t="s">
        <v>3055</v>
      </c>
      <c r="K948" s="70" t="n">
        <v>240</v>
      </c>
    </row>
    <row r="949" customFormat="false" ht="12.75" hidden="false" customHeight="true" outlineLevel="0" collapsed="false">
      <c r="A949" s="1" t="n">
        <v>3</v>
      </c>
      <c r="B949" s="1" t="n">
        <v>1625096</v>
      </c>
      <c r="C949" s="1" t="s">
        <v>35</v>
      </c>
      <c r="D949" s="1" t="s">
        <v>3122</v>
      </c>
      <c r="E949" s="16" t="n">
        <v>46265</v>
      </c>
      <c r="F949" s="16" t="n">
        <v>46264</v>
      </c>
      <c r="G949" s="1" t="s">
        <v>214</v>
      </c>
      <c r="H949" s="1" t="n">
        <v>1628985</v>
      </c>
      <c r="I949" s="1" t="n">
        <v>11</v>
      </c>
      <c r="J949" s="1" t="s">
        <v>3055</v>
      </c>
      <c r="K949" s="70" t="n">
        <v>500.8</v>
      </c>
    </row>
    <row r="950" customFormat="false" ht="12.75" hidden="false" customHeight="true" outlineLevel="0" collapsed="false">
      <c r="A950" s="1" t="n">
        <v>3</v>
      </c>
      <c r="B950" s="1" t="n">
        <v>1452</v>
      </c>
      <c r="C950" s="1" t="s">
        <v>35</v>
      </c>
      <c r="D950" s="1" t="s">
        <v>3113</v>
      </c>
      <c r="E950" s="16" t="n">
        <v>46265</v>
      </c>
      <c r="F950" s="16" t="n">
        <v>46263</v>
      </c>
      <c r="G950" s="1" t="s">
        <v>344</v>
      </c>
      <c r="H950" s="1" t="n">
        <v>1628676</v>
      </c>
      <c r="I950" s="1" t="n">
        <v>11</v>
      </c>
      <c r="J950" s="1" t="s">
        <v>3055</v>
      </c>
      <c r="K950" s="70" t="n">
        <v>734.25</v>
      </c>
    </row>
    <row r="951" customFormat="false" ht="12.75" hidden="false" customHeight="true" outlineLevel="0" collapsed="false">
      <c r="A951" s="1" t="n">
        <v>3</v>
      </c>
      <c r="B951" s="1" t="n">
        <v>15055</v>
      </c>
      <c r="C951" s="1" t="s">
        <v>35</v>
      </c>
      <c r="D951" s="1" t="s">
        <v>3061</v>
      </c>
      <c r="E951" s="16" t="n">
        <v>46265</v>
      </c>
      <c r="F951" s="16" t="n">
        <v>46241</v>
      </c>
      <c r="G951" s="1" t="s">
        <v>157</v>
      </c>
      <c r="H951" s="1" t="n">
        <v>1629384</v>
      </c>
      <c r="I951" s="1" t="n">
        <v>11</v>
      </c>
      <c r="J951" s="1" t="s">
        <v>3055</v>
      </c>
      <c r="K951" s="70" t="n">
        <v>270</v>
      </c>
    </row>
    <row r="952" customFormat="false" ht="12.75" hidden="false" customHeight="true" outlineLevel="0" collapsed="false">
      <c r="A952" s="1" t="n">
        <v>3</v>
      </c>
      <c r="B952" s="1" t="n">
        <v>219</v>
      </c>
      <c r="C952" s="1" t="s">
        <v>35</v>
      </c>
      <c r="D952" s="1" t="s">
        <v>3176</v>
      </c>
      <c r="E952" s="16" t="n">
        <v>46265</v>
      </c>
      <c r="F952" s="16" t="n">
        <v>46261</v>
      </c>
      <c r="G952" s="1" t="s">
        <v>1638</v>
      </c>
      <c r="H952" s="1" t="n">
        <v>1629377</v>
      </c>
      <c r="I952" s="1" t="n">
        <v>11</v>
      </c>
      <c r="J952" s="1" t="s">
        <v>3055</v>
      </c>
      <c r="K952" s="70" t="n">
        <v>180</v>
      </c>
    </row>
    <row r="953" customFormat="false" ht="12.75" hidden="false" customHeight="true" outlineLevel="0" collapsed="false">
      <c r="A953" s="1" t="n">
        <v>3</v>
      </c>
      <c r="B953" s="1" t="n">
        <v>7164</v>
      </c>
      <c r="C953" s="1" t="s">
        <v>35</v>
      </c>
      <c r="D953" s="1" t="s">
        <v>3097</v>
      </c>
      <c r="E953" s="16" t="n">
        <v>46265</v>
      </c>
      <c r="F953" s="16" t="n">
        <v>46263</v>
      </c>
      <c r="G953" s="1" t="s">
        <v>528</v>
      </c>
      <c r="H953" s="1" t="n">
        <v>1629257</v>
      </c>
      <c r="I953" s="1" t="n">
        <v>11</v>
      </c>
      <c r="J953" s="1" t="s">
        <v>3055</v>
      </c>
      <c r="K953" s="70" t="n">
        <v>310</v>
      </c>
    </row>
    <row r="954" customFormat="false" ht="12.75" hidden="false" customHeight="true" outlineLevel="0" collapsed="false">
      <c r="A954" s="1" t="n">
        <v>3</v>
      </c>
      <c r="B954" s="1" t="n">
        <v>7845</v>
      </c>
      <c r="C954" s="1" t="s">
        <v>35</v>
      </c>
      <c r="D954" s="1" t="s">
        <v>3199</v>
      </c>
      <c r="E954" s="16" t="n">
        <v>46265</v>
      </c>
      <c r="F954" s="16" t="n">
        <v>46263</v>
      </c>
      <c r="G954" s="1" t="s">
        <v>2508</v>
      </c>
      <c r="H954" s="1" t="n">
        <v>1629205</v>
      </c>
      <c r="I954" s="1" t="n">
        <v>11</v>
      </c>
      <c r="J954" s="1" t="s">
        <v>3055</v>
      </c>
      <c r="K954" s="70" t="n">
        <v>209.94</v>
      </c>
    </row>
    <row r="955" customFormat="false" ht="12.75" hidden="false" customHeight="true" outlineLevel="0" collapsed="false">
      <c r="A955" s="1" t="n">
        <v>3</v>
      </c>
      <c r="B955" s="1" t="n">
        <v>1432808</v>
      </c>
      <c r="C955" s="1" t="s">
        <v>35</v>
      </c>
      <c r="D955" s="1" t="s">
        <v>3072</v>
      </c>
      <c r="E955" s="16" t="n">
        <v>46265</v>
      </c>
      <c r="F955" s="16" t="n">
        <v>46258</v>
      </c>
      <c r="G955" s="1" t="s">
        <v>87</v>
      </c>
      <c r="H955" s="1" t="n">
        <v>1628737</v>
      </c>
      <c r="I955" s="1" t="n">
        <v>11</v>
      </c>
      <c r="J955" s="1" t="s">
        <v>3055</v>
      </c>
      <c r="K955" s="70" t="n">
        <v>1286.8</v>
      </c>
    </row>
    <row r="956" customFormat="false" ht="12.75" hidden="false" customHeight="true" outlineLevel="0" collapsed="false">
      <c r="A956" s="1" t="n">
        <v>3</v>
      </c>
      <c r="B956" s="1" t="n">
        <v>1435316</v>
      </c>
      <c r="C956" s="1" t="s">
        <v>35</v>
      </c>
      <c r="D956" s="1" t="s">
        <v>3072</v>
      </c>
      <c r="E956" s="16" t="n">
        <v>46265</v>
      </c>
      <c r="F956" s="16" t="n">
        <v>46260</v>
      </c>
      <c r="G956" s="1" t="s">
        <v>87</v>
      </c>
      <c r="H956" s="1" t="n">
        <v>1628782</v>
      </c>
      <c r="I956" s="1" t="n">
        <v>11</v>
      </c>
      <c r="J956" s="1" t="s">
        <v>3055</v>
      </c>
      <c r="K956" s="70" t="n">
        <v>730</v>
      </c>
    </row>
    <row r="957" customFormat="false" ht="12.75" hidden="false" customHeight="true" outlineLevel="0" collapsed="false">
      <c r="A957" s="1" t="n">
        <v>3</v>
      </c>
      <c r="B957" s="1" t="n">
        <v>15210</v>
      </c>
      <c r="C957" s="1" t="s">
        <v>35</v>
      </c>
      <c r="D957" s="1" t="s">
        <v>3138</v>
      </c>
      <c r="E957" s="16" t="n">
        <v>46265</v>
      </c>
      <c r="F957" s="16" t="n">
        <v>46263</v>
      </c>
      <c r="G957" s="1" t="s">
        <v>412</v>
      </c>
      <c r="H957" s="1" t="n">
        <v>1633547</v>
      </c>
      <c r="I957" s="1" t="n">
        <v>11</v>
      </c>
      <c r="J957" s="1" t="s">
        <v>3055</v>
      </c>
      <c r="K957" s="70" t="n">
        <v>7365.6</v>
      </c>
    </row>
    <row r="958" customFormat="false" ht="12.75" hidden="false" customHeight="true" outlineLevel="0" collapsed="false">
      <c r="A958" s="1" t="n">
        <v>3</v>
      </c>
      <c r="B958" s="1" t="n">
        <v>3360</v>
      </c>
      <c r="C958" s="1" t="s">
        <v>35</v>
      </c>
      <c r="D958" s="1" t="s">
        <v>3191</v>
      </c>
      <c r="E958" s="16" t="n">
        <v>46265</v>
      </c>
      <c r="F958" s="16" t="n">
        <v>46265</v>
      </c>
      <c r="G958" s="1" t="s">
        <v>2224</v>
      </c>
      <c r="H958" s="1" t="n">
        <v>1638312</v>
      </c>
      <c r="I958" s="1" t="n">
        <v>11</v>
      </c>
      <c r="J958" s="1" t="s">
        <v>3055</v>
      </c>
      <c r="K958" s="70" t="n">
        <v>300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3059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3055</v>
      </c>
      <c r="K959" s="70" t="n">
        <v>132</v>
      </c>
    </row>
    <row r="960" customFormat="false" ht="12.75" hidden="false" customHeight="true" outlineLevel="0" collapsed="false">
      <c r="A960" s="1" t="n">
        <v>3</v>
      </c>
      <c r="B960" s="1" t="n">
        <v>4563</v>
      </c>
      <c r="C960" s="1" t="s">
        <v>35</v>
      </c>
      <c r="D960" s="1" t="s">
        <v>3059</v>
      </c>
      <c r="E960" s="16" t="n">
        <v>46265</v>
      </c>
      <c r="F960" s="16" t="n">
        <v>46265</v>
      </c>
      <c r="G960" s="1" t="s">
        <v>99</v>
      </c>
      <c r="H960" s="1" t="n">
        <v>1628933</v>
      </c>
      <c r="I960" s="1" t="n">
        <v>6</v>
      </c>
      <c r="J960" s="1" t="s">
        <v>3055</v>
      </c>
      <c r="K960" s="70" t="n">
        <v>300</v>
      </c>
    </row>
    <row r="961" customFormat="false" ht="12.75" hidden="false" customHeight="true" outlineLevel="0" collapsed="false">
      <c r="A961" s="1" t="n">
        <v>3</v>
      </c>
      <c r="B961" s="1" t="n">
        <v>4564</v>
      </c>
      <c r="C961" s="1" t="s">
        <v>35</v>
      </c>
      <c r="D961" s="1" t="s">
        <v>3059</v>
      </c>
      <c r="E961" s="16" t="n">
        <v>46265</v>
      </c>
      <c r="F961" s="16" t="n">
        <v>46265</v>
      </c>
      <c r="G961" s="1" t="s">
        <v>99</v>
      </c>
      <c r="H961" s="1" t="n">
        <v>1629037</v>
      </c>
      <c r="I961" s="1" t="n">
        <v>6</v>
      </c>
      <c r="J961" s="1" t="s">
        <v>3055</v>
      </c>
      <c r="K961" s="70" t="n">
        <v>125</v>
      </c>
    </row>
    <row r="962" customFormat="false" ht="12.75" hidden="false" customHeight="true" outlineLevel="0" collapsed="false">
      <c r="A962" s="1" t="n">
        <v>3</v>
      </c>
      <c r="B962" s="1" t="n">
        <v>48290</v>
      </c>
      <c r="C962" s="1" t="s">
        <v>408</v>
      </c>
      <c r="D962" s="1" t="s">
        <v>3139</v>
      </c>
      <c r="E962" s="16" t="n">
        <v>46265</v>
      </c>
      <c r="F962" s="16" t="n">
        <v>46263</v>
      </c>
      <c r="G962" s="1" t="s">
        <v>3140</v>
      </c>
      <c r="H962" s="1" t="n">
        <v>1628853</v>
      </c>
      <c r="I962" s="1" t="n">
        <v>11</v>
      </c>
      <c r="J962" s="1" t="s">
        <v>3055</v>
      </c>
      <c r="K962" s="70" t="n">
        <v>795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3168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3055</v>
      </c>
      <c r="K963" s="70" t="n">
        <v>611.38</v>
      </c>
    </row>
    <row r="964" customFormat="false" ht="12.75" hidden="false" customHeight="true" outlineLevel="0" collapsed="false">
      <c r="A964" s="1" t="n">
        <v>3</v>
      </c>
      <c r="B964" s="1" t="n">
        <v>589581</v>
      </c>
      <c r="C964" s="1" t="s">
        <v>35</v>
      </c>
      <c r="D964" s="1" t="s">
        <v>3148</v>
      </c>
      <c r="E964" s="16" t="n">
        <v>46265</v>
      </c>
      <c r="F964" s="16" t="n">
        <v>46262</v>
      </c>
      <c r="G964" s="1" t="s">
        <v>77</v>
      </c>
      <c r="H964" s="1" t="n">
        <v>1633744</v>
      </c>
      <c r="I964" s="1" t="n">
        <v>11</v>
      </c>
      <c r="J964" s="1" t="s">
        <v>3055</v>
      </c>
      <c r="K964" s="70" t="n">
        <v>240.76</v>
      </c>
    </row>
    <row r="965" customFormat="false" ht="12.75" hidden="false" customHeight="true" outlineLevel="0" collapsed="false">
      <c r="A965" s="1" t="n">
        <v>3</v>
      </c>
      <c r="B965" s="1" t="n">
        <v>175722</v>
      </c>
      <c r="C965" s="1" t="s">
        <v>35</v>
      </c>
      <c r="D965" s="1" t="s">
        <v>3066</v>
      </c>
      <c r="E965" s="16" t="n">
        <v>46266</v>
      </c>
      <c r="F965" s="16" t="n">
        <v>46265</v>
      </c>
      <c r="G965" s="1" t="s">
        <v>95</v>
      </c>
      <c r="H965" s="1" t="n">
        <v>1635176</v>
      </c>
      <c r="I965" s="1" t="n">
        <v>11</v>
      </c>
      <c r="J965" s="1" t="s">
        <v>3055</v>
      </c>
      <c r="K965" s="70" t="n">
        <v>4329.38</v>
      </c>
    </row>
    <row r="966" customFormat="false" ht="12.75" hidden="false" customHeight="true" outlineLevel="0" collapsed="false">
      <c r="A966" s="1" t="n">
        <v>3</v>
      </c>
      <c r="B966" s="1" t="n">
        <v>15225</v>
      </c>
      <c r="C966" s="1" t="s">
        <v>35</v>
      </c>
      <c r="D966" s="1" t="s">
        <v>3061</v>
      </c>
      <c r="E966" s="16" t="n">
        <v>46266</v>
      </c>
      <c r="F966" s="16" t="n">
        <v>46266</v>
      </c>
      <c r="G966" s="1" t="s">
        <v>157</v>
      </c>
      <c r="H966" s="1" t="n">
        <v>1635095</v>
      </c>
      <c r="I966" s="1" t="n">
        <v>11</v>
      </c>
      <c r="J966" s="1" t="s">
        <v>3055</v>
      </c>
      <c r="K966" s="70" t="n">
        <v>550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35</v>
      </c>
      <c r="D967" s="1" t="s">
        <v>3059</v>
      </c>
      <c r="E967" s="16" t="n">
        <v>46266</v>
      </c>
      <c r="F967" s="16" t="n">
        <v>46266</v>
      </c>
      <c r="G967" s="1" t="s">
        <v>99</v>
      </c>
      <c r="H967" s="1" t="n">
        <v>1634984</v>
      </c>
      <c r="I967" s="1" t="n">
        <v>6</v>
      </c>
      <c r="J967" s="1" t="s">
        <v>3055</v>
      </c>
      <c r="K967" s="70" t="n">
        <v>150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3059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3055</v>
      </c>
      <c r="K968" s="70" t="n">
        <v>2541.5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35</v>
      </c>
      <c r="D969" s="1" t="s">
        <v>3059</v>
      </c>
      <c r="E969" s="16" t="n">
        <v>46266</v>
      </c>
      <c r="F969" s="16" t="n">
        <v>46266</v>
      </c>
      <c r="G969" s="1" t="s">
        <v>99</v>
      </c>
      <c r="H969" s="1" t="n">
        <v>1635313</v>
      </c>
      <c r="I969" s="1" t="n">
        <v>6</v>
      </c>
      <c r="J969" s="1" t="s">
        <v>3055</v>
      </c>
      <c r="K969" s="70" t="n">
        <v>125</v>
      </c>
    </row>
    <row r="970" customFormat="false" ht="12.75" hidden="false" customHeight="true" outlineLevel="0" collapsed="false">
      <c r="A970" s="1" t="n">
        <v>3</v>
      </c>
      <c r="B970" s="1" t="n">
        <v>175823</v>
      </c>
      <c r="C970" s="1" t="s">
        <v>35</v>
      </c>
      <c r="D970" s="1" t="s">
        <v>3066</v>
      </c>
      <c r="E970" s="16" t="n">
        <v>46267</v>
      </c>
      <c r="F970" s="16" t="n">
        <v>46267</v>
      </c>
      <c r="G970" s="1" t="s">
        <v>95</v>
      </c>
      <c r="H970" s="1" t="n">
        <v>1638576</v>
      </c>
      <c r="I970" s="1" t="n">
        <v>11</v>
      </c>
      <c r="J970" s="1" t="s">
        <v>3055</v>
      </c>
      <c r="K970" s="70" t="n">
        <v>3851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35</v>
      </c>
      <c r="D971" s="1" t="s">
        <v>3081</v>
      </c>
      <c r="E971" s="16" t="n">
        <v>46267</v>
      </c>
      <c r="F971" s="16" t="n">
        <v>46266</v>
      </c>
      <c r="G971" s="1" t="s">
        <v>63</v>
      </c>
      <c r="H971" s="1" t="n">
        <v>1638325</v>
      </c>
      <c r="I971" s="1" t="n">
        <v>11</v>
      </c>
      <c r="J971" s="1" t="s">
        <v>3055</v>
      </c>
      <c r="K971" s="70" t="n">
        <v>1538.62</v>
      </c>
    </row>
    <row r="972" customFormat="false" ht="12.75" hidden="false" customHeight="true" outlineLevel="0" collapsed="false">
      <c r="A972" s="1" t="n">
        <v>3</v>
      </c>
      <c r="B972" s="1" t="n">
        <v>1998</v>
      </c>
      <c r="C972" s="1" t="s">
        <v>35</v>
      </c>
      <c r="D972" s="1" t="s">
        <v>3188</v>
      </c>
      <c r="E972" s="16" t="n">
        <v>46267</v>
      </c>
      <c r="F972" s="16" t="n">
        <v>46267</v>
      </c>
      <c r="G972" s="1" t="s">
        <v>2063</v>
      </c>
      <c r="H972" s="1" t="n">
        <v>1642610</v>
      </c>
      <c r="I972" s="1" t="n">
        <v>11</v>
      </c>
      <c r="J972" s="1" t="s">
        <v>3055</v>
      </c>
      <c r="K972" s="70" t="n">
        <v>2248.47</v>
      </c>
    </row>
    <row r="973" customFormat="false" ht="12.75" hidden="false" customHeight="true" outlineLevel="0" collapsed="false">
      <c r="A973" s="1" t="n">
        <v>3</v>
      </c>
      <c r="B973" s="1" t="n">
        <v>39662</v>
      </c>
      <c r="C973" s="1" t="s">
        <v>3173</v>
      </c>
      <c r="D973" s="1" t="s">
        <v>3174</v>
      </c>
      <c r="E973" s="16" t="n">
        <v>46267</v>
      </c>
      <c r="F973" s="16" t="n">
        <v>46266</v>
      </c>
      <c r="G973" s="1" t="s">
        <v>1808</v>
      </c>
      <c r="H973" s="1" t="n">
        <v>1638817</v>
      </c>
      <c r="I973" s="1" t="n">
        <v>11</v>
      </c>
      <c r="J973" s="1" t="s">
        <v>3055</v>
      </c>
      <c r="K973" s="70" t="n">
        <v>108.9</v>
      </c>
    </row>
    <row r="974" customFormat="false" ht="12.75" hidden="false" customHeight="true" outlineLevel="0" collapsed="false">
      <c r="A974" s="1" t="n">
        <v>3</v>
      </c>
      <c r="B974" s="1" t="n">
        <v>39678</v>
      </c>
      <c r="C974" s="1" t="s">
        <v>3173</v>
      </c>
      <c r="D974" s="1" t="s">
        <v>3174</v>
      </c>
      <c r="E974" s="16" t="n">
        <v>46267</v>
      </c>
      <c r="F974" s="16" t="n">
        <v>46267</v>
      </c>
      <c r="G974" s="1" t="s">
        <v>1808</v>
      </c>
      <c r="H974" s="1" t="n">
        <v>1642664</v>
      </c>
      <c r="I974" s="1" t="n">
        <v>11</v>
      </c>
      <c r="J974" s="1" t="s">
        <v>3055</v>
      </c>
      <c r="K974" s="70" t="n">
        <v>455.52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35</v>
      </c>
      <c r="D975" s="1" t="s">
        <v>3176</v>
      </c>
      <c r="E975" s="16" t="n">
        <v>46267</v>
      </c>
      <c r="F975" s="16" t="n">
        <v>46266</v>
      </c>
      <c r="G975" s="1" t="s">
        <v>1638</v>
      </c>
      <c r="H975" s="1" t="n">
        <v>1638178</v>
      </c>
      <c r="I975" s="1" t="n">
        <v>11</v>
      </c>
      <c r="J975" s="1" t="s">
        <v>3055</v>
      </c>
      <c r="K975" s="70" t="n">
        <v>180</v>
      </c>
    </row>
    <row r="976" customFormat="false" ht="12.75" hidden="false" customHeight="true" outlineLevel="0" collapsed="false">
      <c r="A976" s="1" t="n">
        <v>3</v>
      </c>
      <c r="B976" s="1" t="n">
        <v>7195</v>
      </c>
      <c r="C976" s="1" t="s">
        <v>35</v>
      </c>
      <c r="D976" s="1" t="s">
        <v>3097</v>
      </c>
      <c r="E976" s="16" t="n">
        <v>46267</v>
      </c>
      <c r="F976" s="16" t="n">
        <v>46267</v>
      </c>
      <c r="G976" s="1" t="s">
        <v>528</v>
      </c>
      <c r="H976" s="1" t="n">
        <v>1641295</v>
      </c>
      <c r="I976" s="1" t="n">
        <v>11</v>
      </c>
      <c r="J976" s="1" t="s">
        <v>3055</v>
      </c>
      <c r="K976" s="70" t="n">
        <v>322</v>
      </c>
    </row>
    <row r="977" customFormat="false" ht="12.75" hidden="false" customHeight="true" outlineLevel="0" collapsed="false">
      <c r="A977" s="1" t="n">
        <v>3</v>
      </c>
      <c r="B977" s="1" t="n">
        <v>203</v>
      </c>
      <c r="C977" s="1" t="s">
        <v>35</v>
      </c>
      <c r="D977" s="1" t="s">
        <v>3200</v>
      </c>
      <c r="E977" s="16" t="n">
        <v>46267</v>
      </c>
      <c r="F977" s="16" t="n">
        <v>46266</v>
      </c>
      <c r="G977" s="1" t="s">
        <v>2674</v>
      </c>
      <c r="H977" s="1" t="n">
        <v>1638676</v>
      </c>
      <c r="I977" s="1" t="n">
        <v>11</v>
      </c>
      <c r="J977" s="1" t="s">
        <v>3055</v>
      </c>
      <c r="K977" s="70" t="n">
        <v>745</v>
      </c>
    </row>
    <row r="978" customFormat="false" ht="12.75" hidden="false" customHeight="true" outlineLevel="0" collapsed="false">
      <c r="A978" s="1" t="n">
        <v>3</v>
      </c>
      <c r="B978" s="1" t="n">
        <v>1266114</v>
      </c>
      <c r="C978" s="1" t="s">
        <v>35</v>
      </c>
      <c r="D978" s="1" t="s">
        <v>3073</v>
      </c>
      <c r="E978" s="16" t="n">
        <v>46267</v>
      </c>
      <c r="F978" s="16" t="n">
        <v>46267</v>
      </c>
      <c r="G978" s="1" t="s">
        <v>207</v>
      </c>
      <c r="H978" s="1" t="n">
        <v>1641412</v>
      </c>
      <c r="I978" s="1" t="n">
        <v>11</v>
      </c>
      <c r="J978" s="1" t="s">
        <v>3055</v>
      </c>
      <c r="K978" s="70" t="n">
        <v>484.17</v>
      </c>
    </row>
    <row r="979" customFormat="false" ht="12.75" hidden="false" customHeight="true" outlineLevel="0" collapsed="false">
      <c r="A979" s="1" t="n">
        <v>3</v>
      </c>
      <c r="B979" s="1" t="n">
        <v>4572</v>
      </c>
      <c r="C979" s="1" t="s">
        <v>35</v>
      </c>
      <c r="D979" s="1" t="s">
        <v>3059</v>
      </c>
      <c r="E979" s="16" t="n">
        <v>46267</v>
      </c>
      <c r="F979" s="16" t="n">
        <v>46267</v>
      </c>
      <c r="G979" s="1" t="s">
        <v>99</v>
      </c>
      <c r="H979" s="1" t="n">
        <v>1638148</v>
      </c>
      <c r="I979" s="1" t="n">
        <v>6</v>
      </c>
      <c r="J979" s="1" t="s">
        <v>3055</v>
      </c>
      <c r="K979" s="70" t="n">
        <v>650</v>
      </c>
    </row>
    <row r="980" customFormat="false" ht="12.75" hidden="false" customHeight="true" outlineLevel="0" collapsed="false">
      <c r="A980" s="1" t="n">
        <v>3</v>
      </c>
      <c r="B980" s="1" t="n">
        <v>4573</v>
      </c>
      <c r="C980" s="1" t="s">
        <v>35</v>
      </c>
      <c r="D980" s="1" t="s">
        <v>3059</v>
      </c>
      <c r="E980" s="16" t="n">
        <v>46267</v>
      </c>
      <c r="F980" s="16" t="n">
        <v>46267</v>
      </c>
      <c r="G980" s="1" t="s">
        <v>99</v>
      </c>
      <c r="H980" s="1" t="n">
        <v>1638412</v>
      </c>
      <c r="I980" s="1" t="n">
        <v>6</v>
      </c>
      <c r="J980" s="1" t="s">
        <v>3055</v>
      </c>
      <c r="K980" s="70" t="n">
        <v>155</v>
      </c>
    </row>
    <row r="981" customFormat="false" ht="12.75" hidden="false" customHeight="true" outlineLevel="0" collapsed="false">
      <c r="A981" s="1" t="n">
        <v>3</v>
      </c>
      <c r="B981" s="1" t="n">
        <v>4574</v>
      </c>
      <c r="C981" s="1" t="s">
        <v>35</v>
      </c>
      <c r="D981" s="1" t="s">
        <v>3059</v>
      </c>
      <c r="E981" s="16" t="n">
        <v>46267</v>
      </c>
      <c r="F981" s="16" t="n">
        <v>46267</v>
      </c>
      <c r="G981" s="1" t="s">
        <v>99</v>
      </c>
      <c r="H981" s="1" t="n">
        <v>1638488</v>
      </c>
      <c r="I981" s="1" t="n">
        <v>6</v>
      </c>
      <c r="J981" s="1" t="s">
        <v>3055</v>
      </c>
      <c r="K981" s="70" t="n">
        <v>250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3079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3055</v>
      </c>
      <c r="K982" s="70" t="n">
        <v>468.27</v>
      </c>
    </row>
    <row r="983" customFormat="false" ht="12.75" hidden="false" customHeight="true" outlineLevel="0" collapsed="false">
      <c r="A983" s="1" t="n">
        <v>3</v>
      </c>
      <c r="B983" s="1" t="n">
        <v>1040090</v>
      </c>
      <c r="C983" s="1" t="s">
        <v>35</v>
      </c>
      <c r="D983" s="1" t="s">
        <v>3080</v>
      </c>
      <c r="E983" s="16" t="n">
        <v>46268</v>
      </c>
      <c r="F983" s="16" t="n">
        <v>46267</v>
      </c>
      <c r="G983" s="1" t="s">
        <v>340</v>
      </c>
      <c r="H983" s="1" t="n">
        <v>1646179</v>
      </c>
      <c r="I983" s="1" t="n">
        <v>11</v>
      </c>
      <c r="J983" s="1" t="s">
        <v>3055</v>
      </c>
      <c r="K983" s="70" t="n">
        <v>741.88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35</v>
      </c>
      <c r="D984" s="1" t="s">
        <v>3059</v>
      </c>
      <c r="E984" s="16" t="n">
        <v>46268</v>
      </c>
      <c r="F984" s="16" t="n">
        <v>46268</v>
      </c>
      <c r="G984" s="1" t="s">
        <v>99</v>
      </c>
      <c r="H984" s="1" t="n">
        <v>1646146</v>
      </c>
      <c r="I984" s="1" t="n">
        <v>6</v>
      </c>
      <c r="J984" s="1" t="s">
        <v>3055</v>
      </c>
      <c r="K984" s="70" t="n">
        <v>135</v>
      </c>
    </row>
    <row r="985" customFormat="false" ht="12.75" hidden="false" customHeight="true" outlineLevel="0" collapsed="false">
      <c r="A985" s="1" t="n">
        <v>3</v>
      </c>
      <c r="B985" s="1" t="n">
        <v>927</v>
      </c>
      <c r="C985" s="1" t="s">
        <v>35</v>
      </c>
      <c r="D985" s="1" t="s">
        <v>3060</v>
      </c>
      <c r="E985" s="16" t="n">
        <v>46269</v>
      </c>
      <c r="F985" s="16" t="n">
        <v>46269</v>
      </c>
      <c r="G985" s="1" t="s">
        <v>139</v>
      </c>
      <c r="H985" s="1" t="n">
        <v>1651226</v>
      </c>
      <c r="I985" s="1" t="n">
        <v>1</v>
      </c>
      <c r="J985" s="1" t="s">
        <v>3055</v>
      </c>
      <c r="K985" s="70" t="n">
        <v>270</v>
      </c>
    </row>
    <row r="986" customFormat="false" ht="12.75" hidden="false" customHeight="true" outlineLevel="0" collapsed="false">
      <c r="A986" s="1" t="n">
        <v>3</v>
      </c>
      <c r="B986" s="1" t="n">
        <v>241</v>
      </c>
      <c r="C986" s="1" t="s">
        <v>35</v>
      </c>
      <c r="D986" s="1" t="s">
        <v>3201</v>
      </c>
      <c r="E986" s="16" t="n">
        <v>46269</v>
      </c>
      <c r="F986" s="16" t="n">
        <v>46267</v>
      </c>
      <c r="G986" s="1" t="s">
        <v>2804</v>
      </c>
      <c r="H986" s="1" t="n">
        <v>1650626</v>
      </c>
      <c r="I986" s="1" t="n">
        <v>39</v>
      </c>
      <c r="J986" s="1" t="s">
        <v>3055</v>
      </c>
      <c r="K986" s="70" t="n">
        <v>1114.2</v>
      </c>
    </row>
    <row r="987" customFormat="false" ht="12.75" hidden="false" customHeight="true" outlineLevel="0" collapsed="false">
      <c r="A987" s="1" t="n">
        <v>3</v>
      </c>
      <c r="B987" s="1" t="n">
        <v>1278696</v>
      </c>
      <c r="C987" s="1" t="s">
        <v>685</v>
      </c>
      <c r="D987" s="1" t="s">
        <v>3054</v>
      </c>
      <c r="E987" s="16" t="n">
        <v>46269</v>
      </c>
      <c r="F987" s="16" t="n">
        <v>46267</v>
      </c>
      <c r="G987" s="1" t="s">
        <v>149</v>
      </c>
      <c r="H987" s="1" t="n">
        <v>1650700</v>
      </c>
      <c r="I987" s="1" t="n">
        <v>11</v>
      </c>
      <c r="J987" s="1" t="s">
        <v>3055</v>
      </c>
      <c r="K987" s="70" t="n">
        <v>941.49</v>
      </c>
    </row>
    <row r="988" customFormat="false" ht="12.75" hidden="false" customHeight="true" outlineLevel="0" collapsed="false">
      <c r="A988" s="1" t="n">
        <v>3</v>
      </c>
      <c r="B988" s="1" t="n">
        <v>2026462</v>
      </c>
      <c r="C988" s="1" t="s">
        <v>488</v>
      </c>
      <c r="D988" s="1" t="s">
        <v>3054</v>
      </c>
      <c r="E988" s="16" t="n">
        <v>46269</v>
      </c>
      <c r="F988" s="16" t="n">
        <v>46267</v>
      </c>
      <c r="G988" s="1" t="s">
        <v>149</v>
      </c>
      <c r="H988" s="1" t="n">
        <v>1650693</v>
      </c>
      <c r="I988" s="1" t="n">
        <v>11</v>
      </c>
      <c r="J988" s="1" t="s">
        <v>3055</v>
      </c>
      <c r="K988" s="70" t="n">
        <v>6125.96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3066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3055</v>
      </c>
      <c r="K989" s="70" t="n">
        <v>3893.43</v>
      </c>
    </row>
    <row r="990" customFormat="false" ht="12.75" hidden="false" customHeight="true" outlineLevel="0" collapsed="false">
      <c r="A990" s="1" t="n">
        <v>3</v>
      </c>
      <c r="B990" s="1" t="n">
        <v>15258</v>
      </c>
      <c r="C990" s="1" t="s">
        <v>35</v>
      </c>
      <c r="D990" s="1" t="s">
        <v>3061</v>
      </c>
      <c r="E990" s="16" t="n">
        <v>46269</v>
      </c>
      <c r="F990" s="16" t="n">
        <v>46269</v>
      </c>
      <c r="G990" s="1" t="s">
        <v>157</v>
      </c>
      <c r="H990" s="1" t="n">
        <v>1652759</v>
      </c>
      <c r="I990" s="1" t="n">
        <v>11</v>
      </c>
      <c r="J990" s="1" t="s">
        <v>3055</v>
      </c>
      <c r="K990" s="70" t="n">
        <v>550</v>
      </c>
    </row>
    <row r="991" customFormat="false" ht="12.75" hidden="false" customHeight="true" outlineLevel="0" collapsed="false">
      <c r="A991" s="1" t="n">
        <v>3</v>
      </c>
      <c r="B991" s="1" t="n">
        <v>995864</v>
      </c>
      <c r="C991" s="1" t="s">
        <v>3086</v>
      </c>
      <c r="D991" s="1" t="s">
        <v>3087</v>
      </c>
      <c r="E991" s="16" t="n">
        <v>46269</v>
      </c>
      <c r="F991" s="16" t="n">
        <v>46268</v>
      </c>
      <c r="G991" s="1" t="s">
        <v>392</v>
      </c>
      <c r="H991" s="1" t="n">
        <v>1653066</v>
      </c>
      <c r="I991" s="1" t="n">
        <v>11</v>
      </c>
      <c r="J991" s="1" t="s">
        <v>3055</v>
      </c>
      <c r="K991" s="70" t="n">
        <v>2927.37</v>
      </c>
    </row>
    <row r="992" customFormat="false" ht="12.75" hidden="false" customHeight="true" outlineLevel="0" collapsed="false">
      <c r="A992" s="1" t="n">
        <v>3</v>
      </c>
      <c r="B992" s="1" t="n">
        <v>2825</v>
      </c>
      <c r="C992" s="1" t="s">
        <v>3089</v>
      </c>
      <c r="D992" s="1" t="s">
        <v>3090</v>
      </c>
      <c r="E992" s="16" t="n">
        <v>46269</v>
      </c>
      <c r="F992" s="16" t="n">
        <v>46268</v>
      </c>
      <c r="G992" s="1" t="s">
        <v>279</v>
      </c>
      <c r="H992" s="1" t="n">
        <v>1650666</v>
      </c>
      <c r="I992" s="1" t="n">
        <v>11</v>
      </c>
      <c r="J992" s="1" t="s">
        <v>3055</v>
      </c>
      <c r="K992" s="70" t="n">
        <v>905</v>
      </c>
    </row>
    <row r="993" customFormat="false" ht="12.75" hidden="false" customHeight="true" outlineLevel="0" collapsed="false">
      <c r="A993" s="1" t="n">
        <v>3</v>
      </c>
      <c r="B993" s="1" t="n">
        <v>251</v>
      </c>
      <c r="C993" s="1" t="s">
        <v>35</v>
      </c>
      <c r="D993" s="1" t="s">
        <v>3176</v>
      </c>
      <c r="E993" s="16" t="n">
        <v>46269</v>
      </c>
      <c r="F993" s="16" t="n">
        <v>46269</v>
      </c>
      <c r="G993" s="1" t="s">
        <v>1638</v>
      </c>
      <c r="H993" s="1" t="n">
        <v>1653414</v>
      </c>
      <c r="I993" s="1" t="n">
        <v>11</v>
      </c>
      <c r="J993" s="1" t="s">
        <v>3055</v>
      </c>
      <c r="K993" s="70" t="n">
        <v>240</v>
      </c>
    </row>
    <row r="994" customFormat="false" ht="12.75" hidden="false" customHeight="true" outlineLevel="0" collapsed="false">
      <c r="A994" s="1" t="n">
        <v>3</v>
      </c>
      <c r="B994" s="1" t="n">
        <v>401452</v>
      </c>
      <c r="C994" s="1" t="s">
        <v>35</v>
      </c>
      <c r="D994" s="1" t="s">
        <v>3070</v>
      </c>
      <c r="E994" s="16" t="n">
        <v>46269</v>
      </c>
      <c r="F994" s="16" t="n">
        <v>46268</v>
      </c>
      <c r="G994" s="1" t="s">
        <v>73</v>
      </c>
      <c r="H994" s="1" t="n">
        <v>1653026</v>
      </c>
      <c r="I994" s="1" t="n">
        <v>11</v>
      </c>
      <c r="J994" s="1" t="s">
        <v>3055</v>
      </c>
      <c r="K994" s="70" t="n">
        <v>3805.06</v>
      </c>
    </row>
    <row r="995" customFormat="false" ht="12.75" hidden="false" customHeight="true" outlineLevel="0" collapsed="false">
      <c r="A995" s="1" t="n">
        <v>3</v>
      </c>
      <c r="B995" s="1" t="n">
        <v>1440499</v>
      </c>
      <c r="C995" s="1" t="s">
        <v>35</v>
      </c>
      <c r="D995" s="1" t="s">
        <v>3072</v>
      </c>
      <c r="E995" s="16" t="n">
        <v>46269</v>
      </c>
      <c r="F995" s="16" t="n">
        <v>46266</v>
      </c>
      <c r="G995" s="1" t="s">
        <v>87</v>
      </c>
      <c r="H995" s="1" t="n">
        <v>1653055</v>
      </c>
      <c r="I995" s="1" t="n">
        <v>11</v>
      </c>
      <c r="J995" s="1" t="s">
        <v>3055</v>
      </c>
      <c r="K995" s="70" t="n">
        <v>730</v>
      </c>
    </row>
    <row r="996" customFormat="false" ht="12.75" hidden="false" customHeight="true" outlineLevel="0" collapsed="false">
      <c r="A996" s="1" t="n">
        <v>3</v>
      </c>
      <c r="B996" s="1" t="n">
        <v>320421</v>
      </c>
      <c r="C996" s="1" t="s">
        <v>35</v>
      </c>
      <c r="D996" s="1" t="s">
        <v>3147</v>
      </c>
      <c r="E996" s="16" t="n">
        <v>46269</v>
      </c>
      <c r="F996" s="16" t="n">
        <v>46268</v>
      </c>
      <c r="G996" s="1" t="s">
        <v>2837</v>
      </c>
      <c r="H996" s="1" t="n">
        <v>1653351</v>
      </c>
      <c r="I996" s="1" t="n">
        <v>11</v>
      </c>
      <c r="J996" s="1" t="s">
        <v>3055</v>
      </c>
      <c r="K996" s="70" t="n">
        <v>1501.75</v>
      </c>
    </row>
    <row r="997" customFormat="false" ht="12.75" hidden="false" customHeight="true" outlineLevel="0" collapsed="false">
      <c r="A997" s="1" t="n">
        <v>3</v>
      </c>
      <c r="B997" s="1" t="n">
        <v>320422</v>
      </c>
      <c r="C997" s="1" t="s">
        <v>35</v>
      </c>
      <c r="D997" s="1" t="s">
        <v>3147</v>
      </c>
      <c r="E997" s="16" t="n">
        <v>46269</v>
      </c>
      <c r="F997" s="16" t="n">
        <v>46268</v>
      </c>
      <c r="G997" s="1" t="s">
        <v>2837</v>
      </c>
      <c r="H997" s="1" t="n">
        <v>1653202</v>
      </c>
      <c r="I997" s="1" t="n">
        <v>11</v>
      </c>
      <c r="J997" s="1" t="s">
        <v>3055</v>
      </c>
      <c r="K997" s="70" t="n">
        <v>2652.85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35</v>
      </c>
      <c r="D998" s="1" t="s">
        <v>3059</v>
      </c>
      <c r="E998" s="16" t="n">
        <v>46269</v>
      </c>
      <c r="F998" s="16" t="n">
        <v>46269</v>
      </c>
      <c r="G998" s="1" t="s">
        <v>99</v>
      </c>
      <c r="H998" s="1" t="n">
        <v>1650772</v>
      </c>
      <c r="I998" s="1" t="n">
        <v>6</v>
      </c>
      <c r="J998" s="1" t="s">
        <v>3055</v>
      </c>
      <c r="K998" s="70" t="n">
        <v>157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35</v>
      </c>
      <c r="D999" s="1" t="s">
        <v>3059</v>
      </c>
      <c r="E999" s="16" t="n">
        <v>46269</v>
      </c>
      <c r="F999" s="16" t="n">
        <v>46269</v>
      </c>
      <c r="G999" s="1" t="s">
        <v>99</v>
      </c>
      <c r="H999" s="1" t="n">
        <v>1651373</v>
      </c>
      <c r="I999" s="1" t="n">
        <v>6</v>
      </c>
      <c r="J999" s="1" t="s">
        <v>3055</v>
      </c>
      <c r="K999" s="70" t="n">
        <v>125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35</v>
      </c>
      <c r="D1000" s="1" t="s">
        <v>3059</v>
      </c>
      <c r="E1000" s="16" t="n">
        <v>46269</v>
      </c>
      <c r="F1000" s="16" t="n">
        <v>46269</v>
      </c>
      <c r="G1000" s="1" t="s">
        <v>99</v>
      </c>
      <c r="H1000" s="1" t="n">
        <v>1652692</v>
      </c>
      <c r="I1000" s="1" t="n">
        <v>6</v>
      </c>
      <c r="J1000" s="1" t="s">
        <v>3055</v>
      </c>
      <c r="K1000" s="70" t="n">
        <v>300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35</v>
      </c>
      <c r="D1001" s="1" t="s">
        <v>3059</v>
      </c>
      <c r="E1001" s="16" t="n">
        <v>46269</v>
      </c>
      <c r="F1001" s="16" t="n">
        <v>46269</v>
      </c>
      <c r="G1001" s="1" t="s">
        <v>99</v>
      </c>
      <c r="H1001" s="1" t="n">
        <v>1652744</v>
      </c>
      <c r="I1001" s="1" t="n">
        <v>6</v>
      </c>
      <c r="J1001" s="1" t="s">
        <v>3055</v>
      </c>
      <c r="K1001" s="70" t="n">
        <v>1655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2954</v>
      </c>
      <c r="D1002" s="1" t="s">
        <v>3101</v>
      </c>
      <c r="E1002" s="16" t="n">
        <v>46269</v>
      </c>
      <c r="F1002" s="16" t="n">
        <v>46266</v>
      </c>
      <c r="G1002" s="1" t="s">
        <v>273</v>
      </c>
      <c r="H1002" s="1" t="n">
        <v>1650712</v>
      </c>
      <c r="I1002" s="1" t="n">
        <v>11</v>
      </c>
      <c r="J1002" s="1" t="s">
        <v>3055</v>
      </c>
      <c r="K1002" s="70" t="n">
        <v>5189.65</v>
      </c>
    </row>
    <row r="1003" customFormat="false" ht="12.75" hidden="false" customHeight="true" outlineLevel="0" collapsed="false">
      <c r="A1003" s="1" t="n">
        <v>3</v>
      </c>
      <c r="B1003" s="1" t="n">
        <v>259101</v>
      </c>
      <c r="C1003" s="1" t="s">
        <v>35</v>
      </c>
      <c r="D1003" s="1" t="s">
        <v>3076</v>
      </c>
      <c r="E1003" s="16" t="n">
        <v>46269</v>
      </c>
      <c r="F1003" s="16" t="n">
        <v>46266</v>
      </c>
      <c r="G1003" s="1" t="s">
        <v>152</v>
      </c>
      <c r="H1003" s="1" t="n">
        <v>1650658</v>
      </c>
      <c r="I1003" s="1" t="n">
        <v>11</v>
      </c>
      <c r="J1003" s="1" t="s">
        <v>3055</v>
      </c>
      <c r="K1003" s="70" t="n">
        <v>943.9</v>
      </c>
    </row>
    <row r="1004" customFormat="false" ht="12.75" hidden="false" customHeight="true" outlineLevel="0" collapsed="false">
      <c r="A1004" s="1" t="n">
        <v>3</v>
      </c>
      <c r="B1004" s="1" t="n">
        <v>259102</v>
      </c>
      <c r="C1004" s="1" t="s">
        <v>35</v>
      </c>
      <c r="D1004" s="1" t="s">
        <v>3076</v>
      </c>
      <c r="E1004" s="16" t="n">
        <v>46269</v>
      </c>
      <c r="F1004" s="16" t="n">
        <v>46266</v>
      </c>
      <c r="G1004" s="1" t="s">
        <v>152</v>
      </c>
      <c r="H1004" s="1" t="n">
        <v>1650640</v>
      </c>
      <c r="I1004" s="1" t="n">
        <v>11</v>
      </c>
      <c r="J1004" s="1" t="s">
        <v>3055</v>
      </c>
      <c r="K1004" s="70" t="n">
        <v>620.98</v>
      </c>
    </row>
    <row r="1005" customFormat="false" ht="12.75" hidden="false" customHeight="true" outlineLevel="0" collapsed="false">
      <c r="A1005" s="1" t="n">
        <v>3</v>
      </c>
      <c r="B1005" s="1" t="n">
        <v>4584</v>
      </c>
      <c r="C1005" s="1" t="s">
        <v>35</v>
      </c>
      <c r="D1005" s="1" t="s">
        <v>3059</v>
      </c>
      <c r="E1005" s="16" t="n">
        <v>46270</v>
      </c>
      <c r="F1005" s="16" t="n">
        <v>46270</v>
      </c>
      <c r="G1005" s="1" t="s">
        <v>99</v>
      </c>
      <c r="H1005" s="1" t="n">
        <v>1656553</v>
      </c>
      <c r="I1005" s="1" t="n">
        <v>6</v>
      </c>
      <c r="J1005" s="1" t="s">
        <v>3055</v>
      </c>
      <c r="K1005" s="70" t="n">
        <v>125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3059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3055</v>
      </c>
      <c r="K1006" s="70" t="n">
        <v>380</v>
      </c>
    </row>
    <row r="1007" customFormat="false" ht="12.75" hidden="false" customHeight="true" outlineLevel="0" collapsed="false">
      <c r="A1007" s="1" t="n">
        <v>3</v>
      </c>
      <c r="B1007" s="1" t="n">
        <v>4586</v>
      </c>
      <c r="C1007" s="1" t="s">
        <v>35</v>
      </c>
      <c r="D1007" s="1" t="s">
        <v>3059</v>
      </c>
      <c r="E1007" s="16" t="n">
        <v>46272</v>
      </c>
      <c r="F1007" s="16" t="n">
        <v>46272</v>
      </c>
      <c r="G1007" s="1" t="s">
        <v>99</v>
      </c>
      <c r="H1007" s="1" t="n">
        <v>1667743</v>
      </c>
      <c r="I1007" s="1" t="n">
        <v>6</v>
      </c>
      <c r="J1007" s="1" t="s">
        <v>3055</v>
      </c>
      <c r="K1007" s="70" t="n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3015</v>
      </c>
      <c r="C1" s="1" t="s">
        <v>3202</v>
      </c>
      <c r="D1" s="1" t="s">
        <v>3203</v>
      </c>
      <c r="E1" s="1" t="s">
        <v>3204</v>
      </c>
      <c r="F1" s="1" t="s">
        <v>13</v>
      </c>
      <c r="I1" s="1" t="s">
        <v>3205</v>
      </c>
      <c r="J1" s="1" t="s">
        <v>3206</v>
      </c>
      <c r="K1" s="1" t="s">
        <v>3207</v>
      </c>
      <c r="L1" s="1" t="s">
        <v>3208</v>
      </c>
      <c r="N1" s="1" t="s">
        <v>3209</v>
      </c>
      <c r="O1" s="1" t="s">
        <v>3210</v>
      </c>
    </row>
    <row r="2" customFormat="false" ht="15" hidden="false" customHeight="true" outlineLevel="0" collapsed="false">
      <c r="A2" s="1" t="n">
        <v>3</v>
      </c>
      <c r="B2" s="18" t="n">
        <v>46174</v>
      </c>
      <c r="C2" s="1" t="n">
        <v>2</v>
      </c>
      <c r="D2" s="1" t="s">
        <v>3211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3212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8" t="n">
        <v>46174</v>
      </c>
      <c r="C3" s="1" t="n">
        <v>2</v>
      </c>
      <c r="D3" s="1" t="s">
        <v>3211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3213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8" t="n">
        <v>46174</v>
      </c>
      <c r="C4" s="1" t="n">
        <v>2</v>
      </c>
      <c r="D4" s="1" t="s">
        <v>3211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3214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8" t="n">
        <v>46174</v>
      </c>
      <c r="C5" s="1" t="n">
        <v>2</v>
      </c>
      <c r="D5" s="1" t="s">
        <v>3211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3215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8" t="n">
        <v>46174</v>
      </c>
      <c r="C6" s="1" t="n">
        <v>2</v>
      </c>
      <c r="D6" s="1" t="s">
        <v>3211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3216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8" t="n">
        <v>46174</v>
      </c>
      <c r="C7" s="1" t="n">
        <v>6</v>
      </c>
      <c r="D7" s="1" t="s">
        <v>3217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3212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8" t="n">
        <v>46174</v>
      </c>
      <c r="C8" s="1" t="n">
        <v>6</v>
      </c>
      <c r="D8" s="1" t="s">
        <v>3217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3213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8" t="n">
        <v>46174</v>
      </c>
      <c r="C9" s="1" t="n">
        <v>6</v>
      </c>
      <c r="D9" s="1" t="s">
        <v>3217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3214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8" t="n">
        <v>46174</v>
      </c>
      <c r="C10" s="1" t="n">
        <v>6</v>
      </c>
      <c r="D10" s="1" t="s">
        <v>3217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3215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8" t="n">
        <v>46174</v>
      </c>
      <c r="C11" s="1" t="n">
        <v>6</v>
      </c>
      <c r="D11" s="1" t="s">
        <v>3217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3216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8" t="n">
        <v>46174</v>
      </c>
      <c r="C12" s="1" t="n">
        <v>11</v>
      </c>
      <c r="D12" s="1" t="s">
        <v>3218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3219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8" t="n">
        <v>46174</v>
      </c>
      <c r="C13" s="1" t="n">
        <v>11</v>
      </c>
      <c r="D13" s="1" t="s">
        <v>3218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3220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8" t="n">
        <v>46174</v>
      </c>
      <c r="C14" s="1" t="n">
        <v>11</v>
      </c>
      <c r="D14" s="1" t="s">
        <v>3218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3221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8" t="n">
        <v>46174</v>
      </c>
      <c r="C15" s="1" t="n">
        <v>11</v>
      </c>
      <c r="D15" s="1" t="s">
        <v>3218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3222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8" t="n">
        <v>46174</v>
      </c>
      <c r="C16" s="1" t="n">
        <v>11</v>
      </c>
      <c r="D16" s="1" t="s">
        <v>3218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3223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8" t="n">
        <v>46174</v>
      </c>
      <c r="C17" s="1" t="n">
        <v>11</v>
      </c>
      <c r="D17" s="1" t="s">
        <v>3218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3224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8" t="n">
        <v>46174</v>
      </c>
      <c r="C18" s="1" t="n">
        <v>11</v>
      </c>
      <c r="D18" s="1" t="s">
        <v>3218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3225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8" t="n">
        <v>46174</v>
      </c>
      <c r="C19" s="1" t="n">
        <v>11</v>
      </c>
      <c r="D19" s="1" t="s">
        <v>3218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3226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8" t="n">
        <v>46174</v>
      </c>
      <c r="C20" s="1" t="n">
        <v>11</v>
      </c>
      <c r="D20" s="1" t="s">
        <v>3218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3227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8" t="n">
        <v>46174</v>
      </c>
      <c r="C21" s="1" t="n">
        <v>11</v>
      </c>
      <c r="D21" s="1" t="s">
        <v>3218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3228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8" t="n">
        <v>46174</v>
      </c>
      <c r="C22" s="1" t="n">
        <v>11</v>
      </c>
      <c r="D22" s="1" t="s">
        <v>3218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3229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8" t="n">
        <v>46174</v>
      </c>
      <c r="C23" s="1" t="n">
        <v>11</v>
      </c>
      <c r="D23" s="1" t="s">
        <v>3218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3230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8" t="n">
        <v>46174</v>
      </c>
      <c r="C24" s="1" t="n">
        <v>11</v>
      </c>
      <c r="D24" s="1" t="s">
        <v>3218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3231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8" t="n">
        <v>46174</v>
      </c>
      <c r="C25" s="1" t="n">
        <v>11</v>
      </c>
      <c r="D25" s="1" t="s">
        <v>3218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3232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8" t="n">
        <v>46174</v>
      </c>
      <c r="C26" s="1" t="n">
        <v>11</v>
      </c>
      <c r="D26" s="1" t="s">
        <v>3218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3233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8" t="n">
        <v>46174</v>
      </c>
      <c r="C27" s="1" t="n">
        <v>11</v>
      </c>
      <c r="D27" s="1" t="s">
        <v>3218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3234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8" t="n">
        <v>46174</v>
      </c>
      <c r="C28" s="1" t="n">
        <v>11</v>
      </c>
      <c r="D28" s="1" t="s">
        <v>3218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3235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8" t="n">
        <v>46174</v>
      </c>
      <c r="C29" s="1" t="n">
        <v>11</v>
      </c>
      <c r="D29" s="1" t="s">
        <v>3218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3236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8" t="n">
        <v>46174</v>
      </c>
      <c r="C30" s="1" t="n">
        <v>11</v>
      </c>
      <c r="D30" s="1" t="s">
        <v>3218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3237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8" t="n">
        <v>46174</v>
      </c>
      <c r="C31" s="1" t="n">
        <v>11</v>
      </c>
      <c r="D31" s="1" t="s">
        <v>3218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3238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8" t="n">
        <v>46174</v>
      </c>
      <c r="C32" s="1" t="n">
        <v>11</v>
      </c>
      <c r="D32" s="1" t="s">
        <v>3218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3239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8" t="n">
        <v>46174</v>
      </c>
      <c r="C33" s="1" t="n">
        <v>11</v>
      </c>
      <c r="D33" s="1" t="s">
        <v>3218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3240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8" t="n">
        <v>46174</v>
      </c>
      <c r="C34" s="1" t="n">
        <v>11</v>
      </c>
      <c r="D34" s="1" t="s">
        <v>3218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3241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8" t="n">
        <v>46174</v>
      </c>
      <c r="C35" s="1" t="n">
        <v>11</v>
      </c>
      <c r="D35" s="1" t="s">
        <v>3218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3233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8" t="n">
        <v>46174</v>
      </c>
      <c r="C36" s="1" t="n">
        <v>11</v>
      </c>
      <c r="D36" s="1" t="s">
        <v>3218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3242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8" t="n">
        <v>46174</v>
      </c>
      <c r="C37" s="1" t="n">
        <v>11</v>
      </c>
      <c r="D37" s="1" t="s">
        <v>3218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3243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8" t="n">
        <v>46174</v>
      </c>
      <c r="C38" s="1" t="n">
        <v>11</v>
      </c>
      <c r="D38" s="1" t="s">
        <v>3218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3244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8" t="n">
        <v>46175</v>
      </c>
      <c r="C39" s="1" t="n">
        <v>1</v>
      </c>
      <c r="D39" s="1" t="s">
        <v>3245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3246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8" t="n">
        <v>46175</v>
      </c>
      <c r="C40" s="1" t="n">
        <v>1</v>
      </c>
      <c r="D40" s="1" t="s">
        <v>3245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3247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8" t="n">
        <v>46175</v>
      </c>
      <c r="C41" s="1" t="n">
        <v>2</v>
      </c>
      <c r="D41" s="1" t="s">
        <v>3211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3212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8" t="n">
        <v>46175</v>
      </c>
      <c r="C42" s="1" t="n">
        <v>2</v>
      </c>
      <c r="D42" s="1" t="s">
        <v>3211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3213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8" t="n">
        <v>46175</v>
      </c>
      <c r="C43" s="1" t="n">
        <v>2</v>
      </c>
      <c r="D43" s="1" t="s">
        <v>3211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3214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8" t="n">
        <v>46175</v>
      </c>
      <c r="C44" s="1" t="n">
        <v>2</v>
      </c>
      <c r="D44" s="1" t="s">
        <v>3211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3248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8" t="n">
        <v>46175</v>
      </c>
      <c r="C45" s="1" t="n">
        <v>2</v>
      </c>
      <c r="D45" s="1" t="s">
        <v>3211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3249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8" t="n">
        <v>46175</v>
      </c>
      <c r="C46" s="1" t="n">
        <v>2</v>
      </c>
      <c r="D46" s="1" t="s">
        <v>3211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3250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8" t="n">
        <v>46175</v>
      </c>
      <c r="C47" s="1" t="n">
        <v>2</v>
      </c>
      <c r="D47" s="1" t="s">
        <v>3211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3251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8" t="n">
        <v>46175</v>
      </c>
      <c r="C48" s="1" t="n">
        <v>2</v>
      </c>
      <c r="D48" s="1" t="s">
        <v>3211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3252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8" t="n">
        <v>46175</v>
      </c>
      <c r="C49" s="1" t="n">
        <v>2</v>
      </c>
      <c r="D49" s="1" t="s">
        <v>3211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3253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8" t="n">
        <v>46175</v>
      </c>
      <c r="C50" s="1" t="n">
        <v>2</v>
      </c>
      <c r="D50" s="1" t="s">
        <v>3211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3254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8" t="n">
        <v>46175</v>
      </c>
      <c r="C51" s="1" t="n">
        <v>2</v>
      </c>
      <c r="D51" s="1" t="s">
        <v>3211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3255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8" t="n">
        <v>46175</v>
      </c>
      <c r="C52" s="1" t="n">
        <v>2</v>
      </c>
      <c r="D52" s="1" t="s">
        <v>3211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3256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8" t="n">
        <v>46175</v>
      </c>
      <c r="C53" s="1" t="n">
        <v>2</v>
      </c>
      <c r="D53" s="1" t="s">
        <v>3211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3257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8" t="n">
        <v>46175</v>
      </c>
      <c r="C54" s="1" t="n">
        <v>2</v>
      </c>
      <c r="D54" s="1" t="s">
        <v>3211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3258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8" t="n">
        <v>46175</v>
      </c>
      <c r="C55" s="1" t="n">
        <v>2</v>
      </c>
      <c r="D55" s="1" t="s">
        <v>3211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3259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8" t="n">
        <v>46175</v>
      </c>
      <c r="C56" s="1" t="n">
        <v>2</v>
      </c>
      <c r="D56" s="1" t="s">
        <v>3211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3260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8" t="n">
        <v>46175</v>
      </c>
      <c r="C57" s="1" t="n">
        <v>2</v>
      </c>
      <c r="D57" s="1" t="s">
        <v>3211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3261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8" t="n">
        <v>46175</v>
      </c>
      <c r="C58" s="1" t="n">
        <v>2</v>
      </c>
      <c r="D58" s="1" t="s">
        <v>3211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3262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8" t="n">
        <v>46175</v>
      </c>
      <c r="C59" s="1" t="n">
        <v>6</v>
      </c>
      <c r="D59" s="1" t="s">
        <v>3217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3212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8" t="n">
        <v>46175</v>
      </c>
      <c r="C60" s="1" t="n">
        <v>6</v>
      </c>
      <c r="D60" s="1" t="s">
        <v>3217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3213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8" t="n">
        <v>46175</v>
      </c>
      <c r="C61" s="1" t="n">
        <v>6</v>
      </c>
      <c r="D61" s="1" t="s">
        <v>3217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3214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8" t="n">
        <v>46175</v>
      </c>
      <c r="C62" s="1" t="n">
        <v>6</v>
      </c>
      <c r="D62" s="1" t="s">
        <v>3217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3248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8" t="n">
        <v>46175</v>
      </c>
      <c r="C63" s="1" t="n">
        <v>6</v>
      </c>
      <c r="D63" s="1" t="s">
        <v>3217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3249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8" t="n">
        <v>46175</v>
      </c>
      <c r="C64" s="1" t="n">
        <v>6</v>
      </c>
      <c r="D64" s="1" t="s">
        <v>3217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3250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8" t="n">
        <v>46175</v>
      </c>
      <c r="C65" s="1" t="n">
        <v>6</v>
      </c>
      <c r="D65" s="1" t="s">
        <v>3217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3251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8" t="n">
        <v>46175</v>
      </c>
      <c r="C66" s="1" t="n">
        <v>6</v>
      </c>
      <c r="D66" s="1" t="s">
        <v>3217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3252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8" t="n">
        <v>46175</v>
      </c>
      <c r="C67" s="1" t="n">
        <v>6</v>
      </c>
      <c r="D67" s="1" t="s">
        <v>3217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3253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8" t="n">
        <v>46175</v>
      </c>
      <c r="C68" s="1" t="n">
        <v>6</v>
      </c>
      <c r="D68" s="1" t="s">
        <v>3217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3254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8" t="n">
        <v>46175</v>
      </c>
      <c r="C69" s="1" t="n">
        <v>6</v>
      </c>
      <c r="D69" s="1" t="s">
        <v>3217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3255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8" t="n">
        <v>46175</v>
      </c>
      <c r="C70" s="1" t="n">
        <v>6</v>
      </c>
      <c r="D70" s="1" t="s">
        <v>3217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3256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8" t="n">
        <v>46175</v>
      </c>
      <c r="C71" s="1" t="n">
        <v>6</v>
      </c>
      <c r="D71" s="1" t="s">
        <v>3217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3257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8" t="n">
        <v>46175</v>
      </c>
      <c r="C72" s="1" t="n">
        <v>6</v>
      </c>
      <c r="D72" s="1" t="s">
        <v>3217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3258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8" t="n">
        <v>46175</v>
      </c>
      <c r="C73" s="1" t="n">
        <v>6</v>
      </c>
      <c r="D73" s="1" t="s">
        <v>3217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3259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8" t="n">
        <v>46175</v>
      </c>
      <c r="C74" s="1" t="n">
        <v>6</v>
      </c>
      <c r="D74" s="1" t="s">
        <v>3217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3260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8" t="n">
        <v>46175</v>
      </c>
      <c r="C75" s="1" t="n">
        <v>6</v>
      </c>
      <c r="D75" s="1" t="s">
        <v>3217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3261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8" t="n">
        <v>46175</v>
      </c>
      <c r="C76" s="1" t="n">
        <v>6</v>
      </c>
      <c r="D76" s="1" t="s">
        <v>3217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3262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8" t="n">
        <v>46176</v>
      </c>
      <c r="C77" s="1" t="n">
        <v>1</v>
      </c>
      <c r="D77" s="1" t="s">
        <v>3245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3263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8" t="n">
        <v>46176</v>
      </c>
      <c r="C78" s="1" t="n">
        <v>1</v>
      </c>
      <c r="D78" s="1" t="s">
        <v>3245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3264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8" t="n">
        <v>46176</v>
      </c>
      <c r="C79" s="1" t="n">
        <v>1</v>
      </c>
      <c r="D79" s="1" t="s">
        <v>3245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3265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8" t="n">
        <v>46176</v>
      </c>
      <c r="C80" s="1" t="n">
        <v>1</v>
      </c>
      <c r="D80" s="1" t="s">
        <v>3245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3266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8" t="n">
        <v>46176</v>
      </c>
      <c r="C81" s="1" t="n">
        <v>1</v>
      </c>
      <c r="D81" s="1" t="s">
        <v>3245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3267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8" t="n">
        <v>46176</v>
      </c>
      <c r="C82" s="1" t="n">
        <v>1</v>
      </c>
      <c r="D82" s="1" t="s">
        <v>3245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3268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8" t="n">
        <v>46176</v>
      </c>
      <c r="C83" s="1" t="n">
        <v>1</v>
      </c>
      <c r="D83" s="1" t="s">
        <v>3245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3269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8" t="n">
        <v>46176</v>
      </c>
      <c r="C84" s="1" t="n">
        <v>1</v>
      </c>
      <c r="D84" s="1" t="s">
        <v>3245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3270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8" t="n">
        <v>46176</v>
      </c>
      <c r="C85" s="1" t="n">
        <v>1</v>
      </c>
      <c r="D85" s="1" t="s">
        <v>3245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3271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8" t="n">
        <v>46176</v>
      </c>
      <c r="C86" s="1" t="n">
        <v>1</v>
      </c>
      <c r="D86" s="1" t="s">
        <v>3245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3272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8" t="n">
        <v>46176</v>
      </c>
      <c r="C87" s="1" t="n">
        <v>2</v>
      </c>
      <c r="D87" s="1" t="s">
        <v>3211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3212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8" t="n">
        <v>46176</v>
      </c>
      <c r="C88" s="1" t="n">
        <v>2</v>
      </c>
      <c r="D88" s="1" t="s">
        <v>3211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3213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8" t="n">
        <v>46176</v>
      </c>
      <c r="C89" s="1" t="n">
        <v>2</v>
      </c>
      <c r="D89" s="1" t="s">
        <v>3211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3214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8" t="n">
        <v>46176</v>
      </c>
      <c r="C90" s="1" t="n">
        <v>6</v>
      </c>
      <c r="D90" s="1" t="s">
        <v>3217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3212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8" t="n">
        <v>46176</v>
      </c>
      <c r="C91" s="1" t="n">
        <v>6</v>
      </c>
      <c r="D91" s="1" t="s">
        <v>3217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3213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8" t="n">
        <v>46176</v>
      </c>
      <c r="C92" s="1" t="n">
        <v>6</v>
      </c>
      <c r="D92" s="1" t="s">
        <v>3217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3214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8" t="n">
        <v>46176</v>
      </c>
      <c r="C93" s="1" t="n">
        <v>11</v>
      </c>
      <c r="D93" s="1" t="s">
        <v>3218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3273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8" t="n">
        <v>46176</v>
      </c>
      <c r="C94" s="1" t="n">
        <v>11</v>
      </c>
      <c r="D94" s="1" t="s">
        <v>3218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3274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8" t="n">
        <v>46176</v>
      </c>
      <c r="C95" s="1" t="n">
        <v>11</v>
      </c>
      <c r="D95" s="1" t="s">
        <v>3218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3275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8" t="n">
        <v>46176</v>
      </c>
      <c r="C96" s="1" t="n">
        <v>11</v>
      </c>
      <c r="D96" s="1" t="s">
        <v>3218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3276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8" t="n">
        <v>46176</v>
      </c>
      <c r="C97" s="1" t="n">
        <v>11</v>
      </c>
      <c r="D97" s="1" t="s">
        <v>3218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3277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8" t="n">
        <v>46176</v>
      </c>
      <c r="C98" s="1" t="n">
        <v>11</v>
      </c>
      <c r="D98" s="1" t="s">
        <v>3218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3278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8" t="n">
        <v>46176</v>
      </c>
      <c r="C99" s="1" t="n">
        <v>11</v>
      </c>
      <c r="D99" s="1" t="s">
        <v>3218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3279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8" t="n">
        <v>46176</v>
      </c>
      <c r="C100" s="1" t="n">
        <v>11</v>
      </c>
      <c r="D100" s="1" t="s">
        <v>3218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3280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8" t="n">
        <v>46176</v>
      </c>
      <c r="C101" s="1" t="n">
        <v>11</v>
      </c>
      <c r="D101" s="1" t="s">
        <v>3218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3281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8" t="n">
        <v>46176</v>
      </c>
      <c r="C102" s="1" t="n">
        <v>11</v>
      </c>
      <c r="D102" s="1" t="s">
        <v>3218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3282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8" t="n">
        <v>46176</v>
      </c>
      <c r="C103" s="1" t="n">
        <v>11</v>
      </c>
      <c r="D103" s="1" t="s">
        <v>3218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3283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8" t="n">
        <v>46176</v>
      </c>
      <c r="C104" s="1" t="n">
        <v>11</v>
      </c>
      <c r="D104" s="1" t="s">
        <v>3218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3284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8" t="n">
        <v>46176</v>
      </c>
      <c r="C105" s="1" t="n">
        <v>11</v>
      </c>
      <c r="D105" s="1" t="s">
        <v>3218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3285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8" t="n">
        <v>46176</v>
      </c>
      <c r="C106" s="1" t="n">
        <v>11</v>
      </c>
      <c r="D106" s="1" t="s">
        <v>3218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3286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8" t="n">
        <v>46176</v>
      </c>
      <c r="C107" s="1" t="n">
        <v>11</v>
      </c>
      <c r="D107" s="1" t="s">
        <v>3218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3287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8" t="n">
        <v>46176</v>
      </c>
      <c r="C108" s="1" t="n">
        <v>11</v>
      </c>
      <c r="D108" s="1" t="s">
        <v>3218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3288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8" t="n">
        <v>46176</v>
      </c>
      <c r="C109" s="1" t="n">
        <v>11</v>
      </c>
      <c r="D109" s="1" t="s">
        <v>3218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3289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8" t="n">
        <v>46176</v>
      </c>
      <c r="C110" s="1" t="n">
        <v>11</v>
      </c>
      <c r="D110" s="1" t="s">
        <v>3218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3288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8" t="n">
        <v>46176</v>
      </c>
      <c r="C111" s="1" t="n">
        <v>11</v>
      </c>
      <c r="D111" s="1" t="s">
        <v>3218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3288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8" t="n">
        <v>46176</v>
      </c>
      <c r="C112" s="1" t="n">
        <v>11</v>
      </c>
      <c r="D112" s="1" t="s">
        <v>3218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3290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8" t="n">
        <v>46176</v>
      </c>
      <c r="C113" s="1" t="n">
        <v>11</v>
      </c>
      <c r="D113" s="1" t="s">
        <v>3218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3291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8" t="n">
        <v>46176</v>
      </c>
      <c r="C114" s="1" t="n">
        <v>11</v>
      </c>
      <c r="D114" s="1" t="s">
        <v>3218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3292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8" t="n">
        <v>46176</v>
      </c>
      <c r="C115" s="1" t="n">
        <v>11</v>
      </c>
      <c r="D115" s="1" t="s">
        <v>3218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3293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8" t="n">
        <v>46176</v>
      </c>
      <c r="C116" s="1" t="n">
        <v>11</v>
      </c>
      <c r="D116" s="1" t="s">
        <v>3218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3294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8" t="n">
        <v>46176</v>
      </c>
      <c r="C117" s="1" t="n">
        <v>11</v>
      </c>
      <c r="D117" s="1" t="s">
        <v>3218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3295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8" t="n">
        <v>46176</v>
      </c>
      <c r="C118" s="1" t="n">
        <v>11</v>
      </c>
      <c r="D118" s="1" t="s">
        <v>3218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3296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8" t="n">
        <v>46176</v>
      </c>
      <c r="C119" s="1" t="n">
        <v>11</v>
      </c>
      <c r="D119" s="1" t="s">
        <v>3218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3297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8" t="n">
        <v>46176</v>
      </c>
      <c r="C120" s="1" t="n">
        <v>11</v>
      </c>
      <c r="D120" s="1" t="s">
        <v>3218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3298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8" t="n">
        <v>46176</v>
      </c>
      <c r="C121" s="1" t="n">
        <v>11</v>
      </c>
      <c r="D121" s="1" t="s">
        <v>3218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3299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8" t="n">
        <v>46176</v>
      </c>
      <c r="C122" s="1" t="n">
        <v>11</v>
      </c>
      <c r="D122" s="1" t="s">
        <v>3218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3300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8" t="n">
        <v>46176</v>
      </c>
      <c r="C123" s="1" t="n">
        <v>11</v>
      </c>
      <c r="D123" s="1" t="s">
        <v>3218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3301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8" t="n">
        <v>46176</v>
      </c>
      <c r="C124" s="1" t="n">
        <v>11</v>
      </c>
      <c r="D124" s="1" t="s">
        <v>3218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3302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8" t="n">
        <v>46176</v>
      </c>
      <c r="C125" s="1" t="n">
        <v>11</v>
      </c>
      <c r="D125" s="1" t="s">
        <v>3218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3303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8" t="n">
        <v>46176</v>
      </c>
      <c r="C126" s="1" t="n">
        <v>11</v>
      </c>
      <c r="D126" s="1" t="s">
        <v>3218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3304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8" t="n">
        <v>46176</v>
      </c>
      <c r="C127" s="1" t="n">
        <v>11</v>
      </c>
      <c r="D127" s="1" t="s">
        <v>3218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3305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8" t="n">
        <v>46176</v>
      </c>
      <c r="C128" s="1" t="n">
        <v>11</v>
      </c>
      <c r="D128" s="1" t="s">
        <v>3218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3306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8" t="n">
        <v>46176</v>
      </c>
      <c r="C129" s="1" t="n">
        <v>11</v>
      </c>
      <c r="D129" s="1" t="s">
        <v>3218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3307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8" t="n">
        <v>46176</v>
      </c>
      <c r="C130" s="1" t="n">
        <v>11</v>
      </c>
      <c r="D130" s="1" t="s">
        <v>3218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3308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8" t="n">
        <v>46176</v>
      </c>
      <c r="C131" s="1" t="n">
        <v>11</v>
      </c>
      <c r="D131" s="1" t="s">
        <v>3218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3309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8" t="n">
        <v>46176</v>
      </c>
      <c r="C132" s="1" t="n">
        <v>11</v>
      </c>
      <c r="D132" s="1" t="s">
        <v>3218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3310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8" t="n">
        <v>46176</v>
      </c>
      <c r="C133" s="1" t="n">
        <v>11</v>
      </c>
      <c r="D133" s="1" t="s">
        <v>3218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3310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8" t="n">
        <v>46176</v>
      </c>
      <c r="C134" s="1" t="n">
        <v>11</v>
      </c>
      <c r="D134" s="1" t="s">
        <v>3218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3311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8" t="n">
        <v>46176</v>
      </c>
      <c r="C135" s="1" t="n">
        <v>11</v>
      </c>
      <c r="D135" s="1" t="s">
        <v>3218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3312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8" t="n">
        <v>46176</v>
      </c>
      <c r="C136" s="1" t="n">
        <v>11</v>
      </c>
      <c r="D136" s="1" t="s">
        <v>3218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3313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8" t="n">
        <v>46176</v>
      </c>
      <c r="C137" s="1" t="n">
        <v>11</v>
      </c>
      <c r="D137" s="1" t="s">
        <v>3218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3314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8" t="n">
        <v>46176</v>
      </c>
      <c r="C138" s="1" t="n">
        <v>11</v>
      </c>
      <c r="D138" s="1" t="s">
        <v>3218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3315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8" t="n">
        <v>46176</v>
      </c>
      <c r="C139" s="1" t="n">
        <v>11</v>
      </c>
      <c r="D139" s="1" t="s">
        <v>3218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3316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8" t="n">
        <v>46176</v>
      </c>
      <c r="C140" s="1" t="n">
        <v>11</v>
      </c>
      <c r="D140" s="1" t="s">
        <v>3218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3317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8" t="n">
        <v>46176</v>
      </c>
      <c r="C141" s="1" t="n">
        <v>11</v>
      </c>
      <c r="D141" s="1" t="s">
        <v>3218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3318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8" t="n">
        <v>46176</v>
      </c>
      <c r="C142" s="1" t="n">
        <v>11</v>
      </c>
      <c r="D142" s="1" t="s">
        <v>3218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3319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8" t="n">
        <v>46176</v>
      </c>
      <c r="C143" s="1" t="n">
        <v>11</v>
      </c>
      <c r="D143" s="1" t="s">
        <v>3218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3320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8" t="n">
        <v>46176</v>
      </c>
      <c r="C144" s="1" t="n">
        <v>11</v>
      </c>
      <c r="D144" s="1" t="s">
        <v>3218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3321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8" t="n">
        <v>46176</v>
      </c>
      <c r="C145" s="1" t="n">
        <v>11</v>
      </c>
      <c r="D145" s="1" t="s">
        <v>3218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3322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8" t="n">
        <v>46176</v>
      </c>
      <c r="C146" s="1" t="n">
        <v>11</v>
      </c>
      <c r="D146" s="1" t="s">
        <v>3218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3323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8" t="n">
        <v>46176</v>
      </c>
      <c r="C147" s="1" t="n">
        <v>11</v>
      </c>
      <c r="D147" s="1" t="s">
        <v>3218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3324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8" t="n">
        <v>46176</v>
      </c>
      <c r="C148" s="1" t="n">
        <v>11</v>
      </c>
      <c r="D148" s="1" t="s">
        <v>3218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3325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8" t="n">
        <v>46176</v>
      </c>
      <c r="C149" s="1" t="n">
        <v>11</v>
      </c>
      <c r="D149" s="1" t="s">
        <v>3218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3326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8" t="n">
        <v>46176</v>
      </c>
      <c r="C150" s="1" t="n">
        <v>11</v>
      </c>
      <c r="D150" s="1" t="s">
        <v>3218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3327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8" t="n">
        <v>46176</v>
      </c>
      <c r="C151" s="1" t="n">
        <v>11</v>
      </c>
      <c r="D151" s="1" t="s">
        <v>3218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3328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8" t="n">
        <v>46176</v>
      </c>
      <c r="C152" s="1" t="n">
        <v>11</v>
      </c>
      <c r="D152" s="1" t="s">
        <v>3218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3329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8" t="n">
        <v>46176</v>
      </c>
      <c r="C153" s="1" t="n">
        <v>11</v>
      </c>
      <c r="D153" s="1" t="s">
        <v>3218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3330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8" t="n">
        <v>46176</v>
      </c>
      <c r="C154" s="1" t="n">
        <v>11</v>
      </c>
      <c r="D154" s="1" t="s">
        <v>3218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3331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8" t="n">
        <v>46176</v>
      </c>
      <c r="C155" s="1" t="n">
        <v>11</v>
      </c>
      <c r="D155" s="1" t="s">
        <v>3218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3330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8" t="n">
        <v>46176</v>
      </c>
      <c r="C156" s="1" t="n">
        <v>11</v>
      </c>
      <c r="D156" s="1" t="s">
        <v>3218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3332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8" t="n">
        <v>46176</v>
      </c>
      <c r="C157" s="1" t="n">
        <v>11</v>
      </c>
      <c r="D157" s="1" t="s">
        <v>3218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3333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8" t="n">
        <v>46176</v>
      </c>
      <c r="C158" s="1" t="n">
        <v>11</v>
      </c>
      <c r="D158" s="1" t="s">
        <v>3218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3334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8" t="n">
        <v>46176</v>
      </c>
      <c r="C159" s="1" t="n">
        <v>11</v>
      </c>
      <c r="D159" s="1" t="s">
        <v>3218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3335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8" t="n">
        <v>46176</v>
      </c>
      <c r="C160" s="1" t="n">
        <v>11</v>
      </c>
      <c r="D160" s="1" t="s">
        <v>3218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3336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8" t="n">
        <v>46176</v>
      </c>
      <c r="C161" s="1" t="n">
        <v>11</v>
      </c>
      <c r="D161" s="1" t="s">
        <v>3218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3337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8" t="n">
        <v>46176</v>
      </c>
      <c r="C162" s="1" t="n">
        <v>11</v>
      </c>
      <c r="D162" s="1" t="s">
        <v>3218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3338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8" t="n">
        <v>46176</v>
      </c>
      <c r="C163" s="1" t="n">
        <v>11</v>
      </c>
      <c r="D163" s="1" t="s">
        <v>3218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3339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8" t="n">
        <v>46176</v>
      </c>
      <c r="C164" s="1" t="n">
        <v>11</v>
      </c>
      <c r="D164" s="1" t="s">
        <v>3218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3340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8" t="n">
        <v>46176</v>
      </c>
      <c r="C165" s="1" t="n">
        <v>11</v>
      </c>
      <c r="D165" s="1" t="s">
        <v>3218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3341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8" t="n">
        <v>46176</v>
      </c>
      <c r="C166" s="1" t="n">
        <v>11</v>
      </c>
      <c r="D166" s="1" t="s">
        <v>3218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3342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8" t="n">
        <v>46176</v>
      </c>
      <c r="C167" s="1" t="n">
        <v>11</v>
      </c>
      <c r="D167" s="1" t="s">
        <v>3218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3343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8" t="n">
        <v>46176</v>
      </c>
      <c r="C168" s="1" t="n">
        <v>11</v>
      </c>
      <c r="D168" s="1" t="s">
        <v>3218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3344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8" t="n">
        <v>46176</v>
      </c>
      <c r="C169" s="1" t="n">
        <v>11</v>
      </c>
      <c r="D169" s="1" t="s">
        <v>3218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3345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8" t="n">
        <v>46176</v>
      </c>
      <c r="C170" s="1" t="n">
        <v>11</v>
      </c>
      <c r="D170" s="1" t="s">
        <v>3218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3346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8" t="n">
        <v>46176</v>
      </c>
      <c r="C171" s="1" t="n">
        <v>11</v>
      </c>
      <c r="D171" s="1" t="s">
        <v>3218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3347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8" t="n">
        <v>46176</v>
      </c>
      <c r="C172" s="1" t="n">
        <v>11</v>
      </c>
      <c r="D172" s="1" t="s">
        <v>3218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3348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8" t="n">
        <v>46176</v>
      </c>
      <c r="C173" s="1" t="n">
        <v>11</v>
      </c>
      <c r="D173" s="1" t="s">
        <v>3218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3349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8" t="n">
        <v>46176</v>
      </c>
      <c r="C174" s="1" t="n">
        <v>11</v>
      </c>
      <c r="D174" s="1" t="s">
        <v>3218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3350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8" t="n">
        <v>46176</v>
      </c>
      <c r="C175" s="1" t="n">
        <v>11</v>
      </c>
      <c r="D175" s="1" t="s">
        <v>3218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3351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8" t="n">
        <v>46176</v>
      </c>
      <c r="C176" s="1" t="n">
        <v>11</v>
      </c>
      <c r="D176" s="1" t="s">
        <v>3218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3352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8" t="n">
        <v>46176</v>
      </c>
      <c r="C177" s="1" t="n">
        <v>11</v>
      </c>
      <c r="D177" s="1" t="s">
        <v>3218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3353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8" t="n">
        <v>46176</v>
      </c>
      <c r="C178" s="1" t="n">
        <v>11</v>
      </c>
      <c r="D178" s="1" t="s">
        <v>3218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3354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8" t="n">
        <v>46176</v>
      </c>
      <c r="C179" s="1" t="n">
        <v>11</v>
      </c>
      <c r="D179" s="1" t="s">
        <v>3218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3355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8" t="n">
        <v>46176</v>
      </c>
      <c r="C180" s="1" t="n">
        <v>11</v>
      </c>
      <c r="D180" s="1" t="s">
        <v>3218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3356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8" t="n">
        <v>46176</v>
      </c>
      <c r="C181" s="1" t="n">
        <v>11</v>
      </c>
      <c r="D181" s="1" t="s">
        <v>3218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3357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8" t="n">
        <v>46176</v>
      </c>
      <c r="C182" s="1" t="n">
        <v>11</v>
      </c>
      <c r="D182" s="1" t="s">
        <v>3218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3358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8" t="n">
        <v>46176</v>
      </c>
      <c r="C183" s="1" t="n">
        <v>11</v>
      </c>
      <c r="D183" s="1" t="s">
        <v>3218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3359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8" t="n">
        <v>46176</v>
      </c>
      <c r="C184" s="1" t="n">
        <v>11</v>
      </c>
      <c r="D184" s="1" t="s">
        <v>3218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3360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8" t="n">
        <v>46176</v>
      </c>
      <c r="C185" s="1" t="n">
        <v>11</v>
      </c>
      <c r="D185" s="1" t="s">
        <v>3218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3361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8" t="n">
        <v>46176</v>
      </c>
      <c r="C186" s="1" t="n">
        <v>11</v>
      </c>
      <c r="D186" s="1" t="s">
        <v>3218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3362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8" t="n">
        <v>46176</v>
      </c>
      <c r="C187" s="1" t="n">
        <v>11</v>
      </c>
      <c r="D187" s="1" t="s">
        <v>3218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3363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8" t="n">
        <v>46176</v>
      </c>
      <c r="C188" s="1" t="n">
        <v>22</v>
      </c>
      <c r="D188" s="1" t="s">
        <v>3364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3365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8" t="n">
        <v>46176</v>
      </c>
      <c r="C189" s="1" t="n">
        <v>22</v>
      </c>
      <c r="D189" s="1" t="s">
        <v>3364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3365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8" t="n">
        <v>46176</v>
      </c>
      <c r="C190" s="1" t="n">
        <v>22</v>
      </c>
      <c r="D190" s="1" t="s">
        <v>3364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3366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8" t="n">
        <v>46176</v>
      </c>
      <c r="C191" s="1" t="n">
        <v>22</v>
      </c>
      <c r="D191" s="1" t="s">
        <v>3364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3366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8" t="n">
        <v>46176</v>
      </c>
      <c r="C192" s="1" t="n">
        <v>22</v>
      </c>
      <c r="D192" s="1" t="s">
        <v>3364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3367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8" t="n">
        <v>46176</v>
      </c>
      <c r="C193" s="1" t="n">
        <v>22</v>
      </c>
      <c r="D193" s="1" t="s">
        <v>3364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3368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8" t="n">
        <v>46176</v>
      </c>
      <c r="C194" s="1" t="n">
        <v>22</v>
      </c>
      <c r="D194" s="1" t="s">
        <v>3364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3369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8" t="n">
        <v>46176</v>
      </c>
      <c r="C195" s="1" t="n">
        <v>22</v>
      </c>
      <c r="D195" s="1" t="s">
        <v>3364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3370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8" t="n">
        <v>46176</v>
      </c>
      <c r="C196" s="1" t="n">
        <v>22</v>
      </c>
      <c r="D196" s="1" t="s">
        <v>3364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3371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8" t="n">
        <v>46176</v>
      </c>
      <c r="C197" s="1" t="n">
        <v>22</v>
      </c>
      <c r="D197" s="1" t="s">
        <v>3364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3372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8" t="n">
        <v>46176</v>
      </c>
      <c r="C198" s="1" t="n">
        <v>22</v>
      </c>
      <c r="D198" s="1" t="s">
        <v>3364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3373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8" t="n">
        <v>46176</v>
      </c>
      <c r="C199" s="1" t="n">
        <v>22</v>
      </c>
      <c r="D199" s="1" t="s">
        <v>3364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3374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8" t="n">
        <v>46176</v>
      </c>
      <c r="C200" s="1" t="n">
        <v>22</v>
      </c>
      <c r="D200" s="1" t="s">
        <v>3364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3375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8" t="n">
        <v>46176</v>
      </c>
      <c r="C201" s="1" t="n">
        <v>22</v>
      </c>
      <c r="D201" s="1" t="s">
        <v>3364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3375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8" t="n">
        <v>46176</v>
      </c>
      <c r="C202" s="1" t="n">
        <v>22</v>
      </c>
      <c r="D202" s="1" t="s">
        <v>3364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3376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8" t="n">
        <v>46176</v>
      </c>
      <c r="C203" s="1" t="n">
        <v>22</v>
      </c>
      <c r="D203" s="1" t="s">
        <v>3364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3376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8" t="n">
        <v>46176</v>
      </c>
      <c r="C204" s="1" t="n">
        <v>22</v>
      </c>
      <c r="D204" s="1" t="s">
        <v>3364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3377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8" t="n">
        <v>46176</v>
      </c>
      <c r="C205" s="1" t="n">
        <v>22</v>
      </c>
      <c r="D205" s="1" t="s">
        <v>3364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3377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8" t="n">
        <v>46176</v>
      </c>
      <c r="C206" s="1" t="n">
        <v>22</v>
      </c>
      <c r="D206" s="1" t="s">
        <v>3364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3378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8" t="n">
        <v>46176</v>
      </c>
      <c r="C207" s="1" t="n">
        <v>22</v>
      </c>
      <c r="D207" s="1" t="s">
        <v>3364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3378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8" t="n">
        <v>46176</v>
      </c>
      <c r="C208" s="1" t="n">
        <v>22</v>
      </c>
      <c r="D208" s="1" t="s">
        <v>3364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3379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8" t="n">
        <v>46176</v>
      </c>
      <c r="C209" s="1" t="n">
        <v>22</v>
      </c>
      <c r="D209" s="1" t="s">
        <v>3364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3379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8" t="n">
        <v>46176</v>
      </c>
      <c r="C210" s="1" t="n">
        <v>22</v>
      </c>
      <c r="D210" s="1" t="s">
        <v>3364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3380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8" t="n">
        <v>46176</v>
      </c>
      <c r="C211" s="1" t="n">
        <v>22</v>
      </c>
      <c r="D211" s="1" t="s">
        <v>3364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3381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8" t="n">
        <v>46176</v>
      </c>
      <c r="C212" s="1" t="n">
        <v>22</v>
      </c>
      <c r="D212" s="1" t="s">
        <v>3364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3382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8" t="n">
        <v>46176</v>
      </c>
      <c r="C213" s="1" t="n">
        <v>22</v>
      </c>
      <c r="D213" s="1" t="s">
        <v>3364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3365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8" t="n">
        <v>46176</v>
      </c>
      <c r="C214" s="1" t="n">
        <v>22</v>
      </c>
      <c r="D214" s="1" t="s">
        <v>3364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3365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8" t="n">
        <v>46176</v>
      </c>
      <c r="C215" s="1" t="n">
        <v>22</v>
      </c>
      <c r="D215" s="1" t="s">
        <v>3364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3383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8" t="n">
        <v>46176</v>
      </c>
      <c r="C216" s="1" t="n">
        <v>22</v>
      </c>
      <c r="D216" s="1" t="s">
        <v>3364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3366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8" t="n">
        <v>46176</v>
      </c>
      <c r="C217" s="1" t="n">
        <v>22</v>
      </c>
      <c r="D217" s="1" t="s">
        <v>3364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3367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8" t="n">
        <v>46176</v>
      </c>
      <c r="C218" s="1" t="n">
        <v>22</v>
      </c>
      <c r="D218" s="1" t="s">
        <v>3364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3367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8" t="n">
        <v>46176</v>
      </c>
      <c r="C219" s="1" t="n">
        <v>22</v>
      </c>
      <c r="D219" s="1" t="s">
        <v>3364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3368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8" t="n">
        <v>46176</v>
      </c>
      <c r="C220" s="1" t="n">
        <v>22</v>
      </c>
      <c r="D220" s="1" t="s">
        <v>3364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3368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8" t="n">
        <v>46176</v>
      </c>
      <c r="C221" s="1" t="n">
        <v>22</v>
      </c>
      <c r="D221" s="1" t="s">
        <v>3364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3369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8" t="n">
        <v>46176</v>
      </c>
      <c r="C222" s="1" t="n">
        <v>22</v>
      </c>
      <c r="D222" s="1" t="s">
        <v>3364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3369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8" t="n">
        <v>46176</v>
      </c>
      <c r="C223" s="1" t="n">
        <v>22</v>
      </c>
      <c r="D223" s="1" t="s">
        <v>3364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3370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8" t="n">
        <v>46176</v>
      </c>
      <c r="C224" s="1" t="n">
        <v>22</v>
      </c>
      <c r="D224" s="1" t="s">
        <v>3364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3370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8" t="n">
        <v>46176</v>
      </c>
      <c r="C225" s="1" t="n">
        <v>22</v>
      </c>
      <c r="D225" s="1" t="s">
        <v>3364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3371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8" t="n">
        <v>46176</v>
      </c>
      <c r="C226" s="1" t="n">
        <v>22</v>
      </c>
      <c r="D226" s="1" t="s">
        <v>3364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3371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8" t="n">
        <v>46176</v>
      </c>
      <c r="C227" s="1" t="n">
        <v>22</v>
      </c>
      <c r="D227" s="1" t="s">
        <v>3364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3372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8" t="n">
        <v>46176</v>
      </c>
      <c r="C228" s="1" t="n">
        <v>22</v>
      </c>
      <c r="D228" s="1" t="s">
        <v>3364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3372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8" t="n">
        <v>46176</v>
      </c>
      <c r="C229" s="1" t="n">
        <v>22</v>
      </c>
      <c r="D229" s="1" t="s">
        <v>3364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3373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8" t="n">
        <v>46176</v>
      </c>
      <c r="C230" s="1" t="n">
        <v>22</v>
      </c>
      <c r="D230" s="1" t="s">
        <v>3364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3374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8" t="n">
        <v>46176</v>
      </c>
      <c r="C231" s="1" t="n">
        <v>22</v>
      </c>
      <c r="D231" s="1" t="s">
        <v>3364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3374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8" t="n">
        <v>46176</v>
      </c>
      <c r="C232" s="1" t="n">
        <v>22</v>
      </c>
      <c r="D232" s="1" t="s">
        <v>3364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3384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8" t="n">
        <v>46176</v>
      </c>
      <c r="C233" s="1" t="n">
        <v>22</v>
      </c>
      <c r="D233" s="1" t="s">
        <v>3364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3375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8" t="n">
        <v>46176</v>
      </c>
      <c r="C234" s="1" t="n">
        <v>22</v>
      </c>
      <c r="D234" s="1" t="s">
        <v>3364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3376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8" t="n">
        <v>46176</v>
      </c>
      <c r="C235" s="1" t="n">
        <v>22</v>
      </c>
      <c r="D235" s="1" t="s">
        <v>3364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3376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8" t="n">
        <v>46176</v>
      </c>
      <c r="C236" s="1" t="n">
        <v>22</v>
      </c>
      <c r="D236" s="1" t="s">
        <v>3364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3376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8" t="n">
        <v>46176</v>
      </c>
      <c r="C237" s="1" t="n">
        <v>22</v>
      </c>
      <c r="D237" s="1" t="s">
        <v>3364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3377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8" t="n">
        <v>46176</v>
      </c>
      <c r="C238" s="1" t="n">
        <v>22</v>
      </c>
      <c r="D238" s="1" t="s">
        <v>3364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3377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8" t="n">
        <v>46176</v>
      </c>
      <c r="C239" s="1" t="n">
        <v>22</v>
      </c>
      <c r="D239" s="1" t="s">
        <v>3364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3377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8" t="n">
        <v>46176</v>
      </c>
      <c r="C240" s="1" t="n">
        <v>22</v>
      </c>
      <c r="D240" s="1" t="s">
        <v>3364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3378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8" t="n">
        <v>46176</v>
      </c>
      <c r="C241" s="1" t="n">
        <v>22</v>
      </c>
      <c r="D241" s="1" t="s">
        <v>3364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3378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8" t="n">
        <v>46176</v>
      </c>
      <c r="C242" s="1" t="n">
        <v>22</v>
      </c>
      <c r="D242" s="1" t="s">
        <v>3364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3378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8" t="n">
        <v>46176</v>
      </c>
      <c r="C243" s="1" t="n">
        <v>22</v>
      </c>
      <c r="D243" s="1" t="s">
        <v>3364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3379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8" t="n">
        <v>46176</v>
      </c>
      <c r="C244" s="1" t="n">
        <v>22</v>
      </c>
      <c r="D244" s="1" t="s">
        <v>3364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3365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8" t="n">
        <v>46176</v>
      </c>
      <c r="C245" s="1" t="n">
        <v>22</v>
      </c>
      <c r="D245" s="1" t="s">
        <v>3364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3366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8" t="n">
        <v>46176</v>
      </c>
      <c r="C246" s="1" t="n">
        <v>22</v>
      </c>
      <c r="D246" s="1" t="s">
        <v>3364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3367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8" t="n">
        <v>46176</v>
      </c>
      <c r="C247" s="1" t="n">
        <v>22</v>
      </c>
      <c r="D247" s="1" t="s">
        <v>3364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3368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8" t="n">
        <v>46176</v>
      </c>
      <c r="C248" s="1" t="n">
        <v>22</v>
      </c>
      <c r="D248" s="1" t="s">
        <v>3364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3369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8" t="n">
        <v>46176</v>
      </c>
      <c r="C249" s="1" t="n">
        <v>22</v>
      </c>
      <c r="D249" s="1" t="s">
        <v>3364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3370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8" t="n">
        <v>46176</v>
      </c>
      <c r="C250" s="1" t="n">
        <v>22</v>
      </c>
      <c r="D250" s="1" t="s">
        <v>3364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3371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8" t="n">
        <v>46176</v>
      </c>
      <c r="C251" s="1" t="n">
        <v>22</v>
      </c>
      <c r="D251" s="1" t="s">
        <v>3364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3372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8" t="n">
        <v>46176</v>
      </c>
      <c r="C252" s="1" t="n">
        <v>22</v>
      </c>
      <c r="D252" s="1" t="s">
        <v>3364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3373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8" t="n">
        <v>46176</v>
      </c>
      <c r="C253" s="1" t="n">
        <v>22</v>
      </c>
      <c r="D253" s="1" t="s">
        <v>3364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3374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8" t="n">
        <v>46176</v>
      </c>
      <c r="C254" s="1" t="n">
        <v>22</v>
      </c>
      <c r="D254" s="1" t="s">
        <v>3364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3384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8" t="n">
        <v>46176</v>
      </c>
      <c r="C255" s="1" t="n">
        <v>22</v>
      </c>
      <c r="D255" s="1" t="s">
        <v>3364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3375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8" t="n">
        <v>46176</v>
      </c>
      <c r="C256" s="1" t="n">
        <v>22</v>
      </c>
      <c r="D256" s="1" t="s">
        <v>3364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3376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8" t="n">
        <v>46176</v>
      </c>
      <c r="C257" s="1" t="n">
        <v>22</v>
      </c>
      <c r="D257" s="1" t="s">
        <v>3364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3377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8" t="n">
        <v>46176</v>
      </c>
      <c r="C258" s="1" t="n">
        <v>22</v>
      </c>
      <c r="D258" s="1" t="s">
        <v>3364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3378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8" t="n">
        <v>46176</v>
      </c>
      <c r="C259" s="1" t="n">
        <v>100</v>
      </c>
      <c r="D259" s="1" t="s">
        <v>3385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3365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8" t="n">
        <v>46176</v>
      </c>
      <c r="C260" s="1" t="n">
        <v>100</v>
      </c>
      <c r="D260" s="1" t="s">
        <v>3385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3366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8" t="n">
        <v>46176</v>
      </c>
      <c r="C261" s="1" t="n">
        <v>100</v>
      </c>
      <c r="D261" s="1" t="s">
        <v>3385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3375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8" t="n">
        <v>46176</v>
      </c>
      <c r="C262" s="1" t="n">
        <v>100</v>
      </c>
      <c r="D262" s="1" t="s">
        <v>3385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3376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8" t="n">
        <v>46176</v>
      </c>
      <c r="C263" s="1" t="n">
        <v>100</v>
      </c>
      <c r="D263" s="1" t="s">
        <v>3385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3377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8" t="n">
        <v>46176</v>
      </c>
      <c r="C264" s="1" t="n">
        <v>100</v>
      </c>
      <c r="D264" s="1" t="s">
        <v>3385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3378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8" t="n">
        <v>46176</v>
      </c>
      <c r="C265" s="1" t="n">
        <v>100</v>
      </c>
      <c r="D265" s="1" t="s">
        <v>3385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3365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8" t="n">
        <v>46176</v>
      </c>
      <c r="C266" s="1" t="n">
        <v>100</v>
      </c>
      <c r="D266" s="1" t="s">
        <v>3385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3366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8" t="n">
        <v>46176</v>
      </c>
      <c r="C267" s="1" t="n">
        <v>100</v>
      </c>
      <c r="D267" s="1" t="s">
        <v>3385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3367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8" t="n">
        <v>46176</v>
      </c>
      <c r="C268" s="1" t="n">
        <v>100</v>
      </c>
      <c r="D268" s="1" t="s">
        <v>3385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3368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8" t="n">
        <v>46176</v>
      </c>
      <c r="C269" s="1" t="n">
        <v>100</v>
      </c>
      <c r="D269" s="1" t="s">
        <v>3385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3369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8" t="n">
        <v>46176</v>
      </c>
      <c r="C270" s="1" t="n">
        <v>100</v>
      </c>
      <c r="D270" s="1" t="s">
        <v>3385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3370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8" t="n">
        <v>46176</v>
      </c>
      <c r="C271" s="1" t="n">
        <v>100</v>
      </c>
      <c r="D271" s="1" t="s">
        <v>3385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3371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8" t="n">
        <v>46176</v>
      </c>
      <c r="C272" s="1" t="n">
        <v>100</v>
      </c>
      <c r="D272" s="1" t="s">
        <v>3385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3372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8" t="n">
        <v>46176</v>
      </c>
      <c r="C273" s="1" t="n">
        <v>100</v>
      </c>
      <c r="D273" s="1" t="s">
        <v>3385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3373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8" t="n">
        <v>46176</v>
      </c>
      <c r="C274" s="1" t="n">
        <v>100</v>
      </c>
      <c r="D274" s="1" t="s">
        <v>3385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3374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8" t="n">
        <v>46176</v>
      </c>
      <c r="C275" s="1" t="n">
        <v>100</v>
      </c>
      <c r="D275" s="1" t="s">
        <v>3385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3375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8" t="n">
        <v>46176</v>
      </c>
      <c r="C276" s="1" t="n">
        <v>100</v>
      </c>
      <c r="D276" s="1" t="s">
        <v>3385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3376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8" t="n">
        <v>46176</v>
      </c>
      <c r="C277" s="1" t="n">
        <v>100</v>
      </c>
      <c r="D277" s="1" t="s">
        <v>3385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3377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8" t="n">
        <v>46176</v>
      </c>
      <c r="C278" s="1" t="n">
        <v>100</v>
      </c>
      <c r="D278" s="1" t="s">
        <v>3385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3378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8" t="n">
        <v>46176</v>
      </c>
      <c r="C279" s="1" t="n">
        <v>100</v>
      </c>
      <c r="D279" s="1" t="s">
        <v>3385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3379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8" t="n">
        <v>46176</v>
      </c>
      <c r="C280" s="1" t="n">
        <v>100</v>
      </c>
      <c r="D280" s="1" t="s">
        <v>3385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3380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8" t="n">
        <v>46176</v>
      </c>
      <c r="C281" s="1" t="n">
        <v>100</v>
      </c>
      <c r="D281" s="1" t="s">
        <v>3385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3381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8" t="n">
        <v>46176</v>
      </c>
      <c r="C282" s="1" t="n">
        <v>100</v>
      </c>
      <c r="D282" s="1" t="s">
        <v>3385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3382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8" t="n">
        <v>46176</v>
      </c>
      <c r="C283" s="1" t="n">
        <v>100</v>
      </c>
      <c r="D283" s="1" t="s">
        <v>3385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3383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8" t="n">
        <v>46176</v>
      </c>
      <c r="C284" s="1" t="n">
        <v>100</v>
      </c>
      <c r="D284" s="1" t="s">
        <v>3385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3376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8" t="n">
        <v>46176</v>
      </c>
      <c r="C285" s="1" t="n">
        <v>100</v>
      </c>
      <c r="D285" s="1" t="s">
        <v>3385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3377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8" t="n">
        <v>46176</v>
      </c>
      <c r="C286" s="1" t="n">
        <v>100</v>
      </c>
      <c r="D286" s="1" t="s">
        <v>3385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3378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8" t="n">
        <v>46176</v>
      </c>
      <c r="C287" s="1" t="n">
        <v>100</v>
      </c>
      <c r="D287" s="1" t="s">
        <v>3385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3365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8" t="n">
        <v>46176</v>
      </c>
      <c r="C288" s="1" t="n">
        <v>100</v>
      </c>
      <c r="D288" s="1" t="s">
        <v>3385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3367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8" t="n">
        <v>46176</v>
      </c>
      <c r="C289" s="1" t="n">
        <v>100</v>
      </c>
      <c r="D289" s="1" t="s">
        <v>3385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3368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8" t="n">
        <v>46176</v>
      </c>
      <c r="C290" s="1" t="n">
        <v>100</v>
      </c>
      <c r="D290" s="1" t="s">
        <v>3385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3369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8" t="n">
        <v>46176</v>
      </c>
      <c r="C291" s="1" t="n">
        <v>100</v>
      </c>
      <c r="D291" s="1" t="s">
        <v>3385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3370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8" t="n">
        <v>46176</v>
      </c>
      <c r="C292" s="1" t="n">
        <v>100</v>
      </c>
      <c r="D292" s="1" t="s">
        <v>3385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3371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8" t="n">
        <v>46176</v>
      </c>
      <c r="C293" s="1" t="n">
        <v>100</v>
      </c>
      <c r="D293" s="1" t="s">
        <v>3385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3372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8" t="n">
        <v>46176</v>
      </c>
      <c r="C294" s="1" t="n">
        <v>100</v>
      </c>
      <c r="D294" s="1" t="s">
        <v>3385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3374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8" t="n">
        <v>46176</v>
      </c>
      <c r="C295" s="1" t="n">
        <v>100</v>
      </c>
      <c r="D295" s="1" t="s">
        <v>3385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3376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8" t="n">
        <v>46176</v>
      </c>
      <c r="C296" s="1" t="n">
        <v>100</v>
      </c>
      <c r="D296" s="1" t="s">
        <v>3385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3377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8" t="n">
        <v>46176</v>
      </c>
      <c r="C297" s="1" t="n">
        <v>100</v>
      </c>
      <c r="D297" s="1" t="s">
        <v>3385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3378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8" t="n">
        <v>46176</v>
      </c>
      <c r="C298" s="1" t="n">
        <v>100</v>
      </c>
      <c r="D298" s="1" t="s">
        <v>3385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3379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8" t="n">
        <v>46176</v>
      </c>
      <c r="C299" s="1" t="n">
        <v>100</v>
      </c>
      <c r="D299" s="1" t="s">
        <v>3385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3365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8" t="n">
        <v>46176</v>
      </c>
      <c r="C300" s="1" t="n">
        <v>100</v>
      </c>
      <c r="D300" s="1" t="s">
        <v>3385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3366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8" t="n">
        <v>46176</v>
      </c>
      <c r="C301" s="1" t="n">
        <v>100</v>
      </c>
      <c r="D301" s="1" t="s">
        <v>3385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3367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8" t="n">
        <v>46176</v>
      </c>
      <c r="C302" s="1" t="n">
        <v>100</v>
      </c>
      <c r="D302" s="1" t="s">
        <v>3385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3368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8" t="n">
        <v>46176</v>
      </c>
      <c r="C303" s="1" t="n">
        <v>100</v>
      </c>
      <c r="D303" s="1" t="s">
        <v>3385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3369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8" t="n">
        <v>46176</v>
      </c>
      <c r="C304" s="1" t="n">
        <v>100</v>
      </c>
      <c r="D304" s="1" t="s">
        <v>3385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3370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8" t="n">
        <v>46176</v>
      </c>
      <c r="C305" s="1" t="n">
        <v>100</v>
      </c>
      <c r="D305" s="1" t="s">
        <v>3385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3371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8" t="n">
        <v>46176</v>
      </c>
      <c r="C306" s="1" t="n">
        <v>100</v>
      </c>
      <c r="D306" s="1" t="s">
        <v>3385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3372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8" t="n">
        <v>46176</v>
      </c>
      <c r="C307" s="1" t="n">
        <v>100</v>
      </c>
      <c r="D307" s="1" t="s">
        <v>3385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3373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8" t="n">
        <v>46176</v>
      </c>
      <c r="C308" s="1" t="n">
        <v>100</v>
      </c>
      <c r="D308" s="1" t="s">
        <v>3385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3374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8" t="n">
        <v>46176</v>
      </c>
      <c r="C309" s="1" t="n">
        <v>100</v>
      </c>
      <c r="D309" s="1" t="s">
        <v>3385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3384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8" t="n">
        <v>46176</v>
      </c>
      <c r="C310" s="1" t="n">
        <v>100</v>
      </c>
      <c r="D310" s="1" t="s">
        <v>3385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3375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8" t="n">
        <v>46176</v>
      </c>
      <c r="C311" s="1" t="n">
        <v>100</v>
      </c>
      <c r="D311" s="1" t="s">
        <v>3385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3376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8" t="n">
        <v>46176</v>
      </c>
      <c r="C312" s="1" t="n">
        <v>100</v>
      </c>
      <c r="D312" s="1" t="s">
        <v>3385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3377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8" t="n">
        <v>46176</v>
      </c>
      <c r="C313" s="1" t="n">
        <v>100</v>
      </c>
      <c r="D313" s="1" t="s">
        <v>3385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3378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8" t="n">
        <v>46176</v>
      </c>
      <c r="C314" s="1" t="n">
        <v>100</v>
      </c>
      <c r="D314" s="1" t="s">
        <v>3385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3379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8" t="n">
        <v>46176</v>
      </c>
      <c r="C315" s="1" t="n">
        <v>100</v>
      </c>
      <c r="D315" s="1" t="s">
        <v>3385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3365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8" t="n">
        <v>46176</v>
      </c>
      <c r="C316" s="1" t="n">
        <v>100</v>
      </c>
      <c r="D316" s="1" t="s">
        <v>3385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3366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8" t="n">
        <v>46176</v>
      </c>
      <c r="C317" s="1" t="n">
        <v>100</v>
      </c>
      <c r="D317" s="1" t="s">
        <v>3385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3367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8" t="n">
        <v>46176</v>
      </c>
      <c r="C318" s="1" t="n">
        <v>100</v>
      </c>
      <c r="D318" s="1" t="s">
        <v>3385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3368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8" t="n">
        <v>46176</v>
      </c>
      <c r="C319" s="1" t="n">
        <v>100</v>
      </c>
      <c r="D319" s="1" t="s">
        <v>3385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3369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8" t="n">
        <v>46176</v>
      </c>
      <c r="C320" s="1" t="n">
        <v>100</v>
      </c>
      <c r="D320" s="1" t="s">
        <v>3385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3370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8" t="n">
        <v>46176</v>
      </c>
      <c r="C321" s="1" t="n">
        <v>100</v>
      </c>
      <c r="D321" s="1" t="s">
        <v>3385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3371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8" t="n">
        <v>46176</v>
      </c>
      <c r="C322" s="1" t="n">
        <v>100</v>
      </c>
      <c r="D322" s="1" t="s">
        <v>3385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3372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8" t="n">
        <v>46176</v>
      </c>
      <c r="C323" s="1" t="n">
        <v>100</v>
      </c>
      <c r="D323" s="1" t="s">
        <v>3385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3373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8" t="n">
        <v>46176</v>
      </c>
      <c r="C324" s="1" t="n">
        <v>100</v>
      </c>
      <c r="D324" s="1" t="s">
        <v>3385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3374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8" t="n">
        <v>46176</v>
      </c>
      <c r="C325" s="1" t="n">
        <v>100</v>
      </c>
      <c r="D325" s="1" t="s">
        <v>3385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3384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8" t="n">
        <v>46176</v>
      </c>
      <c r="C326" s="1" t="n">
        <v>100</v>
      </c>
      <c r="D326" s="1" t="s">
        <v>3385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3375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8" t="n">
        <v>46176</v>
      </c>
      <c r="C327" s="1" t="n">
        <v>100</v>
      </c>
      <c r="D327" s="1" t="s">
        <v>3385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3376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8" t="n">
        <v>46176</v>
      </c>
      <c r="C328" s="1" t="n">
        <v>100</v>
      </c>
      <c r="D328" s="1" t="s">
        <v>3385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3377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8" t="n">
        <v>46176</v>
      </c>
      <c r="C329" s="1" t="n">
        <v>100</v>
      </c>
      <c r="D329" s="1" t="s">
        <v>3385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3378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8" t="n">
        <v>46176</v>
      </c>
      <c r="C330" s="1" t="n">
        <v>100</v>
      </c>
      <c r="D330" s="1" t="s">
        <v>3385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3379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8" t="n">
        <v>46176</v>
      </c>
      <c r="C331" s="1" t="n">
        <v>100</v>
      </c>
      <c r="D331" s="1" t="s">
        <v>3385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3365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8" t="n">
        <v>46176</v>
      </c>
      <c r="C332" s="1" t="n">
        <v>100</v>
      </c>
      <c r="D332" s="1" t="s">
        <v>3385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3366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8" t="n">
        <v>46176</v>
      </c>
      <c r="C333" s="1" t="n">
        <v>100</v>
      </c>
      <c r="D333" s="1" t="s">
        <v>3385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3367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8" t="n">
        <v>46176</v>
      </c>
      <c r="C334" s="1" t="n">
        <v>100</v>
      </c>
      <c r="D334" s="1" t="s">
        <v>3385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3368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8" t="n">
        <v>46176</v>
      </c>
      <c r="C335" s="1" t="n">
        <v>100</v>
      </c>
      <c r="D335" s="1" t="s">
        <v>3385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3369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8" t="n">
        <v>46176</v>
      </c>
      <c r="C336" s="1" t="n">
        <v>100</v>
      </c>
      <c r="D336" s="1" t="s">
        <v>3385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3370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8" t="n">
        <v>46176</v>
      </c>
      <c r="C337" s="1" t="n">
        <v>100</v>
      </c>
      <c r="D337" s="1" t="s">
        <v>3385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3371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8" t="n">
        <v>46176</v>
      </c>
      <c r="C338" s="1" t="n">
        <v>100</v>
      </c>
      <c r="D338" s="1" t="s">
        <v>3385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3372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8" t="n">
        <v>46176</v>
      </c>
      <c r="C339" s="1" t="n">
        <v>100</v>
      </c>
      <c r="D339" s="1" t="s">
        <v>3385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3373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8" t="n">
        <v>46176</v>
      </c>
      <c r="C340" s="1" t="n">
        <v>100</v>
      </c>
      <c r="D340" s="1" t="s">
        <v>3385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3374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8" t="n">
        <v>46176</v>
      </c>
      <c r="C341" s="1" t="n">
        <v>100</v>
      </c>
      <c r="D341" s="1" t="s">
        <v>3385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3384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8" t="n">
        <v>46176</v>
      </c>
      <c r="C342" s="1" t="n">
        <v>100</v>
      </c>
      <c r="D342" s="1" t="s">
        <v>3385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3375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8" t="n">
        <v>46176</v>
      </c>
      <c r="C343" s="1" t="n">
        <v>100</v>
      </c>
      <c r="D343" s="1" t="s">
        <v>3385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3376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8" t="n">
        <v>46176</v>
      </c>
      <c r="C344" s="1" t="n">
        <v>100</v>
      </c>
      <c r="D344" s="1" t="s">
        <v>3385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3377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8" t="n">
        <v>46176</v>
      </c>
      <c r="C345" s="1" t="n">
        <v>100</v>
      </c>
      <c r="D345" s="1" t="s">
        <v>3385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3378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8" t="n">
        <v>46178</v>
      </c>
      <c r="C346" s="1" t="n">
        <v>1</v>
      </c>
      <c r="D346" s="1" t="s">
        <v>3245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3386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8" t="n">
        <v>46178</v>
      </c>
      <c r="C347" s="1" t="n">
        <v>1</v>
      </c>
      <c r="D347" s="1" t="s">
        <v>3245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3387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8" t="n">
        <v>46178</v>
      </c>
      <c r="C348" s="1" t="n">
        <v>1</v>
      </c>
      <c r="D348" s="1" t="s">
        <v>3245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3388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8" t="n">
        <v>46178</v>
      </c>
      <c r="C349" s="1" t="n">
        <v>1</v>
      </c>
      <c r="D349" s="1" t="s">
        <v>3245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3389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8" t="n">
        <v>46178</v>
      </c>
      <c r="C350" s="1" t="n">
        <v>1</v>
      </c>
      <c r="D350" s="1" t="s">
        <v>3245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3390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8" t="n">
        <v>46178</v>
      </c>
      <c r="C351" s="1" t="n">
        <v>1</v>
      </c>
      <c r="D351" s="1" t="s">
        <v>3245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3391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8" t="n">
        <v>46178</v>
      </c>
      <c r="C352" s="1" t="n">
        <v>1</v>
      </c>
      <c r="D352" s="1" t="s">
        <v>3245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3392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8" t="n">
        <v>46178</v>
      </c>
      <c r="C353" s="1" t="n">
        <v>1</v>
      </c>
      <c r="D353" s="1" t="s">
        <v>3245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3393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8" t="n">
        <v>46178</v>
      </c>
      <c r="C354" s="1" t="n">
        <v>1</v>
      </c>
      <c r="D354" s="1" t="s">
        <v>3245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3393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8" t="n">
        <v>46178</v>
      </c>
      <c r="C355" s="1" t="n">
        <v>1</v>
      </c>
      <c r="D355" s="1" t="s">
        <v>3245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3394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8" t="n">
        <v>46178</v>
      </c>
      <c r="C356" s="1" t="n">
        <v>1</v>
      </c>
      <c r="D356" s="1" t="s">
        <v>3245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3395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8" t="n">
        <v>46178</v>
      </c>
      <c r="C357" s="1" t="n">
        <v>1</v>
      </c>
      <c r="D357" s="1" t="s">
        <v>3245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3396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8" t="n">
        <v>46178</v>
      </c>
      <c r="C358" s="1" t="n">
        <v>1</v>
      </c>
      <c r="D358" s="1" t="s">
        <v>3245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3397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8" t="n">
        <v>46178</v>
      </c>
      <c r="C359" s="1" t="n">
        <v>1</v>
      </c>
      <c r="D359" s="1" t="s">
        <v>3245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3398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8" t="n">
        <v>46178</v>
      </c>
      <c r="C360" s="1" t="n">
        <v>1</v>
      </c>
      <c r="D360" s="1" t="s">
        <v>3245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3399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8" t="n">
        <v>46178</v>
      </c>
      <c r="C361" s="1" t="n">
        <v>1</v>
      </c>
      <c r="D361" s="1" t="s">
        <v>3245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3400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8" t="n">
        <v>46178</v>
      </c>
      <c r="C362" s="1" t="n">
        <v>2</v>
      </c>
      <c r="D362" s="1" t="s">
        <v>3211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3212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8" t="n">
        <v>46178</v>
      </c>
      <c r="C363" s="1" t="n">
        <v>2</v>
      </c>
      <c r="D363" s="1" t="s">
        <v>3211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3213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8" t="n">
        <v>46178</v>
      </c>
      <c r="C364" s="1" t="n">
        <v>2</v>
      </c>
      <c r="D364" s="1" t="s">
        <v>3211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3214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8" t="n">
        <v>46178</v>
      </c>
      <c r="C365" s="1" t="n">
        <v>2</v>
      </c>
      <c r="D365" s="1" t="s">
        <v>3211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3216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8" t="n">
        <v>46178</v>
      </c>
      <c r="C366" s="1" t="n">
        <v>2</v>
      </c>
      <c r="D366" s="1" t="s">
        <v>3211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3212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8" t="n">
        <v>46178</v>
      </c>
      <c r="C367" s="1" t="n">
        <v>2</v>
      </c>
      <c r="D367" s="1" t="s">
        <v>3211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3213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8" t="n">
        <v>46178</v>
      </c>
      <c r="C368" s="1" t="n">
        <v>2</v>
      </c>
      <c r="D368" s="1" t="s">
        <v>3211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3214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8" t="n">
        <v>46178</v>
      </c>
      <c r="C369" s="1" t="n">
        <v>2</v>
      </c>
      <c r="D369" s="1" t="s">
        <v>3211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3215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8" t="n">
        <v>46178</v>
      </c>
      <c r="C370" s="1" t="n">
        <v>2</v>
      </c>
      <c r="D370" s="1" t="s">
        <v>3211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3215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8" t="n">
        <v>46178</v>
      </c>
      <c r="C371" s="1" t="n">
        <v>2</v>
      </c>
      <c r="D371" s="1" t="s">
        <v>3211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3248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8" t="n">
        <v>46178</v>
      </c>
      <c r="C372" s="1" t="n">
        <v>2</v>
      </c>
      <c r="D372" s="1" t="s">
        <v>3211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3249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8" t="n">
        <v>46178</v>
      </c>
      <c r="C373" s="1" t="n">
        <v>2</v>
      </c>
      <c r="D373" s="1" t="s">
        <v>3211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3250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8" t="n">
        <v>46178</v>
      </c>
      <c r="C374" s="1" t="n">
        <v>2</v>
      </c>
      <c r="D374" s="1" t="s">
        <v>3211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3401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8" t="n">
        <v>46178</v>
      </c>
      <c r="C375" s="1" t="n">
        <v>2</v>
      </c>
      <c r="D375" s="1" t="s">
        <v>3211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3253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8" t="n">
        <v>46178</v>
      </c>
      <c r="C376" s="1" t="n">
        <v>2</v>
      </c>
      <c r="D376" s="1" t="s">
        <v>3211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3254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8" t="n">
        <v>46178</v>
      </c>
      <c r="C377" s="1" t="n">
        <v>2</v>
      </c>
      <c r="D377" s="1" t="s">
        <v>3211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3402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8" t="n">
        <v>46178</v>
      </c>
      <c r="C378" s="1" t="n">
        <v>2</v>
      </c>
      <c r="D378" s="1" t="s">
        <v>3211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3255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8" t="n">
        <v>46178</v>
      </c>
      <c r="C379" s="1" t="n">
        <v>2</v>
      </c>
      <c r="D379" s="1" t="s">
        <v>3211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3256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8" t="n">
        <v>46178</v>
      </c>
      <c r="C380" s="1" t="n">
        <v>2</v>
      </c>
      <c r="D380" s="1" t="s">
        <v>3211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3257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8" t="n">
        <v>46178</v>
      </c>
      <c r="C381" s="1" t="n">
        <v>2</v>
      </c>
      <c r="D381" s="1" t="s">
        <v>3211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3258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8" t="n">
        <v>46178</v>
      </c>
      <c r="C382" s="1" t="n">
        <v>2</v>
      </c>
      <c r="D382" s="1" t="s">
        <v>3211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3403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8" t="n">
        <v>46178</v>
      </c>
      <c r="C383" s="1" t="n">
        <v>2</v>
      </c>
      <c r="D383" s="1" t="s">
        <v>3211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3404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8" t="n">
        <v>46178</v>
      </c>
      <c r="C384" s="1" t="n">
        <v>2</v>
      </c>
      <c r="D384" s="1" t="s">
        <v>3211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3405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8" t="n">
        <v>46178</v>
      </c>
      <c r="C385" s="1" t="n">
        <v>2</v>
      </c>
      <c r="D385" s="1" t="s">
        <v>3211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3259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8" t="n">
        <v>46178</v>
      </c>
      <c r="C386" s="1" t="n">
        <v>2</v>
      </c>
      <c r="D386" s="1" t="s">
        <v>3211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3262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8" t="n">
        <v>46178</v>
      </c>
      <c r="C387" s="1" t="n">
        <v>2</v>
      </c>
      <c r="D387" s="1" t="s">
        <v>3211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3406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8" t="n">
        <v>46178</v>
      </c>
      <c r="C388" s="1" t="n">
        <v>2</v>
      </c>
      <c r="D388" s="1" t="s">
        <v>3211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3407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8" t="n">
        <v>46178</v>
      </c>
      <c r="C389" s="1" t="n">
        <v>6</v>
      </c>
      <c r="D389" s="1" t="s">
        <v>3217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3212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8" t="n">
        <v>46178</v>
      </c>
      <c r="C390" s="1" t="n">
        <v>6</v>
      </c>
      <c r="D390" s="1" t="s">
        <v>3217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3213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8" t="n">
        <v>46178</v>
      </c>
      <c r="C391" s="1" t="n">
        <v>6</v>
      </c>
      <c r="D391" s="1" t="s">
        <v>3217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3214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8" t="n">
        <v>46178</v>
      </c>
      <c r="C392" s="1" t="n">
        <v>6</v>
      </c>
      <c r="D392" s="1" t="s">
        <v>3217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3216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8" t="n">
        <v>46178</v>
      </c>
      <c r="C393" s="1" t="n">
        <v>6</v>
      </c>
      <c r="D393" s="1" t="s">
        <v>3217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3212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8" t="n">
        <v>46178</v>
      </c>
      <c r="C394" s="1" t="n">
        <v>6</v>
      </c>
      <c r="D394" s="1" t="s">
        <v>3217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3213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8" t="n">
        <v>46178</v>
      </c>
      <c r="C395" s="1" t="n">
        <v>6</v>
      </c>
      <c r="D395" s="1" t="s">
        <v>3217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3214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8" t="n">
        <v>46178</v>
      </c>
      <c r="C396" s="1" t="n">
        <v>6</v>
      </c>
      <c r="D396" s="1" t="s">
        <v>3217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3215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8" t="n">
        <v>46178</v>
      </c>
      <c r="C397" s="1" t="n">
        <v>6</v>
      </c>
      <c r="D397" s="1" t="s">
        <v>3217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3215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8" t="n">
        <v>46178</v>
      </c>
      <c r="C398" s="1" t="n">
        <v>6</v>
      </c>
      <c r="D398" s="1" t="s">
        <v>3217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3248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8" t="n">
        <v>46178</v>
      </c>
      <c r="C399" s="1" t="n">
        <v>6</v>
      </c>
      <c r="D399" s="1" t="s">
        <v>3217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3249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8" t="n">
        <v>46178</v>
      </c>
      <c r="C400" s="1" t="n">
        <v>6</v>
      </c>
      <c r="D400" s="1" t="s">
        <v>3217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3250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8" t="n">
        <v>46178</v>
      </c>
      <c r="C401" s="1" t="n">
        <v>6</v>
      </c>
      <c r="D401" s="1" t="s">
        <v>3217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3401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8" t="n">
        <v>46178</v>
      </c>
      <c r="C402" s="1" t="n">
        <v>6</v>
      </c>
      <c r="D402" s="1" t="s">
        <v>3217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3253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8" t="n">
        <v>46178</v>
      </c>
      <c r="C403" s="1" t="n">
        <v>6</v>
      </c>
      <c r="D403" s="1" t="s">
        <v>3217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3254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8" t="n">
        <v>46178</v>
      </c>
      <c r="C404" s="1" t="n">
        <v>6</v>
      </c>
      <c r="D404" s="1" t="s">
        <v>3217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3402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8" t="n">
        <v>46178</v>
      </c>
      <c r="C405" s="1" t="n">
        <v>6</v>
      </c>
      <c r="D405" s="1" t="s">
        <v>3217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3255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8" t="n">
        <v>46178</v>
      </c>
      <c r="C406" s="1" t="n">
        <v>6</v>
      </c>
      <c r="D406" s="1" t="s">
        <v>3217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3256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8" t="n">
        <v>46178</v>
      </c>
      <c r="C407" s="1" t="n">
        <v>6</v>
      </c>
      <c r="D407" s="1" t="s">
        <v>3217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3257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8" t="n">
        <v>46178</v>
      </c>
      <c r="C408" s="1" t="n">
        <v>6</v>
      </c>
      <c r="D408" s="1" t="s">
        <v>3217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3258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8" t="n">
        <v>46178</v>
      </c>
      <c r="C409" s="1" t="n">
        <v>6</v>
      </c>
      <c r="D409" s="1" t="s">
        <v>3217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3403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8" t="n">
        <v>46178</v>
      </c>
      <c r="C410" s="1" t="n">
        <v>6</v>
      </c>
      <c r="D410" s="1" t="s">
        <v>3217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3404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8" t="n">
        <v>46178</v>
      </c>
      <c r="C411" s="1" t="n">
        <v>6</v>
      </c>
      <c r="D411" s="1" t="s">
        <v>3217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3405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8" t="n">
        <v>46178</v>
      </c>
      <c r="C412" s="1" t="n">
        <v>6</v>
      </c>
      <c r="D412" s="1" t="s">
        <v>3217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3259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8" t="n">
        <v>46178</v>
      </c>
      <c r="C413" s="1" t="n">
        <v>6</v>
      </c>
      <c r="D413" s="1" t="s">
        <v>3217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3262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8" t="n">
        <v>46178</v>
      </c>
      <c r="C414" s="1" t="n">
        <v>6</v>
      </c>
      <c r="D414" s="1" t="s">
        <v>3217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3406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8" t="n">
        <v>46178</v>
      </c>
      <c r="C415" s="1" t="n">
        <v>6</v>
      </c>
      <c r="D415" s="1" t="s">
        <v>3217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3407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8" t="n">
        <v>46178</v>
      </c>
      <c r="C416" s="1" t="n">
        <v>11</v>
      </c>
      <c r="D416" s="1" t="s">
        <v>3218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3408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8" t="n">
        <v>46178</v>
      </c>
      <c r="C417" s="1" t="n">
        <v>11</v>
      </c>
      <c r="D417" s="1" t="s">
        <v>3218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3409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8" t="n">
        <v>46178</v>
      </c>
      <c r="C418" s="1" t="n">
        <v>11</v>
      </c>
      <c r="D418" s="1" t="s">
        <v>3218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3410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8" t="n">
        <v>46178</v>
      </c>
      <c r="C419" s="1" t="n">
        <v>11</v>
      </c>
      <c r="D419" s="1" t="s">
        <v>3218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3411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8" t="n">
        <v>46178</v>
      </c>
      <c r="C420" s="1" t="n">
        <v>11</v>
      </c>
      <c r="D420" s="1" t="s">
        <v>3218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3288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8" t="n">
        <v>46178</v>
      </c>
      <c r="C421" s="1" t="n">
        <v>11</v>
      </c>
      <c r="D421" s="1" t="s">
        <v>3218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3290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8" t="n">
        <v>46178</v>
      </c>
      <c r="C422" s="1" t="n">
        <v>11</v>
      </c>
      <c r="D422" s="1" t="s">
        <v>3218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3291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8" t="n">
        <v>46178</v>
      </c>
      <c r="C423" s="1" t="n">
        <v>11</v>
      </c>
      <c r="D423" s="1" t="s">
        <v>3218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3291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8" t="n">
        <v>46178</v>
      </c>
      <c r="C424" s="1" t="n">
        <v>11</v>
      </c>
      <c r="D424" s="1" t="s">
        <v>3218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3412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8" t="n">
        <v>46178</v>
      </c>
      <c r="C425" s="1" t="n">
        <v>11</v>
      </c>
      <c r="D425" s="1" t="s">
        <v>3218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3413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8" t="n">
        <v>46178</v>
      </c>
      <c r="C426" s="1" t="n">
        <v>11</v>
      </c>
      <c r="D426" s="1" t="s">
        <v>3218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3414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8" t="n">
        <v>46178</v>
      </c>
      <c r="C427" s="1" t="n">
        <v>11</v>
      </c>
      <c r="D427" s="1" t="s">
        <v>3218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3415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8" t="n">
        <v>46178</v>
      </c>
      <c r="C428" s="1" t="n">
        <v>11</v>
      </c>
      <c r="D428" s="1" t="s">
        <v>3218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3416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8" t="n">
        <v>46178</v>
      </c>
      <c r="C429" s="1" t="n">
        <v>11</v>
      </c>
      <c r="D429" s="1" t="s">
        <v>3218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3417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8" t="n">
        <v>46178</v>
      </c>
      <c r="C430" s="1" t="n">
        <v>11</v>
      </c>
      <c r="D430" s="1" t="s">
        <v>3218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3418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8" t="n">
        <v>46178</v>
      </c>
      <c r="C431" s="1" t="n">
        <v>11</v>
      </c>
      <c r="D431" s="1" t="s">
        <v>3218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3419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8" t="n">
        <v>46178</v>
      </c>
      <c r="C432" s="1" t="n">
        <v>11</v>
      </c>
      <c r="D432" s="1" t="s">
        <v>3218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3420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8" t="n">
        <v>46178</v>
      </c>
      <c r="C433" s="1" t="n">
        <v>11</v>
      </c>
      <c r="D433" s="1" t="s">
        <v>3218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3421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8" t="n">
        <v>46178</v>
      </c>
      <c r="C434" s="1" t="n">
        <v>11</v>
      </c>
      <c r="D434" s="1" t="s">
        <v>3218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3422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8" t="n">
        <v>46178</v>
      </c>
      <c r="C435" s="1" t="n">
        <v>11</v>
      </c>
      <c r="D435" s="1" t="s">
        <v>3218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3423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8" t="n">
        <v>46178</v>
      </c>
      <c r="C436" s="1" t="n">
        <v>11</v>
      </c>
      <c r="D436" s="1" t="s">
        <v>3218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3424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8" t="n">
        <v>46178</v>
      </c>
      <c r="C437" s="1" t="n">
        <v>11</v>
      </c>
      <c r="D437" s="1" t="s">
        <v>3218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3425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8" t="n">
        <v>46178</v>
      </c>
      <c r="C438" s="1" t="n">
        <v>11</v>
      </c>
      <c r="D438" s="1" t="s">
        <v>3218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3426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8" t="n">
        <v>46178</v>
      </c>
      <c r="C439" s="1" t="n">
        <v>11</v>
      </c>
      <c r="D439" s="1" t="s">
        <v>3218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3427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8" t="n">
        <v>46178</v>
      </c>
      <c r="C440" s="1" t="n">
        <v>11</v>
      </c>
      <c r="D440" s="1" t="s">
        <v>3218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3428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8" t="n">
        <v>46178</v>
      </c>
      <c r="C441" s="1" t="n">
        <v>11</v>
      </c>
      <c r="D441" s="1" t="s">
        <v>3218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3429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8" t="n">
        <v>46178</v>
      </c>
      <c r="C442" s="1" t="n">
        <v>11</v>
      </c>
      <c r="D442" s="1" t="s">
        <v>3218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3430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8" t="n">
        <v>46178</v>
      </c>
      <c r="C443" s="1" t="n">
        <v>11</v>
      </c>
      <c r="D443" s="1" t="s">
        <v>3218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3431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8" t="n">
        <v>46178</v>
      </c>
      <c r="C444" s="1" t="n">
        <v>11</v>
      </c>
      <c r="D444" s="1" t="s">
        <v>3218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3432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8" t="n">
        <v>46178</v>
      </c>
      <c r="C445" s="1" t="n">
        <v>11</v>
      </c>
      <c r="D445" s="1" t="s">
        <v>3218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3433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8" t="n">
        <v>46178</v>
      </c>
      <c r="C446" s="1" t="n">
        <v>11</v>
      </c>
      <c r="D446" s="1" t="s">
        <v>3218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3434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8" t="n">
        <v>46178</v>
      </c>
      <c r="C447" s="1" t="n">
        <v>11</v>
      </c>
      <c r="D447" s="1" t="s">
        <v>3218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3435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8" t="n">
        <v>46178</v>
      </c>
      <c r="C448" s="1" t="n">
        <v>11</v>
      </c>
      <c r="D448" s="1" t="s">
        <v>3218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3436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8" t="n">
        <v>46178</v>
      </c>
      <c r="C449" s="1" t="n">
        <v>11</v>
      </c>
      <c r="D449" s="1" t="s">
        <v>3218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3437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8" t="n">
        <v>46178</v>
      </c>
      <c r="C450" s="1" t="n">
        <v>11</v>
      </c>
      <c r="D450" s="1" t="s">
        <v>3218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3438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8" t="n">
        <v>46178</v>
      </c>
      <c r="C451" s="1" t="n">
        <v>11</v>
      </c>
      <c r="D451" s="1" t="s">
        <v>3218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3427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8" t="n">
        <v>46178</v>
      </c>
      <c r="C452" s="1" t="n">
        <v>11</v>
      </c>
      <c r="D452" s="1" t="s">
        <v>3218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3439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8" t="n">
        <v>46178</v>
      </c>
      <c r="C453" s="1" t="n">
        <v>11</v>
      </c>
      <c r="D453" s="1" t="s">
        <v>3218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3440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8" t="n">
        <v>46178</v>
      </c>
      <c r="C454" s="1" t="n">
        <v>11</v>
      </c>
      <c r="D454" s="1" t="s">
        <v>3218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3441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8" t="n">
        <v>46178</v>
      </c>
      <c r="C455" s="1" t="n">
        <v>11</v>
      </c>
      <c r="D455" s="1" t="s">
        <v>3218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3442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8" t="n">
        <v>46178</v>
      </c>
      <c r="C456" s="1" t="n">
        <v>22</v>
      </c>
      <c r="D456" s="1" t="s">
        <v>3364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3379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8" t="n">
        <v>46178</v>
      </c>
      <c r="C457" s="1" t="n">
        <v>22</v>
      </c>
      <c r="D457" s="1" t="s">
        <v>3364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3365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8" t="n">
        <v>46178</v>
      </c>
      <c r="C458" s="1" t="n">
        <v>22</v>
      </c>
      <c r="D458" s="1" t="s">
        <v>3364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3367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8" t="n">
        <v>46178</v>
      </c>
      <c r="C459" s="1" t="n">
        <v>22</v>
      </c>
      <c r="D459" s="1" t="s">
        <v>3364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3368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8" t="n">
        <v>46178</v>
      </c>
      <c r="C460" s="1" t="n">
        <v>22</v>
      </c>
      <c r="D460" s="1" t="s">
        <v>3364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3369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8" t="n">
        <v>46178</v>
      </c>
      <c r="C461" s="1" t="n">
        <v>22</v>
      </c>
      <c r="D461" s="1" t="s">
        <v>3364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3370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8" t="n">
        <v>46178</v>
      </c>
      <c r="C462" s="1" t="n">
        <v>22</v>
      </c>
      <c r="D462" s="1" t="s">
        <v>3364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3371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8" t="n">
        <v>46178</v>
      </c>
      <c r="C463" s="1" t="n">
        <v>22</v>
      </c>
      <c r="D463" s="1" t="s">
        <v>3364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3372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8" t="n">
        <v>46178</v>
      </c>
      <c r="C464" s="1" t="n">
        <v>22</v>
      </c>
      <c r="D464" s="1" t="s">
        <v>3364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3374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8" t="n">
        <v>46178</v>
      </c>
      <c r="C465" s="1" t="n">
        <v>22</v>
      </c>
      <c r="D465" s="1" t="s">
        <v>3364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3376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8" t="n">
        <v>46178</v>
      </c>
      <c r="C466" s="1" t="n">
        <v>22</v>
      </c>
      <c r="D466" s="1" t="s">
        <v>3364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3377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8" t="n">
        <v>46178</v>
      </c>
      <c r="C467" s="1" t="n">
        <v>22</v>
      </c>
      <c r="D467" s="1" t="s">
        <v>3364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3378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8" t="n">
        <v>46178</v>
      </c>
      <c r="C468" s="1" t="n">
        <v>22</v>
      </c>
      <c r="D468" s="1" t="s">
        <v>3364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3379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8" t="n">
        <v>46178</v>
      </c>
      <c r="C469" s="1" t="n">
        <v>22</v>
      </c>
      <c r="D469" s="1" t="s">
        <v>3364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3379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8" t="n">
        <v>46178</v>
      </c>
      <c r="C470" s="1" t="n">
        <v>22</v>
      </c>
      <c r="D470" s="1" t="s">
        <v>3364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3380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8" t="n">
        <v>46178</v>
      </c>
      <c r="C471" s="1" t="n">
        <v>22</v>
      </c>
      <c r="D471" s="1" t="s">
        <v>3364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3381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8" t="n">
        <v>46178</v>
      </c>
      <c r="C472" s="1" t="n">
        <v>22</v>
      </c>
      <c r="D472" s="1" t="s">
        <v>3364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3382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8" t="n">
        <v>46178</v>
      </c>
      <c r="C473" s="1" t="n">
        <v>22</v>
      </c>
      <c r="D473" s="1" t="s">
        <v>3364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3365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8" t="n">
        <v>46178</v>
      </c>
      <c r="C474" s="1" t="n">
        <v>22</v>
      </c>
      <c r="D474" s="1" t="s">
        <v>3364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3383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8" t="n">
        <v>46178</v>
      </c>
      <c r="C475" s="1" t="n">
        <v>22</v>
      </c>
      <c r="D475" s="1" t="s">
        <v>3364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3366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8" t="n">
        <v>46178</v>
      </c>
      <c r="C476" s="1" t="n">
        <v>22</v>
      </c>
      <c r="D476" s="1" t="s">
        <v>3364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3367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8" t="n">
        <v>46178</v>
      </c>
      <c r="C477" s="1" t="n">
        <v>22</v>
      </c>
      <c r="D477" s="1" t="s">
        <v>3364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3368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8" t="n">
        <v>46178</v>
      </c>
      <c r="C478" s="1" t="n">
        <v>22</v>
      </c>
      <c r="D478" s="1" t="s">
        <v>3364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3369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8" t="n">
        <v>46178</v>
      </c>
      <c r="C479" s="1" t="n">
        <v>22</v>
      </c>
      <c r="D479" s="1" t="s">
        <v>3364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3370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8" t="n">
        <v>46178</v>
      </c>
      <c r="C480" s="1" t="n">
        <v>22</v>
      </c>
      <c r="D480" s="1" t="s">
        <v>3364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3371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8" t="n">
        <v>46178</v>
      </c>
      <c r="C481" s="1" t="n">
        <v>22</v>
      </c>
      <c r="D481" s="1" t="s">
        <v>3364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3372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8" t="n">
        <v>46178</v>
      </c>
      <c r="C482" s="1" t="n">
        <v>22</v>
      </c>
      <c r="D482" s="1" t="s">
        <v>3364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3373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8" t="n">
        <v>46178</v>
      </c>
      <c r="C483" s="1" t="n">
        <v>22</v>
      </c>
      <c r="D483" s="1" t="s">
        <v>3364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3374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8" t="n">
        <v>46178</v>
      </c>
      <c r="C484" s="1" t="n">
        <v>22</v>
      </c>
      <c r="D484" s="1" t="s">
        <v>3364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3384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8" t="n">
        <v>46178</v>
      </c>
      <c r="C485" s="1" t="n">
        <v>22</v>
      </c>
      <c r="D485" s="1" t="s">
        <v>3364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3376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8" t="n">
        <v>46178</v>
      </c>
      <c r="C486" s="1" t="n">
        <v>22</v>
      </c>
      <c r="D486" s="1" t="s">
        <v>3364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3376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8" t="n">
        <v>46178</v>
      </c>
      <c r="C487" s="1" t="n">
        <v>22</v>
      </c>
      <c r="D487" s="1" t="s">
        <v>3364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3377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8" t="n">
        <v>46178</v>
      </c>
      <c r="C488" s="1" t="n">
        <v>22</v>
      </c>
      <c r="D488" s="1" t="s">
        <v>3364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3377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8" t="n">
        <v>46178</v>
      </c>
      <c r="C489" s="1" t="n">
        <v>22</v>
      </c>
      <c r="D489" s="1" t="s">
        <v>3364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3378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8" t="n">
        <v>46178</v>
      </c>
      <c r="C490" s="1" t="n">
        <v>22</v>
      </c>
      <c r="D490" s="1" t="s">
        <v>3364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3378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8" t="n">
        <v>46178</v>
      </c>
      <c r="C491" s="1" t="n">
        <v>22</v>
      </c>
      <c r="D491" s="1" t="s">
        <v>3364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3365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8" t="n">
        <v>46178</v>
      </c>
      <c r="C492" s="1" t="n">
        <v>22</v>
      </c>
      <c r="D492" s="1" t="s">
        <v>3364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3367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8" t="n">
        <v>46178</v>
      </c>
      <c r="C493" s="1" t="n">
        <v>22</v>
      </c>
      <c r="D493" s="1" t="s">
        <v>3364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3368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8" t="n">
        <v>46178</v>
      </c>
      <c r="C494" s="1" t="n">
        <v>22</v>
      </c>
      <c r="D494" s="1" t="s">
        <v>3364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3369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8" t="n">
        <v>46178</v>
      </c>
      <c r="C495" s="1" t="n">
        <v>22</v>
      </c>
      <c r="D495" s="1" t="s">
        <v>3364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3370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8" t="n">
        <v>46178</v>
      </c>
      <c r="C496" s="1" t="n">
        <v>22</v>
      </c>
      <c r="D496" s="1" t="s">
        <v>3364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3371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8" t="n">
        <v>46178</v>
      </c>
      <c r="C497" s="1" t="n">
        <v>22</v>
      </c>
      <c r="D497" s="1" t="s">
        <v>3364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3372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8" t="n">
        <v>46178</v>
      </c>
      <c r="C498" s="1" t="n">
        <v>22</v>
      </c>
      <c r="D498" s="1" t="s">
        <v>3364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3374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8" t="n">
        <v>46178</v>
      </c>
      <c r="C499" s="1" t="n">
        <v>22</v>
      </c>
      <c r="D499" s="1" t="s">
        <v>3364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3376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8" t="n">
        <v>46178</v>
      </c>
      <c r="C500" s="1" t="n">
        <v>22</v>
      </c>
      <c r="D500" s="1" t="s">
        <v>3364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3377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8" t="n">
        <v>46178</v>
      </c>
      <c r="C501" s="1" t="n">
        <v>22</v>
      </c>
      <c r="D501" s="1" t="s">
        <v>3364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3378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8" t="n">
        <v>46178</v>
      </c>
      <c r="C502" s="1" t="n">
        <v>39</v>
      </c>
      <c r="D502" s="1" t="s">
        <v>3443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3444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8" t="n">
        <v>46178</v>
      </c>
      <c r="C503" s="1" t="n">
        <v>100</v>
      </c>
      <c r="D503" s="1" t="s">
        <v>3385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3379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8" t="n">
        <v>46178</v>
      </c>
      <c r="C504" s="1" t="n">
        <v>100</v>
      </c>
      <c r="D504" s="1" t="s">
        <v>3385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3365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8" t="n">
        <v>46178</v>
      </c>
      <c r="C505" s="1" t="n">
        <v>100</v>
      </c>
      <c r="D505" s="1" t="s">
        <v>3385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3367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8" t="n">
        <v>46178</v>
      </c>
      <c r="C506" s="1" t="n">
        <v>100</v>
      </c>
      <c r="D506" s="1" t="s">
        <v>3385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3368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8" t="n">
        <v>46178</v>
      </c>
      <c r="C507" s="1" t="n">
        <v>100</v>
      </c>
      <c r="D507" s="1" t="s">
        <v>3385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3369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8" t="n">
        <v>46178</v>
      </c>
      <c r="C508" s="1" t="n">
        <v>100</v>
      </c>
      <c r="D508" s="1" t="s">
        <v>3385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3370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8" t="n">
        <v>46178</v>
      </c>
      <c r="C509" s="1" t="n">
        <v>100</v>
      </c>
      <c r="D509" s="1" t="s">
        <v>3385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3371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8" t="n">
        <v>46178</v>
      </c>
      <c r="C510" s="1" t="n">
        <v>100</v>
      </c>
      <c r="D510" s="1" t="s">
        <v>3385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3372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8" t="n">
        <v>46178</v>
      </c>
      <c r="C511" s="1" t="n">
        <v>100</v>
      </c>
      <c r="D511" s="1" t="s">
        <v>3385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3374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8" t="n">
        <v>46178</v>
      </c>
      <c r="C512" s="1" t="n">
        <v>100</v>
      </c>
      <c r="D512" s="1" t="s">
        <v>3385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3376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8" t="n">
        <v>46178</v>
      </c>
      <c r="C513" s="1" t="n">
        <v>100</v>
      </c>
      <c r="D513" s="1" t="s">
        <v>3385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3377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8" t="n">
        <v>46178</v>
      </c>
      <c r="C514" s="1" t="n">
        <v>100</v>
      </c>
      <c r="D514" s="1" t="s">
        <v>3385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3378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8" t="n">
        <v>46178</v>
      </c>
      <c r="C515" s="1" t="n">
        <v>100</v>
      </c>
      <c r="D515" s="1" t="s">
        <v>3385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3379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8" t="n">
        <v>46178</v>
      </c>
      <c r="C516" s="1" t="n">
        <v>100</v>
      </c>
      <c r="D516" s="1" t="s">
        <v>3385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3380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8" t="n">
        <v>46178</v>
      </c>
      <c r="C517" s="1" t="n">
        <v>100</v>
      </c>
      <c r="D517" s="1" t="s">
        <v>3385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3381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8" t="n">
        <v>46178</v>
      </c>
      <c r="C518" s="1" t="n">
        <v>100</v>
      </c>
      <c r="D518" s="1" t="s">
        <v>3385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3382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8" t="n">
        <v>46178</v>
      </c>
      <c r="C519" s="1" t="n">
        <v>100</v>
      </c>
      <c r="D519" s="1" t="s">
        <v>3385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3383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8" t="n">
        <v>46178</v>
      </c>
      <c r="C520" s="1" t="n">
        <v>100</v>
      </c>
      <c r="D520" s="1" t="s">
        <v>3385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3376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8" t="n">
        <v>46178</v>
      </c>
      <c r="C521" s="1" t="n">
        <v>100</v>
      </c>
      <c r="D521" s="1" t="s">
        <v>3385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3377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8" t="n">
        <v>46178</v>
      </c>
      <c r="C522" s="1" t="n">
        <v>100</v>
      </c>
      <c r="D522" s="1" t="s">
        <v>3385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3378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8" t="n">
        <v>46178</v>
      </c>
      <c r="C523" s="1" t="n">
        <v>100</v>
      </c>
      <c r="D523" s="1" t="s">
        <v>3385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3379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8" t="n">
        <v>46178</v>
      </c>
      <c r="C524" s="1" t="n">
        <v>100</v>
      </c>
      <c r="D524" s="1" t="s">
        <v>3385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3365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8" t="n">
        <v>46178</v>
      </c>
      <c r="C525" s="1" t="n">
        <v>100</v>
      </c>
      <c r="D525" s="1" t="s">
        <v>3385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3366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8" t="n">
        <v>46178</v>
      </c>
      <c r="C526" s="1" t="n">
        <v>100</v>
      </c>
      <c r="D526" s="1" t="s">
        <v>3385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3367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8" t="n">
        <v>46178</v>
      </c>
      <c r="C527" s="1" t="n">
        <v>100</v>
      </c>
      <c r="D527" s="1" t="s">
        <v>3385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3368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8" t="n">
        <v>46178</v>
      </c>
      <c r="C528" s="1" t="n">
        <v>100</v>
      </c>
      <c r="D528" s="1" t="s">
        <v>3385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3369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8" t="n">
        <v>46178</v>
      </c>
      <c r="C529" s="1" t="n">
        <v>100</v>
      </c>
      <c r="D529" s="1" t="s">
        <v>3385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3370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8" t="n">
        <v>46178</v>
      </c>
      <c r="C530" s="1" t="n">
        <v>100</v>
      </c>
      <c r="D530" s="1" t="s">
        <v>3385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3371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8" t="n">
        <v>46178</v>
      </c>
      <c r="C531" s="1" t="n">
        <v>100</v>
      </c>
      <c r="D531" s="1" t="s">
        <v>3385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3372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8" t="n">
        <v>46178</v>
      </c>
      <c r="C532" s="1" t="n">
        <v>100</v>
      </c>
      <c r="D532" s="1" t="s">
        <v>3385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3373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8" t="n">
        <v>46178</v>
      </c>
      <c r="C533" s="1" t="n">
        <v>100</v>
      </c>
      <c r="D533" s="1" t="s">
        <v>3385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3374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8" t="n">
        <v>46178</v>
      </c>
      <c r="C534" s="1" t="n">
        <v>100</v>
      </c>
      <c r="D534" s="1" t="s">
        <v>3385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3384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8" t="n">
        <v>46178</v>
      </c>
      <c r="C535" s="1" t="n">
        <v>100</v>
      </c>
      <c r="D535" s="1" t="s">
        <v>3385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3376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8" t="n">
        <v>46178</v>
      </c>
      <c r="C536" s="1" t="n">
        <v>100</v>
      </c>
      <c r="D536" s="1" t="s">
        <v>3385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3377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8" t="n">
        <v>46178</v>
      </c>
      <c r="C537" s="1" t="n">
        <v>100</v>
      </c>
      <c r="D537" s="1" t="s">
        <v>3385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3378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8" t="n">
        <v>46178</v>
      </c>
      <c r="C538" s="1" t="n">
        <v>100</v>
      </c>
      <c r="D538" s="1" t="s">
        <v>3385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3365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8" t="n">
        <v>46178</v>
      </c>
      <c r="C539" s="1" t="n">
        <v>100</v>
      </c>
      <c r="D539" s="1" t="s">
        <v>3385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3367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8" t="n">
        <v>46178</v>
      </c>
      <c r="C540" s="1" t="n">
        <v>100</v>
      </c>
      <c r="D540" s="1" t="s">
        <v>3385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3368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8" t="n">
        <v>46178</v>
      </c>
      <c r="C541" s="1" t="n">
        <v>100</v>
      </c>
      <c r="D541" s="1" t="s">
        <v>3385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3369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8" t="n">
        <v>46178</v>
      </c>
      <c r="C542" s="1" t="n">
        <v>100</v>
      </c>
      <c r="D542" s="1" t="s">
        <v>3385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3370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8" t="n">
        <v>46178</v>
      </c>
      <c r="C543" s="1" t="n">
        <v>100</v>
      </c>
      <c r="D543" s="1" t="s">
        <v>3385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3371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8" t="n">
        <v>46178</v>
      </c>
      <c r="C544" s="1" t="n">
        <v>100</v>
      </c>
      <c r="D544" s="1" t="s">
        <v>3385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3372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8" t="n">
        <v>46178</v>
      </c>
      <c r="C545" s="1" t="n">
        <v>100</v>
      </c>
      <c r="D545" s="1" t="s">
        <v>3385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3374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8" t="n">
        <v>46178</v>
      </c>
      <c r="C546" s="1" t="n">
        <v>100</v>
      </c>
      <c r="D546" s="1" t="s">
        <v>3385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3376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8" t="n">
        <v>46178</v>
      </c>
      <c r="C547" s="1" t="n">
        <v>100</v>
      </c>
      <c r="D547" s="1" t="s">
        <v>3385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3377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8" t="n">
        <v>46178</v>
      </c>
      <c r="C548" s="1" t="n">
        <v>100</v>
      </c>
      <c r="D548" s="1" t="s">
        <v>3385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3378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8" t="n">
        <v>46178</v>
      </c>
      <c r="C549" s="1" t="n">
        <v>171</v>
      </c>
      <c r="D549" s="1" t="s">
        <v>3445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3446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8" t="n">
        <v>46179</v>
      </c>
      <c r="C550" s="1" t="n">
        <v>1</v>
      </c>
      <c r="D550" s="1" t="s">
        <v>3245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3246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8" t="n">
        <v>46179</v>
      </c>
      <c r="C551" s="1" t="n">
        <v>1</v>
      </c>
      <c r="D551" s="1" t="s">
        <v>3245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3447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8" t="n">
        <v>46179</v>
      </c>
      <c r="C552" s="1" t="n">
        <v>1</v>
      </c>
      <c r="D552" s="1" t="s">
        <v>3245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3448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8" t="n">
        <v>46179</v>
      </c>
      <c r="C553" s="1" t="n">
        <v>1</v>
      </c>
      <c r="D553" s="1" t="s">
        <v>3245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3449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8" t="n">
        <v>46179</v>
      </c>
      <c r="C554" s="1" t="n">
        <v>1</v>
      </c>
      <c r="D554" s="1" t="s">
        <v>3245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3450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8" t="n">
        <v>46179</v>
      </c>
      <c r="C555" s="1" t="n">
        <v>1</v>
      </c>
      <c r="D555" s="1" t="s">
        <v>3245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3451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8" t="n">
        <v>46179</v>
      </c>
      <c r="C556" s="1" t="n">
        <v>1</v>
      </c>
      <c r="D556" s="1" t="s">
        <v>3245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3452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8" t="n">
        <v>46179</v>
      </c>
      <c r="C557" s="1" t="n">
        <v>1</v>
      </c>
      <c r="D557" s="1" t="s">
        <v>3245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3453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8" t="n">
        <v>46179</v>
      </c>
      <c r="C558" s="1" t="n">
        <v>1</v>
      </c>
      <c r="D558" s="1" t="s">
        <v>3245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3454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8" t="n">
        <v>46179</v>
      </c>
      <c r="C559" s="1" t="n">
        <v>1</v>
      </c>
      <c r="D559" s="1" t="s">
        <v>3245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3455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8" t="n">
        <v>46179</v>
      </c>
      <c r="C560" s="1" t="n">
        <v>1</v>
      </c>
      <c r="D560" s="1" t="s">
        <v>3245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3456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8" t="n">
        <v>46179</v>
      </c>
      <c r="C561" s="1" t="n">
        <v>1</v>
      </c>
      <c r="D561" s="1" t="s">
        <v>3245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3457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8" t="n">
        <v>46179</v>
      </c>
      <c r="C562" s="1" t="n">
        <v>1</v>
      </c>
      <c r="D562" s="1" t="s">
        <v>3245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3458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8" t="n">
        <v>46179</v>
      </c>
      <c r="C563" s="1" t="n">
        <v>1</v>
      </c>
      <c r="D563" s="1" t="s">
        <v>3245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3268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8" t="n">
        <v>46179</v>
      </c>
      <c r="C564" s="1" t="n">
        <v>1</v>
      </c>
      <c r="D564" s="1" t="s">
        <v>3245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3269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8" t="n">
        <v>46179</v>
      </c>
      <c r="C565" s="1" t="n">
        <v>1</v>
      </c>
      <c r="D565" s="1" t="s">
        <v>3245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3270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8" t="n">
        <v>46179</v>
      </c>
      <c r="C566" s="1" t="n">
        <v>1</v>
      </c>
      <c r="D566" s="1" t="s">
        <v>3245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3271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8" t="n">
        <v>46179</v>
      </c>
      <c r="C567" s="1" t="n">
        <v>1</v>
      </c>
      <c r="D567" s="1" t="s">
        <v>3245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3272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8" t="n">
        <v>46179</v>
      </c>
      <c r="C568" s="1" t="n">
        <v>1</v>
      </c>
      <c r="D568" s="1" t="s">
        <v>3245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3459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8" t="n">
        <v>46179</v>
      </c>
      <c r="C569" s="1" t="n">
        <v>1</v>
      </c>
      <c r="D569" s="1" t="s">
        <v>3245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3460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8" t="n">
        <v>46179</v>
      </c>
      <c r="C570" s="1" t="n">
        <v>1</v>
      </c>
      <c r="D570" s="1" t="s">
        <v>3245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3461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8" t="n">
        <v>46179</v>
      </c>
      <c r="C571" s="1" t="n">
        <v>1</v>
      </c>
      <c r="D571" s="1" t="s">
        <v>3245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3462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8" t="n">
        <v>46179</v>
      </c>
      <c r="C572" s="1" t="n">
        <v>1</v>
      </c>
      <c r="D572" s="1" t="s">
        <v>3245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3463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8" t="n">
        <v>46179</v>
      </c>
      <c r="C573" s="1" t="n">
        <v>1</v>
      </c>
      <c r="D573" s="1" t="s">
        <v>3245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3464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8" t="n">
        <v>46179</v>
      </c>
      <c r="C574" s="1" t="n">
        <v>1</v>
      </c>
      <c r="D574" s="1" t="s">
        <v>3245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3465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8" t="n">
        <v>46179</v>
      </c>
      <c r="C575" s="1" t="n">
        <v>1</v>
      </c>
      <c r="D575" s="1" t="s">
        <v>3245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3466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8" t="n">
        <v>46179</v>
      </c>
      <c r="C576" s="1" t="n">
        <v>1</v>
      </c>
      <c r="D576" s="1" t="s">
        <v>3245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3467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8" t="n">
        <v>46179</v>
      </c>
      <c r="C577" s="1" t="n">
        <v>1</v>
      </c>
      <c r="D577" s="1" t="s">
        <v>3245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3468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8" t="n">
        <v>46179</v>
      </c>
      <c r="C578" s="1" t="n">
        <v>1</v>
      </c>
      <c r="D578" s="1" t="s">
        <v>3245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3469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8" t="n">
        <v>46179</v>
      </c>
      <c r="C579" s="1" t="n">
        <v>1</v>
      </c>
      <c r="D579" s="1" t="s">
        <v>3245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3470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8" t="n">
        <v>46179</v>
      </c>
      <c r="C580" s="1" t="n">
        <v>1</v>
      </c>
      <c r="D580" s="1" t="s">
        <v>3245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3471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8" t="n">
        <v>46179</v>
      </c>
      <c r="C581" s="1" t="n">
        <v>1</v>
      </c>
      <c r="D581" s="1" t="s">
        <v>3245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3472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8" t="n">
        <v>46179</v>
      </c>
      <c r="C582" s="1" t="n">
        <v>1</v>
      </c>
      <c r="D582" s="1" t="s">
        <v>3245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3473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8" t="n">
        <v>46179</v>
      </c>
      <c r="C583" s="1" t="n">
        <v>1</v>
      </c>
      <c r="D583" s="1" t="s">
        <v>3245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3474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8" t="n">
        <v>46179</v>
      </c>
      <c r="C584" s="1" t="n">
        <v>1</v>
      </c>
      <c r="D584" s="1" t="s">
        <v>3245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3475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8" t="n">
        <v>46179</v>
      </c>
      <c r="C585" s="1" t="n">
        <v>1</v>
      </c>
      <c r="D585" s="1" t="s">
        <v>3245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3476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8" t="n">
        <v>46179</v>
      </c>
      <c r="C586" s="1" t="n">
        <v>1</v>
      </c>
      <c r="D586" s="1" t="s">
        <v>3245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3477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8" t="n">
        <v>46179</v>
      </c>
      <c r="C587" s="1" t="n">
        <v>1</v>
      </c>
      <c r="D587" s="1" t="s">
        <v>3245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3478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8" t="n">
        <v>46179</v>
      </c>
      <c r="C588" s="1" t="n">
        <v>1</v>
      </c>
      <c r="D588" s="1" t="s">
        <v>3245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3479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8" t="n">
        <v>46179</v>
      </c>
      <c r="C589" s="1" t="n">
        <v>1</v>
      </c>
      <c r="D589" s="1" t="s">
        <v>3245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3480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8" t="n">
        <v>46179</v>
      </c>
      <c r="C590" s="1" t="n">
        <v>1</v>
      </c>
      <c r="D590" s="1" t="s">
        <v>3245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3481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8" t="n">
        <v>46179</v>
      </c>
      <c r="C591" s="1" t="n">
        <v>1</v>
      </c>
      <c r="D591" s="1" t="s">
        <v>3245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3482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8" t="n">
        <v>46179</v>
      </c>
      <c r="C592" s="1" t="n">
        <v>1</v>
      </c>
      <c r="D592" s="1" t="s">
        <v>3245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3483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8" t="n">
        <v>46179</v>
      </c>
      <c r="C593" s="1" t="n">
        <v>1</v>
      </c>
      <c r="D593" s="1" t="s">
        <v>3245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3484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8" t="n">
        <v>46179</v>
      </c>
      <c r="C594" s="1" t="n">
        <v>1</v>
      </c>
      <c r="D594" s="1" t="s">
        <v>3245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3485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8" t="n">
        <v>46179</v>
      </c>
      <c r="C595" s="1" t="n">
        <v>2</v>
      </c>
      <c r="D595" s="1" t="s">
        <v>3211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3215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8" t="n">
        <v>46179</v>
      </c>
      <c r="C596" s="1" t="n">
        <v>2</v>
      </c>
      <c r="D596" s="1" t="s">
        <v>3211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3212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8" t="n">
        <v>46179</v>
      </c>
      <c r="C597" s="1" t="n">
        <v>2</v>
      </c>
      <c r="D597" s="1" t="s">
        <v>3211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3213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8" t="n">
        <v>46179</v>
      </c>
      <c r="C598" s="1" t="n">
        <v>2</v>
      </c>
      <c r="D598" s="1" t="s">
        <v>3211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3214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8" t="n">
        <v>46179</v>
      </c>
      <c r="C599" s="1" t="n">
        <v>6</v>
      </c>
      <c r="D599" s="1" t="s">
        <v>3217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3212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8" t="n">
        <v>46179</v>
      </c>
      <c r="C600" s="1" t="n">
        <v>6</v>
      </c>
      <c r="D600" s="1" t="s">
        <v>3217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3213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8" t="n">
        <v>46179</v>
      </c>
      <c r="C601" s="1" t="n">
        <v>6</v>
      </c>
      <c r="D601" s="1" t="s">
        <v>3217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3214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8" t="n">
        <v>46179</v>
      </c>
      <c r="C602" s="1" t="n">
        <v>6</v>
      </c>
      <c r="D602" s="1" t="s">
        <v>3217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3215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8" t="n">
        <v>46179</v>
      </c>
      <c r="C603" s="1" t="n">
        <v>11</v>
      </c>
      <c r="D603" s="1" t="s">
        <v>3218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3486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8" t="n">
        <v>46179</v>
      </c>
      <c r="C604" s="1" t="n">
        <v>11</v>
      </c>
      <c r="D604" s="1" t="s">
        <v>3218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3487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8" t="n">
        <v>46179</v>
      </c>
      <c r="C605" s="1" t="n">
        <v>11</v>
      </c>
      <c r="D605" s="1" t="s">
        <v>3218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3488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8" t="n">
        <v>46179</v>
      </c>
      <c r="C606" s="1" t="n">
        <v>11</v>
      </c>
      <c r="D606" s="1" t="s">
        <v>3218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3489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8" t="n">
        <v>46179</v>
      </c>
      <c r="C607" s="1" t="n">
        <v>11</v>
      </c>
      <c r="D607" s="1" t="s">
        <v>3218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3490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8" t="n">
        <v>46179</v>
      </c>
      <c r="C608" s="1" t="n">
        <v>11</v>
      </c>
      <c r="D608" s="1" t="s">
        <v>3218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3491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8" t="n">
        <v>46179</v>
      </c>
      <c r="C609" s="1" t="n">
        <v>39</v>
      </c>
      <c r="D609" s="1" t="s">
        <v>3443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3492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8" t="n">
        <v>46179</v>
      </c>
      <c r="C610" s="1" t="n">
        <v>39</v>
      </c>
      <c r="D610" s="1" t="s">
        <v>3443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3493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8" t="n">
        <v>46181</v>
      </c>
      <c r="C611" s="1" t="n">
        <v>1</v>
      </c>
      <c r="D611" s="1" t="s">
        <v>3245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3494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8" t="n">
        <v>46181</v>
      </c>
      <c r="C612" s="1" t="n">
        <v>1</v>
      </c>
      <c r="D612" s="1" t="s">
        <v>3245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3267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8" t="n">
        <v>46181</v>
      </c>
      <c r="C613" s="1" t="n">
        <v>1</v>
      </c>
      <c r="D613" s="1" t="s">
        <v>3245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3495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8" t="n">
        <v>46181</v>
      </c>
      <c r="C614" s="1" t="n">
        <v>1</v>
      </c>
      <c r="D614" s="1" t="s">
        <v>3245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3496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8" t="n">
        <v>46181</v>
      </c>
      <c r="C615" s="1" t="n">
        <v>1</v>
      </c>
      <c r="D615" s="1" t="s">
        <v>3245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3497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8" t="n">
        <v>46181</v>
      </c>
      <c r="C616" s="1" t="n">
        <v>1</v>
      </c>
      <c r="D616" s="1" t="s">
        <v>3245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3498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8" t="n">
        <v>46181</v>
      </c>
      <c r="C617" s="1" t="n">
        <v>1</v>
      </c>
      <c r="D617" s="1" t="s">
        <v>3245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3499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8" t="n">
        <v>46181</v>
      </c>
      <c r="C618" s="1" t="n">
        <v>1</v>
      </c>
      <c r="D618" s="1" t="s">
        <v>3245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3500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8" t="n">
        <v>46181</v>
      </c>
      <c r="C619" s="1" t="n">
        <v>1</v>
      </c>
      <c r="D619" s="1" t="s">
        <v>3245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3501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8" t="n">
        <v>46181</v>
      </c>
      <c r="C620" s="1" t="n">
        <v>2</v>
      </c>
      <c r="D620" s="1" t="s">
        <v>3211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3212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8" t="n">
        <v>46181</v>
      </c>
      <c r="C621" s="1" t="n">
        <v>2</v>
      </c>
      <c r="D621" s="1" t="s">
        <v>3211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3213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8" t="n">
        <v>46181</v>
      </c>
      <c r="C622" s="1" t="n">
        <v>2</v>
      </c>
      <c r="D622" s="1" t="s">
        <v>3211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3214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8" t="n">
        <v>46181</v>
      </c>
      <c r="C623" s="1" t="n">
        <v>2</v>
      </c>
      <c r="D623" s="1" t="s">
        <v>3211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3216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8" t="n">
        <v>46181</v>
      </c>
      <c r="C624" s="1" t="n">
        <v>2</v>
      </c>
      <c r="D624" s="1" t="s">
        <v>3211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3215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8" t="n">
        <v>46181</v>
      </c>
      <c r="C625" s="1" t="n">
        <v>6</v>
      </c>
      <c r="D625" s="1" t="s">
        <v>3217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3212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8" t="n">
        <v>46181</v>
      </c>
      <c r="C626" s="1" t="n">
        <v>6</v>
      </c>
      <c r="D626" s="1" t="s">
        <v>3217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3213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8" t="n">
        <v>46181</v>
      </c>
      <c r="C627" s="1" t="n">
        <v>6</v>
      </c>
      <c r="D627" s="1" t="s">
        <v>3217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3214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8" t="n">
        <v>46181</v>
      </c>
      <c r="C628" s="1" t="n">
        <v>6</v>
      </c>
      <c r="D628" s="1" t="s">
        <v>3217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3216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8" t="n">
        <v>46181</v>
      </c>
      <c r="C629" s="1" t="n">
        <v>6</v>
      </c>
      <c r="D629" s="1" t="s">
        <v>3217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3215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8" t="n">
        <v>46181</v>
      </c>
      <c r="C630" s="1" t="n">
        <v>11</v>
      </c>
      <c r="D630" s="1" t="s">
        <v>3218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3502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8" t="n">
        <v>46181</v>
      </c>
      <c r="C631" s="1" t="n">
        <v>11</v>
      </c>
      <c r="D631" s="1" t="s">
        <v>3218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3503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8" t="n">
        <v>46181</v>
      </c>
      <c r="C632" s="1" t="n">
        <v>11</v>
      </c>
      <c r="D632" s="1" t="s">
        <v>3218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3504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8" t="n">
        <v>46181</v>
      </c>
      <c r="C633" s="1" t="n">
        <v>11</v>
      </c>
      <c r="D633" s="1" t="s">
        <v>3218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3505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8" t="n">
        <v>46181</v>
      </c>
      <c r="C634" s="1" t="n">
        <v>11</v>
      </c>
      <c r="D634" s="1" t="s">
        <v>3218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3506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8" t="n">
        <v>46181</v>
      </c>
      <c r="C635" s="1" t="n">
        <v>11</v>
      </c>
      <c r="D635" s="1" t="s">
        <v>3218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3507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8" t="n">
        <v>46181</v>
      </c>
      <c r="C636" s="1" t="n">
        <v>11</v>
      </c>
      <c r="D636" s="1" t="s">
        <v>3218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3508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8" t="n">
        <v>46181</v>
      </c>
      <c r="C637" s="1" t="n">
        <v>11</v>
      </c>
      <c r="D637" s="1" t="s">
        <v>3218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3509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8" t="n">
        <v>46181</v>
      </c>
      <c r="C638" s="1" t="n">
        <v>11</v>
      </c>
      <c r="D638" s="1" t="s">
        <v>3218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3510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8" t="n">
        <v>46181</v>
      </c>
      <c r="C639" s="1" t="n">
        <v>11</v>
      </c>
      <c r="D639" s="1" t="s">
        <v>3218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3511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8" t="n">
        <v>46181</v>
      </c>
      <c r="C640" s="1" t="n">
        <v>11</v>
      </c>
      <c r="D640" s="1" t="s">
        <v>3218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3512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8" t="n">
        <v>46181</v>
      </c>
      <c r="C641" s="1" t="n">
        <v>11</v>
      </c>
      <c r="D641" s="1" t="s">
        <v>3218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3288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8" t="n">
        <v>46181</v>
      </c>
      <c r="C642" s="1" t="n">
        <v>11</v>
      </c>
      <c r="D642" s="1" t="s">
        <v>3218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3290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8" t="n">
        <v>46181</v>
      </c>
      <c r="C643" s="1" t="n">
        <v>11</v>
      </c>
      <c r="D643" s="1" t="s">
        <v>3218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3513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8" t="n">
        <v>46181</v>
      </c>
      <c r="C644" s="1" t="n">
        <v>11</v>
      </c>
      <c r="D644" s="1" t="s">
        <v>3218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3514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8" t="n">
        <v>46181</v>
      </c>
      <c r="C645" s="1" t="n">
        <v>11</v>
      </c>
      <c r="D645" s="1" t="s">
        <v>3218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3515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8" t="n">
        <v>46181</v>
      </c>
      <c r="C646" s="1" t="n">
        <v>11</v>
      </c>
      <c r="D646" s="1" t="s">
        <v>3218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3516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8" t="n">
        <v>46181</v>
      </c>
      <c r="C647" s="1" t="n">
        <v>11</v>
      </c>
      <c r="D647" s="1" t="s">
        <v>3218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3517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8" t="n">
        <v>46181</v>
      </c>
      <c r="C648" s="1" t="n">
        <v>11</v>
      </c>
      <c r="D648" s="1" t="s">
        <v>3218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3518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8" t="n">
        <v>46181</v>
      </c>
      <c r="C649" s="1" t="n">
        <v>11</v>
      </c>
      <c r="D649" s="1" t="s">
        <v>3218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3519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8" t="n">
        <v>46181</v>
      </c>
      <c r="C650" s="1" t="n">
        <v>11</v>
      </c>
      <c r="D650" s="1" t="s">
        <v>3218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3520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8" t="n">
        <v>46181</v>
      </c>
      <c r="C651" s="1" t="n">
        <v>11</v>
      </c>
      <c r="D651" s="1" t="s">
        <v>3218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3521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8" t="n">
        <v>46181</v>
      </c>
      <c r="C652" s="1" t="n">
        <v>11</v>
      </c>
      <c r="D652" s="1" t="s">
        <v>3218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3522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8" t="n">
        <v>46181</v>
      </c>
      <c r="C653" s="1" t="n">
        <v>11</v>
      </c>
      <c r="D653" s="1" t="s">
        <v>3218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3523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8" t="n">
        <v>46181</v>
      </c>
      <c r="C654" s="1" t="n">
        <v>11</v>
      </c>
      <c r="D654" s="1" t="s">
        <v>3218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3524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8" t="n">
        <v>46181</v>
      </c>
      <c r="C655" s="1" t="n">
        <v>11</v>
      </c>
      <c r="D655" s="1" t="s">
        <v>3218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3525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8" t="n">
        <v>46181</v>
      </c>
      <c r="C656" s="1" t="n">
        <v>11</v>
      </c>
      <c r="D656" s="1" t="s">
        <v>3218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3526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8" t="n">
        <v>46181</v>
      </c>
      <c r="C657" s="1" t="n">
        <v>11</v>
      </c>
      <c r="D657" s="1" t="s">
        <v>3218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3527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8" t="n">
        <v>46181</v>
      </c>
      <c r="C658" s="1" t="n">
        <v>11</v>
      </c>
      <c r="D658" s="1" t="s">
        <v>3218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3528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8" t="n">
        <v>46181</v>
      </c>
      <c r="C659" s="1" t="n">
        <v>11</v>
      </c>
      <c r="D659" s="1" t="s">
        <v>3218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3529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8" t="n">
        <v>46181</v>
      </c>
      <c r="C660" s="1" t="n">
        <v>11</v>
      </c>
      <c r="D660" s="1" t="s">
        <v>3218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3362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8" t="n">
        <v>46181</v>
      </c>
      <c r="C661" s="1" t="n">
        <v>11</v>
      </c>
      <c r="D661" s="1" t="s">
        <v>3218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3363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8" t="n">
        <v>46181</v>
      </c>
      <c r="C662" s="1" t="n">
        <v>11</v>
      </c>
      <c r="D662" s="1" t="s">
        <v>3218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3530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8" t="n">
        <v>46181</v>
      </c>
      <c r="C663" s="1" t="n">
        <v>11</v>
      </c>
      <c r="D663" s="1" t="s">
        <v>3218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3531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8" t="n">
        <v>46181</v>
      </c>
      <c r="C664" s="1" t="n">
        <v>11</v>
      </c>
      <c r="D664" s="1" t="s">
        <v>3218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3532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8" t="n">
        <v>46181</v>
      </c>
      <c r="C665" s="1" t="n">
        <v>11</v>
      </c>
      <c r="D665" s="1" t="s">
        <v>3218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3533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8" t="n">
        <v>46181</v>
      </c>
      <c r="C666" s="1" t="n">
        <v>11</v>
      </c>
      <c r="D666" s="1" t="s">
        <v>3218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3534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8" t="n">
        <v>46181</v>
      </c>
      <c r="C667" s="1" t="n">
        <v>11</v>
      </c>
      <c r="D667" s="1" t="s">
        <v>3218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3535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8" t="n">
        <v>46181</v>
      </c>
      <c r="C668" s="1" t="n">
        <v>11</v>
      </c>
      <c r="D668" s="1" t="s">
        <v>3218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3536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8" t="n">
        <v>46181</v>
      </c>
      <c r="C669" s="1" t="n">
        <v>11</v>
      </c>
      <c r="D669" s="1" t="s">
        <v>3218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3537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8" t="n">
        <v>46181</v>
      </c>
      <c r="C670" s="1" t="n">
        <v>11</v>
      </c>
      <c r="D670" s="1" t="s">
        <v>3218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3538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8" t="n">
        <v>46181</v>
      </c>
      <c r="C671" s="1" t="n">
        <v>11</v>
      </c>
      <c r="D671" s="1" t="s">
        <v>3218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3539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8" t="n">
        <v>46181</v>
      </c>
      <c r="C672" s="1" t="n">
        <v>11</v>
      </c>
      <c r="D672" s="1" t="s">
        <v>3218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3540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8" t="n">
        <v>46181</v>
      </c>
      <c r="C673" s="1" t="n">
        <v>11</v>
      </c>
      <c r="D673" s="1" t="s">
        <v>3218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3541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8" t="n">
        <v>46181</v>
      </c>
      <c r="C674" s="1" t="n">
        <v>11</v>
      </c>
      <c r="D674" s="1" t="s">
        <v>3218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3542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8" t="n">
        <v>46181</v>
      </c>
      <c r="C675" s="1" t="n">
        <v>11</v>
      </c>
      <c r="D675" s="1" t="s">
        <v>3218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3543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8" t="n">
        <v>46181</v>
      </c>
      <c r="C676" s="1" t="n">
        <v>11</v>
      </c>
      <c r="D676" s="1" t="s">
        <v>3218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3544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8" t="n">
        <v>46181</v>
      </c>
      <c r="C677" s="1" t="n">
        <v>11</v>
      </c>
      <c r="D677" s="1" t="s">
        <v>3218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3545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8" t="n">
        <v>46181</v>
      </c>
      <c r="C678" s="1" t="n">
        <v>11</v>
      </c>
      <c r="D678" s="1" t="s">
        <v>3218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3546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8" t="n">
        <v>46181</v>
      </c>
      <c r="C679" s="1" t="n">
        <v>11</v>
      </c>
      <c r="D679" s="1" t="s">
        <v>3218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3547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8" t="n">
        <v>46181</v>
      </c>
      <c r="C680" s="1" t="n">
        <v>11</v>
      </c>
      <c r="D680" s="1" t="s">
        <v>3218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3548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8" t="n">
        <v>46181</v>
      </c>
      <c r="C681" s="1" t="n">
        <v>11</v>
      </c>
      <c r="D681" s="1" t="s">
        <v>3218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3549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8" t="n">
        <v>46181</v>
      </c>
      <c r="C682" s="1" t="n">
        <v>11</v>
      </c>
      <c r="D682" s="1" t="s">
        <v>3218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3550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8" t="n">
        <v>46181</v>
      </c>
      <c r="C683" s="1" t="n">
        <v>11</v>
      </c>
      <c r="D683" s="1" t="s">
        <v>3218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3551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8" t="n">
        <v>46181</v>
      </c>
      <c r="C684" s="1" t="n">
        <v>11</v>
      </c>
      <c r="D684" s="1" t="s">
        <v>3218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3552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8" t="n">
        <v>46181</v>
      </c>
      <c r="C685" s="1" t="n">
        <v>11</v>
      </c>
      <c r="D685" s="1" t="s">
        <v>3218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3553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8" t="n">
        <v>46181</v>
      </c>
      <c r="C686" s="1" t="n">
        <v>11</v>
      </c>
      <c r="D686" s="1" t="s">
        <v>3218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3554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8" t="n">
        <v>46181</v>
      </c>
      <c r="C687" s="1" t="n">
        <v>11</v>
      </c>
      <c r="D687" s="1" t="s">
        <v>3218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3555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8" t="n">
        <v>46181</v>
      </c>
      <c r="C688" s="1" t="n">
        <v>11</v>
      </c>
      <c r="D688" s="1" t="s">
        <v>3218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3556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8" t="n">
        <v>46181</v>
      </c>
      <c r="C689" s="1" t="n">
        <v>11</v>
      </c>
      <c r="D689" s="1" t="s">
        <v>3218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3557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8" t="n">
        <v>46181</v>
      </c>
      <c r="C690" s="1" t="n">
        <v>11</v>
      </c>
      <c r="D690" s="1" t="s">
        <v>3218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3558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8" t="n">
        <v>46181</v>
      </c>
      <c r="C691" s="1" t="n">
        <v>11</v>
      </c>
      <c r="D691" s="1" t="s">
        <v>3218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3559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8" t="n">
        <v>46181</v>
      </c>
      <c r="C692" s="1" t="n">
        <v>11</v>
      </c>
      <c r="D692" s="1" t="s">
        <v>3218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3560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8" t="n">
        <v>46181</v>
      </c>
      <c r="C693" s="1" t="n">
        <v>11</v>
      </c>
      <c r="D693" s="1" t="s">
        <v>3218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3561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8" t="n">
        <v>46181</v>
      </c>
      <c r="C694" s="1" t="n">
        <v>11</v>
      </c>
      <c r="D694" s="1" t="s">
        <v>3218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3562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8" t="n">
        <v>46181</v>
      </c>
      <c r="C695" s="1" t="n">
        <v>11</v>
      </c>
      <c r="D695" s="1" t="s">
        <v>3218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3563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8" t="n">
        <v>46181</v>
      </c>
      <c r="C696" s="1" t="n">
        <v>11</v>
      </c>
      <c r="D696" s="1" t="s">
        <v>3218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3564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8" t="n">
        <v>46181</v>
      </c>
      <c r="C697" s="1" t="n">
        <v>11</v>
      </c>
      <c r="D697" s="1" t="s">
        <v>3218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3565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8" t="n">
        <v>46181</v>
      </c>
      <c r="C698" s="1" t="n">
        <v>11</v>
      </c>
      <c r="D698" s="1" t="s">
        <v>3218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3566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8" t="n">
        <v>46181</v>
      </c>
      <c r="C699" s="1" t="n">
        <v>11</v>
      </c>
      <c r="D699" s="1" t="s">
        <v>3218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3567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8" t="n">
        <v>46181</v>
      </c>
      <c r="C700" s="1" t="n">
        <v>11</v>
      </c>
      <c r="D700" s="1" t="s">
        <v>3218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3568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8" t="n">
        <v>46181</v>
      </c>
      <c r="C701" s="1" t="n">
        <v>11</v>
      </c>
      <c r="D701" s="1" t="s">
        <v>3218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3569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8" t="n">
        <v>46181</v>
      </c>
      <c r="C702" s="1" t="n">
        <v>11</v>
      </c>
      <c r="D702" s="1" t="s">
        <v>3218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3570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8" t="n">
        <v>46181</v>
      </c>
      <c r="C703" s="1" t="n">
        <v>11</v>
      </c>
      <c r="D703" s="1" t="s">
        <v>3218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3571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8" t="n">
        <v>46181</v>
      </c>
      <c r="C704" s="1" t="n">
        <v>11</v>
      </c>
      <c r="D704" s="1" t="s">
        <v>3218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3572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8" t="n">
        <v>46181</v>
      </c>
      <c r="C705" s="1" t="n">
        <v>11</v>
      </c>
      <c r="D705" s="1" t="s">
        <v>3218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3573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8" t="n">
        <v>46181</v>
      </c>
      <c r="C706" s="1" t="n">
        <v>11</v>
      </c>
      <c r="D706" s="1" t="s">
        <v>3218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3574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8" t="n">
        <v>46181</v>
      </c>
      <c r="C707" s="1" t="n">
        <v>11</v>
      </c>
      <c r="D707" s="1" t="s">
        <v>3218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3575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8" t="n">
        <v>46181</v>
      </c>
      <c r="C708" s="1" t="n">
        <v>11</v>
      </c>
      <c r="D708" s="1" t="s">
        <v>3218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3576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8" t="n">
        <v>46181</v>
      </c>
      <c r="C709" s="1" t="n">
        <v>11</v>
      </c>
      <c r="D709" s="1" t="s">
        <v>3218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3577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8" t="n">
        <v>46181</v>
      </c>
      <c r="C710" s="1" t="n">
        <v>11</v>
      </c>
      <c r="D710" s="1" t="s">
        <v>3218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3578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8" t="n">
        <v>46181</v>
      </c>
      <c r="C711" s="1" t="n">
        <v>11</v>
      </c>
      <c r="D711" s="1" t="s">
        <v>3218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3579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8" t="n">
        <v>46181</v>
      </c>
      <c r="C712" s="1" t="n">
        <v>11</v>
      </c>
      <c r="D712" s="1" t="s">
        <v>3218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3580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8" t="n">
        <v>46181</v>
      </c>
      <c r="C713" s="1" t="n">
        <v>11</v>
      </c>
      <c r="D713" s="1" t="s">
        <v>3218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3581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8" t="n">
        <v>46181</v>
      </c>
      <c r="C714" s="1" t="n">
        <v>11</v>
      </c>
      <c r="D714" s="1" t="s">
        <v>3218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3582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8" t="n">
        <v>46181</v>
      </c>
      <c r="C715" s="1" t="n">
        <v>11</v>
      </c>
      <c r="D715" s="1" t="s">
        <v>3218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3583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8" t="n">
        <v>46181</v>
      </c>
      <c r="C716" s="1" t="n">
        <v>11</v>
      </c>
      <c r="D716" s="1" t="s">
        <v>3218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3584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8" t="n">
        <v>46181</v>
      </c>
      <c r="C717" s="1" t="n">
        <v>11</v>
      </c>
      <c r="D717" s="1" t="s">
        <v>3218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3585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8" t="n">
        <v>46181</v>
      </c>
      <c r="C718" s="1" t="n">
        <v>11</v>
      </c>
      <c r="D718" s="1" t="s">
        <v>3218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3586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8" t="n">
        <v>46181</v>
      </c>
      <c r="C719" s="1" t="n">
        <v>11</v>
      </c>
      <c r="D719" s="1" t="s">
        <v>3218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3587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8" t="n">
        <v>46181</v>
      </c>
      <c r="C720" s="1" t="n">
        <v>11</v>
      </c>
      <c r="D720" s="1" t="s">
        <v>3218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3588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8" t="n">
        <v>46181</v>
      </c>
      <c r="C721" s="1" t="n">
        <v>11</v>
      </c>
      <c r="D721" s="1" t="s">
        <v>3218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3589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8" t="n">
        <v>46181</v>
      </c>
      <c r="C722" s="1" t="n">
        <v>11</v>
      </c>
      <c r="D722" s="1" t="s">
        <v>3218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3590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8" t="n">
        <v>46181</v>
      </c>
      <c r="C723" s="1" t="n">
        <v>11</v>
      </c>
      <c r="D723" s="1" t="s">
        <v>3218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3591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8" t="n">
        <v>46181</v>
      </c>
      <c r="C724" s="1" t="n">
        <v>11</v>
      </c>
      <c r="D724" s="1" t="s">
        <v>3218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3592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8" t="n">
        <v>46181</v>
      </c>
      <c r="C725" s="1" t="n">
        <v>11</v>
      </c>
      <c r="D725" s="1" t="s">
        <v>3218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3593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8" t="n">
        <v>46181</v>
      </c>
      <c r="C726" s="1" t="n">
        <v>11</v>
      </c>
      <c r="D726" s="1" t="s">
        <v>3218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3594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8" t="n">
        <v>46181</v>
      </c>
      <c r="C727" s="1" t="n">
        <v>22</v>
      </c>
      <c r="D727" s="1" t="s">
        <v>3364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3379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8" t="n">
        <v>46181</v>
      </c>
      <c r="C728" s="1" t="n">
        <v>22</v>
      </c>
      <c r="D728" s="1" t="s">
        <v>3364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3379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8" t="n">
        <v>46181</v>
      </c>
      <c r="C729" s="1" t="n">
        <v>22</v>
      </c>
      <c r="D729" s="1" t="s">
        <v>3364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3380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8" t="n">
        <v>46181</v>
      </c>
      <c r="C730" s="1" t="n">
        <v>22</v>
      </c>
      <c r="D730" s="1" t="s">
        <v>3364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3381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8" t="n">
        <v>46181</v>
      </c>
      <c r="C731" s="1" t="n">
        <v>22</v>
      </c>
      <c r="D731" s="1" t="s">
        <v>3364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3382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8" t="n">
        <v>46181</v>
      </c>
      <c r="C732" s="1" t="n">
        <v>22</v>
      </c>
      <c r="D732" s="1" t="s">
        <v>3364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3595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8" t="n">
        <v>46181</v>
      </c>
      <c r="C733" s="1" t="n">
        <v>22</v>
      </c>
      <c r="D733" s="1" t="s">
        <v>3364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3365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8" t="n">
        <v>46181</v>
      </c>
      <c r="C734" s="1" t="n">
        <v>22</v>
      </c>
      <c r="D734" s="1" t="s">
        <v>3364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3383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8" t="n">
        <v>46181</v>
      </c>
      <c r="C735" s="1" t="n">
        <v>22</v>
      </c>
      <c r="D735" s="1" t="s">
        <v>3364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3366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8" t="n">
        <v>46181</v>
      </c>
      <c r="C736" s="1" t="n">
        <v>22</v>
      </c>
      <c r="D736" s="1" t="s">
        <v>3364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3367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8" t="n">
        <v>46181</v>
      </c>
      <c r="C737" s="1" t="n">
        <v>22</v>
      </c>
      <c r="D737" s="1" t="s">
        <v>3364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3368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8" t="n">
        <v>46181</v>
      </c>
      <c r="C738" s="1" t="n">
        <v>22</v>
      </c>
      <c r="D738" s="1" t="s">
        <v>3364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3369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8" t="n">
        <v>46181</v>
      </c>
      <c r="C739" s="1" t="n">
        <v>22</v>
      </c>
      <c r="D739" s="1" t="s">
        <v>3364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3370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8" t="n">
        <v>46181</v>
      </c>
      <c r="C740" s="1" t="n">
        <v>22</v>
      </c>
      <c r="D740" s="1" t="s">
        <v>3364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3371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8" t="n">
        <v>46181</v>
      </c>
      <c r="C741" s="1" t="n">
        <v>22</v>
      </c>
      <c r="D741" s="1" t="s">
        <v>3364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3372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8" t="n">
        <v>46181</v>
      </c>
      <c r="C742" s="1" t="n">
        <v>22</v>
      </c>
      <c r="D742" s="1" t="s">
        <v>3364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3373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8" t="n">
        <v>46181</v>
      </c>
      <c r="C743" s="1" t="n">
        <v>22</v>
      </c>
      <c r="D743" s="1" t="s">
        <v>3364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3374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8" t="n">
        <v>46181</v>
      </c>
      <c r="C744" s="1" t="n">
        <v>22</v>
      </c>
      <c r="D744" s="1" t="s">
        <v>3364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3384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8" t="n">
        <v>46181</v>
      </c>
      <c r="C745" s="1" t="n">
        <v>22</v>
      </c>
      <c r="D745" s="1" t="s">
        <v>3364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3375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8" t="n">
        <v>46181</v>
      </c>
      <c r="C746" s="1" t="n">
        <v>22</v>
      </c>
      <c r="D746" s="1" t="s">
        <v>3364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3376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8" t="n">
        <v>46181</v>
      </c>
      <c r="C747" s="1" t="n">
        <v>22</v>
      </c>
      <c r="D747" s="1" t="s">
        <v>3364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3376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8" t="n">
        <v>46181</v>
      </c>
      <c r="C748" s="1" t="n">
        <v>22</v>
      </c>
      <c r="D748" s="1" t="s">
        <v>3364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3376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8" t="n">
        <v>46181</v>
      </c>
      <c r="C749" s="1" t="n">
        <v>22</v>
      </c>
      <c r="D749" s="1" t="s">
        <v>3364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3377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8" t="n">
        <v>46181</v>
      </c>
      <c r="C750" s="1" t="n">
        <v>22</v>
      </c>
      <c r="D750" s="1" t="s">
        <v>3364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3377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8" t="n">
        <v>46181</v>
      </c>
      <c r="C751" s="1" t="n">
        <v>22</v>
      </c>
      <c r="D751" s="1" t="s">
        <v>3364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3378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8" t="n">
        <v>46181</v>
      </c>
      <c r="C752" s="1" t="n">
        <v>22</v>
      </c>
      <c r="D752" s="1" t="s">
        <v>3364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3378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8" t="n">
        <v>46181</v>
      </c>
      <c r="C753" s="1" t="n">
        <v>22</v>
      </c>
      <c r="D753" s="1" t="s">
        <v>3364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3378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8" t="n">
        <v>46181</v>
      </c>
      <c r="C754" s="1" t="n">
        <v>100</v>
      </c>
      <c r="D754" s="1" t="s">
        <v>3385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3595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8" t="n">
        <v>46181</v>
      </c>
      <c r="C755" s="1" t="n">
        <v>100</v>
      </c>
      <c r="D755" s="1" t="s">
        <v>3385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3384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8" t="n">
        <v>46181</v>
      </c>
      <c r="C756" s="1" t="n">
        <v>100</v>
      </c>
      <c r="D756" s="1" t="s">
        <v>3385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3376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8" t="n">
        <v>46181</v>
      </c>
      <c r="C757" s="1" t="n">
        <v>100</v>
      </c>
      <c r="D757" s="1" t="s">
        <v>3385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3378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8" t="n">
        <v>46181</v>
      </c>
      <c r="C758" s="1" t="n">
        <v>100</v>
      </c>
      <c r="D758" s="1" t="s">
        <v>3385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3379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8" t="n">
        <v>46181</v>
      </c>
      <c r="C759" s="1" t="n">
        <v>100</v>
      </c>
      <c r="D759" s="1" t="s">
        <v>3385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3380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8" t="n">
        <v>46181</v>
      </c>
      <c r="C760" s="1" t="n">
        <v>100</v>
      </c>
      <c r="D760" s="1" t="s">
        <v>3385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3381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8" t="n">
        <v>46181</v>
      </c>
      <c r="C761" s="1" t="n">
        <v>100</v>
      </c>
      <c r="D761" s="1" t="s">
        <v>3385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3382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8" t="n">
        <v>46181</v>
      </c>
      <c r="C762" s="1" t="n">
        <v>100</v>
      </c>
      <c r="D762" s="1" t="s">
        <v>3385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3383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8" t="n">
        <v>46181</v>
      </c>
      <c r="C763" s="1" t="n">
        <v>100</v>
      </c>
      <c r="D763" s="1" t="s">
        <v>3385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3376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8" t="n">
        <v>46181</v>
      </c>
      <c r="C764" s="1" t="n">
        <v>100</v>
      </c>
      <c r="D764" s="1" t="s">
        <v>3385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3377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8" t="n">
        <v>46181</v>
      </c>
      <c r="C765" s="1" t="n">
        <v>100</v>
      </c>
      <c r="D765" s="1" t="s">
        <v>3385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3378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8" t="n">
        <v>46181</v>
      </c>
      <c r="C766" s="1" t="n">
        <v>100</v>
      </c>
      <c r="D766" s="1" t="s">
        <v>3385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3379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8" t="n">
        <v>46181</v>
      </c>
      <c r="C767" s="1" t="n">
        <v>100</v>
      </c>
      <c r="D767" s="1" t="s">
        <v>3385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3365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8" t="n">
        <v>46181</v>
      </c>
      <c r="C768" s="1" t="n">
        <v>100</v>
      </c>
      <c r="D768" s="1" t="s">
        <v>3385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3366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8" t="n">
        <v>46181</v>
      </c>
      <c r="C769" s="1" t="n">
        <v>100</v>
      </c>
      <c r="D769" s="1" t="s">
        <v>3385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3367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8" t="n">
        <v>46181</v>
      </c>
      <c r="C770" s="1" t="n">
        <v>100</v>
      </c>
      <c r="D770" s="1" t="s">
        <v>3385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3368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8" t="n">
        <v>46181</v>
      </c>
      <c r="C771" s="1" t="n">
        <v>100</v>
      </c>
      <c r="D771" s="1" t="s">
        <v>3385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3369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8" t="n">
        <v>46181</v>
      </c>
      <c r="C772" s="1" t="n">
        <v>100</v>
      </c>
      <c r="D772" s="1" t="s">
        <v>3385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3370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8" t="n">
        <v>46181</v>
      </c>
      <c r="C773" s="1" t="n">
        <v>100</v>
      </c>
      <c r="D773" s="1" t="s">
        <v>3385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3371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8" t="n">
        <v>46181</v>
      </c>
      <c r="C774" s="1" t="n">
        <v>100</v>
      </c>
      <c r="D774" s="1" t="s">
        <v>3385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3372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8" t="n">
        <v>46181</v>
      </c>
      <c r="C775" s="1" t="n">
        <v>100</v>
      </c>
      <c r="D775" s="1" t="s">
        <v>3385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3373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8" t="n">
        <v>46181</v>
      </c>
      <c r="C776" s="1" t="n">
        <v>100</v>
      </c>
      <c r="D776" s="1" t="s">
        <v>3385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3374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8" t="n">
        <v>46181</v>
      </c>
      <c r="C777" s="1" t="n">
        <v>100</v>
      </c>
      <c r="D777" s="1" t="s">
        <v>3385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3375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8" t="n">
        <v>46181</v>
      </c>
      <c r="C778" s="1" t="n">
        <v>100</v>
      </c>
      <c r="D778" s="1" t="s">
        <v>3385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3376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8" t="n">
        <v>46181</v>
      </c>
      <c r="C779" s="1" t="n">
        <v>100</v>
      </c>
      <c r="D779" s="1" t="s">
        <v>3385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3377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8" t="n">
        <v>46181</v>
      </c>
      <c r="C780" s="1" t="n">
        <v>100</v>
      </c>
      <c r="D780" s="1" t="s">
        <v>3385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3378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8" t="n">
        <v>46182</v>
      </c>
      <c r="C781" s="1" t="n">
        <v>1</v>
      </c>
      <c r="D781" s="1" t="s">
        <v>3245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3596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8" t="n">
        <v>46182</v>
      </c>
      <c r="C782" s="1" t="n">
        <v>1</v>
      </c>
      <c r="D782" s="1" t="s">
        <v>3245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3597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8" t="n">
        <v>46182</v>
      </c>
      <c r="C783" s="1" t="n">
        <v>1</v>
      </c>
      <c r="D783" s="1" t="s">
        <v>3245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3598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8" t="n">
        <v>46182</v>
      </c>
      <c r="C784" s="1" t="n">
        <v>1</v>
      </c>
      <c r="D784" s="1" t="s">
        <v>3245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3599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8" t="n">
        <v>46182</v>
      </c>
      <c r="C785" s="1" t="n">
        <v>1</v>
      </c>
      <c r="D785" s="1" t="s">
        <v>3245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3600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8" t="n">
        <v>46182</v>
      </c>
      <c r="C786" s="1" t="n">
        <v>1</v>
      </c>
      <c r="D786" s="1" t="s">
        <v>3245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3601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8" t="n">
        <v>46182</v>
      </c>
      <c r="C787" s="1" t="n">
        <v>1</v>
      </c>
      <c r="D787" s="1" t="s">
        <v>3245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3602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8" t="n">
        <v>46182</v>
      </c>
      <c r="C788" s="1" t="n">
        <v>1</v>
      </c>
      <c r="D788" s="1" t="s">
        <v>3245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3603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8" t="n">
        <v>46182</v>
      </c>
      <c r="C789" s="1" t="n">
        <v>2</v>
      </c>
      <c r="D789" s="1" t="s">
        <v>3211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3212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8" t="n">
        <v>46182</v>
      </c>
      <c r="C790" s="1" t="n">
        <v>2</v>
      </c>
      <c r="D790" s="1" t="s">
        <v>3211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3213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8" t="n">
        <v>46182</v>
      </c>
      <c r="C791" s="1" t="n">
        <v>2</v>
      </c>
      <c r="D791" s="1" t="s">
        <v>3211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3214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8" t="n">
        <v>46182</v>
      </c>
      <c r="C792" s="1" t="n">
        <v>2</v>
      </c>
      <c r="D792" s="1" t="s">
        <v>3211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3215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8" t="n">
        <v>46182</v>
      </c>
      <c r="C793" s="1" t="n">
        <v>2</v>
      </c>
      <c r="D793" s="1" t="s">
        <v>3211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3216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8" t="n">
        <v>46182</v>
      </c>
      <c r="C794" s="1" t="n">
        <v>2</v>
      </c>
      <c r="D794" s="1" t="s">
        <v>3211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3248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8" t="n">
        <v>46182</v>
      </c>
      <c r="C795" s="1" t="n">
        <v>2</v>
      </c>
      <c r="D795" s="1" t="s">
        <v>3211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3249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8" t="n">
        <v>46182</v>
      </c>
      <c r="C796" s="1" t="n">
        <v>2</v>
      </c>
      <c r="D796" s="1" t="s">
        <v>3211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3250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8" t="n">
        <v>46182</v>
      </c>
      <c r="C797" s="1" t="n">
        <v>2</v>
      </c>
      <c r="D797" s="1" t="s">
        <v>3211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3252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8" t="n">
        <v>46182</v>
      </c>
      <c r="C798" s="1" t="n">
        <v>2</v>
      </c>
      <c r="D798" s="1" t="s">
        <v>3211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3401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8" t="n">
        <v>46182</v>
      </c>
      <c r="C799" s="1" t="n">
        <v>2</v>
      </c>
      <c r="D799" s="1" t="s">
        <v>3211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3253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8" t="n">
        <v>46182</v>
      </c>
      <c r="C800" s="1" t="n">
        <v>2</v>
      </c>
      <c r="D800" s="1" t="s">
        <v>3211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3254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8" t="n">
        <v>46182</v>
      </c>
      <c r="C801" s="1" t="n">
        <v>2</v>
      </c>
      <c r="D801" s="1" t="s">
        <v>3211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3402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8" t="n">
        <v>46182</v>
      </c>
      <c r="C802" s="1" t="n">
        <v>2</v>
      </c>
      <c r="D802" s="1" t="s">
        <v>3211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3255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8" t="n">
        <v>46182</v>
      </c>
      <c r="C803" s="1" t="n">
        <v>2</v>
      </c>
      <c r="D803" s="1" t="s">
        <v>3211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3256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8" t="n">
        <v>46182</v>
      </c>
      <c r="C804" s="1" t="n">
        <v>2</v>
      </c>
      <c r="D804" s="1" t="s">
        <v>3211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3257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8" t="n">
        <v>46182</v>
      </c>
      <c r="C805" s="1" t="n">
        <v>2</v>
      </c>
      <c r="D805" s="1" t="s">
        <v>3211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3258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8" t="n">
        <v>46182</v>
      </c>
      <c r="C806" s="1" t="n">
        <v>2</v>
      </c>
      <c r="D806" s="1" t="s">
        <v>3211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3404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8" t="n">
        <v>46182</v>
      </c>
      <c r="C807" s="1" t="n">
        <v>2</v>
      </c>
      <c r="D807" s="1" t="s">
        <v>3211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3405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8" t="n">
        <v>46182</v>
      </c>
      <c r="C808" s="1" t="n">
        <v>2</v>
      </c>
      <c r="D808" s="1" t="s">
        <v>3211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3259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8" t="n">
        <v>46182</v>
      </c>
      <c r="C809" s="1" t="n">
        <v>2</v>
      </c>
      <c r="D809" s="1" t="s">
        <v>3211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3260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8" t="n">
        <v>46182</v>
      </c>
      <c r="C810" s="1" t="n">
        <v>2</v>
      </c>
      <c r="D810" s="1" t="s">
        <v>3211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3261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8" t="n">
        <v>46182</v>
      </c>
      <c r="C811" s="1" t="n">
        <v>2</v>
      </c>
      <c r="D811" s="1" t="s">
        <v>3211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3604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8" t="n">
        <v>46182</v>
      </c>
      <c r="C812" s="1" t="n">
        <v>2</v>
      </c>
      <c r="D812" s="1" t="s">
        <v>3211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3605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8" t="n">
        <v>46182</v>
      </c>
      <c r="C813" s="1" t="n">
        <v>2</v>
      </c>
      <c r="D813" s="1" t="s">
        <v>3211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3406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8" t="n">
        <v>46182</v>
      </c>
      <c r="C814" s="1" t="n">
        <v>6</v>
      </c>
      <c r="D814" s="1" t="s">
        <v>3217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3212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8" t="n">
        <v>46182</v>
      </c>
      <c r="C815" s="1" t="n">
        <v>6</v>
      </c>
      <c r="D815" s="1" t="s">
        <v>3217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3213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8" t="n">
        <v>46182</v>
      </c>
      <c r="C816" s="1" t="n">
        <v>6</v>
      </c>
      <c r="D816" s="1" t="s">
        <v>3217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3214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8" t="n">
        <v>46182</v>
      </c>
      <c r="C817" s="1" t="n">
        <v>6</v>
      </c>
      <c r="D817" s="1" t="s">
        <v>3217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3215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8" t="n">
        <v>46182</v>
      </c>
      <c r="C818" s="1" t="n">
        <v>6</v>
      </c>
      <c r="D818" s="1" t="s">
        <v>3217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3216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8" t="n">
        <v>46182</v>
      </c>
      <c r="C819" s="1" t="n">
        <v>6</v>
      </c>
      <c r="D819" s="1" t="s">
        <v>3217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3248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8" t="n">
        <v>46182</v>
      </c>
      <c r="C820" s="1" t="n">
        <v>6</v>
      </c>
      <c r="D820" s="1" t="s">
        <v>3217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3249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8" t="n">
        <v>46182</v>
      </c>
      <c r="C821" s="1" t="n">
        <v>6</v>
      </c>
      <c r="D821" s="1" t="s">
        <v>3217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3250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8" t="n">
        <v>46182</v>
      </c>
      <c r="C822" s="1" t="n">
        <v>6</v>
      </c>
      <c r="D822" s="1" t="s">
        <v>3217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3252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8" t="n">
        <v>46182</v>
      </c>
      <c r="C823" s="1" t="n">
        <v>6</v>
      </c>
      <c r="D823" s="1" t="s">
        <v>3217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3401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8" t="n">
        <v>46182</v>
      </c>
      <c r="C824" s="1" t="n">
        <v>6</v>
      </c>
      <c r="D824" s="1" t="s">
        <v>3217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3253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8" t="n">
        <v>46182</v>
      </c>
      <c r="C825" s="1" t="n">
        <v>6</v>
      </c>
      <c r="D825" s="1" t="s">
        <v>3217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3254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8" t="n">
        <v>46182</v>
      </c>
      <c r="C826" s="1" t="n">
        <v>6</v>
      </c>
      <c r="D826" s="1" t="s">
        <v>3217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3402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8" t="n">
        <v>46182</v>
      </c>
      <c r="C827" s="1" t="n">
        <v>6</v>
      </c>
      <c r="D827" s="1" t="s">
        <v>3217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3255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8" t="n">
        <v>46182</v>
      </c>
      <c r="C828" s="1" t="n">
        <v>6</v>
      </c>
      <c r="D828" s="1" t="s">
        <v>3217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3256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8" t="n">
        <v>46182</v>
      </c>
      <c r="C829" s="1" t="n">
        <v>6</v>
      </c>
      <c r="D829" s="1" t="s">
        <v>3217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3257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8" t="n">
        <v>46182</v>
      </c>
      <c r="C830" s="1" t="n">
        <v>6</v>
      </c>
      <c r="D830" s="1" t="s">
        <v>3217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3258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8" t="n">
        <v>46182</v>
      </c>
      <c r="C831" s="1" t="n">
        <v>6</v>
      </c>
      <c r="D831" s="1" t="s">
        <v>3217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3404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8" t="n">
        <v>46182</v>
      </c>
      <c r="C832" s="1" t="n">
        <v>6</v>
      </c>
      <c r="D832" s="1" t="s">
        <v>3217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3405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8" t="n">
        <v>46182</v>
      </c>
      <c r="C833" s="1" t="n">
        <v>6</v>
      </c>
      <c r="D833" s="1" t="s">
        <v>3217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3259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8" t="n">
        <v>46182</v>
      </c>
      <c r="C834" s="1" t="n">
        <v>6</v>
      </c>
      <c r="D834" s="1" t="s">
        <v>3217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3260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8" t="n">
        <v>46182</v>
      </c>
      <c r="C835" s="1" t="n">
        <v>6</v>
      </c>
      <c r="D835" s="1" t="s">
        <v>3217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3261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8" t="n">
        <v>46182</v>
      </c>
      <c r="C836" s="1" t="n">
        <v>6</v>
      </c>
      <c r="D836" s="1" t="s">
        <v>3217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3604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8" t="n">
        <v>46182</v>
      </c>
      <c r="C837" s="1" t="n">
        <v>6</v>
      </c>
      <c r="D837" s="1" t="s">
        <v>3217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3605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8" t="n">
        <v>46182</v>
      </c>
      <c r="C838" s="1" t="n">
        <v>6</v>
      </c>
      <c r="D838" s="1" t="s">
        <v>3217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3406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8" t="n">
        <v>46182</v>
      </c>
      <c r="C839" s="1" t="n">
        <v>11</v>
      </c>
      <c r="D839" s="1" t="s">
        <v>3218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3606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8" t="n">
        <v>46182</v>
      </c>
      <c r="C840" s="1" t="n">
        <v>11</v>
      </c>
      <c r="D840" s="1" t="s">
        <v>3218</v>
      </c>
      <c r="E840" s="1" t="n">
        <v>1811</v>
      </c>
      <c r="F840" s="1" t="s">
        <v>3106</v>
      </c>
      <c r="I840" s="1" t="n">
        <v>7776</v>
      </c>
      <c r="J840" s="1" t="n">
        <v>20301</v>
      </c>
      <c r="K840" s="1" t="n">
        <v>7898927947064</v>
      </c>
      <c r="L840" s="1" t="s">
        <v>3607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8" t="n">
        <v>46182</v>
      </c>
      <c r="C841" s="1" t="n">
        <v>11</v>
      </c>
      <c r="D841" s="1" t="s">
        <v>3218</v>
      </c>
      <c r="E841" s="1" t="n">
        <v>1811</v>
      </c>
      <c r="F841" s="1" t="s">
        <v>3106</v>
      </c>
      <c r="I841" s="1" t="n">
        <v>7776</v>
      </c>
      <c r="J841" s="1" t="n">
        <v>107458</v>
      </c>
      <c r="K841" s="1" t="n">
        <v>7891219030925</v>
      </c>
      <c r="L841" s="1" t="s">
        <v>3608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8" t="n">
        <v>46182</v>
      </c>
      <c r="C842" s="1" t="n">
        <v>11</v>
      </c>
      <c r="D842" s="1" t="s">
        <v>3218</v>
      </c>
      <c r="E842" s="1" t="n">
        <v>1811</v>
      </c>
      <c r="F842" s="1" t="s">
        <v>3106</v>
      </c>
      <c r="I842" s="1" t="n">
        <v>7776</v>
      </c>
      <c r="J842" s="1" t="n">
        <v>14545</v>
      </c>
      <c r="K842" s="1" t="n">
        <v>7898927947194</v>
      </c>
      <c r="L842" s="1" t="s">
        <v>3609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8" t="n">
        <v>46182</v>
      </c>
      <c r="C843" s="1" t="n">
        <v>11</v>
      </c>
      <c r="D843" s="1" t="s">
        <v>3218</v>
      </c>
      <c r="E843" s="1" t="n">
        <v>1811</v>
      </c>
      <c r="F843" s="1" t="s">
        <v>3106</v>
      </c>
      <c r="I843" s="1" t="n">
        <v>7776</v>
      </c>
      <c r="J843" s="1" t="n">
        <v>43231</v>
      </c>
      <c r="K843" s="1" t="n">
        <v>7898941898847</v>
      </c>
      <c r="L843" s="1" t="s">
        <v>3610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8" t="n">
        <v>46182</v>
      </c>
      <c r="C844" s="1" t="n">
        <v>11</v>
      </c>
      <c r="D844" s="1" t="s">
        <v>3218</v>
      </c>
      <c r="E844" s="1" t="n">
        <v>1811</v>
      </c>
      <c r="F844" s="1" t="s">
        <v>3106</v>
      </c>
      <c r="I844" s="1" t="n">
        <v>7776</v>
      </c>
      <c r="J844" s="1" t="n">
        <v>56124</v>
      </c>
      <c r="K844" s="1" t="n">
        <v>2253152</v>
      </c>
      <c r="L844" s="1" t="s">
        <v>3611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8" t="n">
        <v>46182</v>
      </c>
      <c r="C845" s="1" t="n">
        <v>11</v>
      </c>
      <c r="D845" s="1" t="s">
        <v>3218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3612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8" t="n">
        <v>46182</v>
      </c>
      <c r="C846" s="1" t="n">
        <v>11</v>
      </c>
      <c r="D846" s="1" t="s">
        <v>3218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3501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8" t="n">
        <v>46182</v>
      </c>
      <c r="C847" s="1" t="n">
        <v>11</v>
      </c>
      <c r="D847" s="1" t="s">
        <v>3218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3613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8" t="n">
        <v>46182</v>
      </c>
      <c r="C848" s="1" t="n">
        <v>11</v>
      </c>
      <c r="D848" s="1" t="s">
        <v>3218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3614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8" t="n">
        <v>46182</v>
      </c>
      <c r="C849" s="1" t="n">
        <v>11</v>
      </c>
      <c r="D849" s="1" t="s">
        <v>3218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3615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8" t="n">
        <v>46182</v>
      </c>
      <c r="C850" s="1" t="n">
        <v>11</v>
      </c>
      <c r="D850" s="1" t="s">
        <v>3218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3615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8" t="n">
        <v>46182</v>
      </c>
      <c r="C851" s="1" t="n">
        <v>11</v>
      </c>
      <c r="D851" s="1" t="s">
        <v>3218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3616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8" t="n">
        <v>46182</v>
      </c>
      <c r="C852" s="1" t="n">
        <v>11</v>
      </c>
      <c r="D852" s="1" t="s">
        <v>3218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3617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8" t="n">
        <v>46182</v>
      </c>
      <c r="C853" s="1" t="n">
        <v>11</v>
      </c>
      <c r="D853" s="1" t="s">
        <v>3218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3618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8" t="n">
        <v>46182</v>
      </c>
      <c r="C854" s="1" t="n">
        <v>11</v>
      </c>
      <c r="D854" s="1" t="s">
        <v>3218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3619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8" t="n">
        <v>46182</v>
      </c>
      <c r="C855" s="1" t="n">
        <v>11</v>
      </c>
      <c r="D855" s="1" t="s">
        <v>3218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3620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8" t="n">
        <v>46182</v>
      </c>
      <c r="C856" s="1" t="n">
        <v>11</v>
      </c>
      <c r="D856" s="1" t="s">
        <v>3218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3621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8" t="n">
        <v>46182</v>
      </c>
      <c r="C857" s="1" t="n">
        <v>11</v>
      </c>
      <c r="D857" s="1" t="s">
        <v>3218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3622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8" t="n">
        <v>46182</v>
      </c>
      <c r="C858" s="1" t="n">
        <v>11</v>
      </c>
      <c r="D858" s="1" t="s">
        <v>3218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3623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8" t="n">
        <v>46182</v>
      </c>
      <c r="C859" s="1" t="n">
        <v>11</v>
      </c>
      <c r="D859" s="1" t="s">
        <v>3218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3624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8" t="n">
        <v>46182</v>
      </c>
      <c r="C860" s="1" t="n">
        <v>11</v>
      </c>
      <c r="D860" s="1" t="s">
        <v>3218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3625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8" t="n">
        <v>46182</v>
      </c>
      <c r="C861" s="1" t="n">
        <v>11</v>
      </c>
      <c r="D861" s="1" t="s">
        <v>3218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3626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8" t="n">
        <v>46183</v>
      </c>
      <c r="C862" s="1" t="n">
        <v>1</v>
      </c>
      <c r="D862" s="1" t="s">
        <v>3245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3246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8" t="n">
        <v>46183</v>
      </c>
      <c r="C863" s="1" t="n">
        <v>1</v>
      </c>
      <c r="D863" s="1" t="s">
        <v>3245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3267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8" t="n">
        <v>46183</v>
      </c>
      <c r="C864" s="1" t="n">
        <v>1</v>
      </c>
      <c r="D864" s="1" t="s">
        <v>3245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3627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8" t="n">
        <v>46183</v>
      </c>
      <c r="C865" s="1" t="n">
        <v>1</v>
      </c>
      <c r="D865" s="1" t="s">
        <v>3245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3309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8" t="n">
        <v>46183</v>
      </c>
      <c r="C866" s="1" t="n">
        <v>1</v>
      </c>
      <c r="D866" s="1" t="s">
        <v>3245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3628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8" t="n">
        <v>46183</v>
      </c>
      <c r="C867" s="1" t="n">
        <v>1</v>
      </c>
      <c r="D867" s="1" t="s">
        <v>3245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3629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8" t="n">
        <v>46183</v>
      </c>
      <c r="C868" s="1" t="n">
        <v>1</v>
      </c>
      <c r="D868" s="1" t="s">
        <v>3245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3310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8" t="n">
        <v>46183</v>
      </c>
      <c r="C869" s="1" t="n">
        <v>1</v>
      </c>
      <c r="D869" s="1" t="s">
        <v>3245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3630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8" t="n">
        <v>46183</v>
      </c>
      <c r="C870" s="1" t="n">
        <v>1</v>
      </c>
      <c r="D870" s="1" t="s">
        <v>3245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3631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8" t="n">
        <v>46183</v>
      </c>
      <c r="C871" s="1" t="n">
        <v>1</v>
      </c>
      <c r="D871" s="1" t="s">
        <v>3245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3629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8" t="n">
        <v>46183</v>
      </c>
      <c r="C872" s="1" t="n">
        <v>1</v>
      </c>
      <c r="D872" s="1" t="s">
        <v>3245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3632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8" t="n">
        <v>46183</v>
      </c>
      <c r="C873" s="1" t="n">
        <v>1</v>
      </c>
      <c r="D873" s="1" t="s">
        <v>3245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3633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8" t="n">
        <v>46183</v>
      </c>
      <c r="C874" s="1" t="n">
        <v>1</v>
      </c>
      <c r="D874" s="1" t="s">
        <v>3245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3634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8" t="n">
        <v>46183</v>
      </c>
      <c r="C875" s="1" t="n">
        <v>1</v>
      </c>
      <c r="D875" s="1" t="s">
        <v>3245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3635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8" t="n">
        <v>46183</v>
      </c>
      <c r="C876" s="1" t="n">
        <v>2</v>
      </c>
      <c r="D876" s="1" t="s">
        <v>3211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3212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8" t="n">
        <v>46183</v>
      </c>
      <c r="C877" s="1" t="n">
        <v>2</v>
      </c>
      <c r="D877" s="1" t="s">
        <v>3211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3213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8" t="n">
        <v>46183</v>
      </c>
      <c r="C878" s="1" t="n">
        <v>2</v>
      </c>
      <c r="D878" s="1" t="s">
        <v>3211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3214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8" t="n">
        <v>46183</v>
      </c>
      <c r="C879" s="1" t="n">
        <v>2</v>
      </c>
      <c r="D879" s="1" t="s">
        <v>3211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3215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8" t="n">
        <v>46183</v>
      </c>
      <c r="C880" s="1" t="n">
        <v>6</v>
      </c>
      <c r="D880" s="1" t="s">
        <v>3217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3212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8" t="n">
        <v>46183</v>
      </c>
      <c r="C881" s="1" t="n">
        <v>6</v>
      </c>
      <c r="D881" s="1" t="s">
        <v>3217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3213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8" t="n">
        <v>46183</v>
      </c>
      <c r="C882" s="1" t="n">
        <v>6</v>
      </c>
      <c r="D882" s="1" t="s">
        <v>3217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3214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8" t="n">
        <v>46183</v>
      </c>
      <c r="C883" s="1" t="n">
        <v>6</v>
      </c>
      <c r="D883" s="1" t="s">
        <v>3217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3215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8" t="n">
        <v>46183</v>
      </c>
      <c r="C884" s="1" t="n">
        <v>11</v>
      </c>
      <c r="D884" s="1" t="s">
        <v>3218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3636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8" t="n">
        <v>46183</v>
      </c>
      <c r="C885" s="1" t="n">
        <v>11</v>
      </c>
      <c r="D885" s="1" t="s">
        <v>3218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3637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8" t="n">
        <v>46183</v>
      </c>
      <c r="C886" s="1" t="n">
        <v>11</v>
      </c>
      <c r="D886" s="1" t="s">
        <v>3218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3638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8" t="n">
        <v>46183</v>
      </c>
      <c r="C887" s="1" t="n">
        <v>11</v>
      </c>
      <c r="D887" s="1" t="s">
        <v>3218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3639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8" t="n">
        <v>46183</v>
      </c>
      <c r="C888" s="1" t="n">
        <v>11</v>
      </c>
      <c r="D888" s="1" t="s">
        <v>3218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3640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8" t="n">
        <v>46183</v>
      </c>
      <c r="C889" s="1" t="n">
        <v>11</v>
      </c>
      <c r="D889" s="1" t="s">
        <v>3218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3641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8" t="n">
        <v>46183</v>
      </c>
      <c r="C890" s="1" t="n">
        <v>11</v>
      </c>
      <c r="D890" s="1" t="s">
        <v>3218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3642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8" t="n">
        <v>46183</v>
      </c>
      <c r="C891" s="1" t="n">
        <v>11</v>
      </c>
      <c r="D891" s="1" t="s">
        <v>3218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3643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8" t="n">
        <v>46183</v>
      </c>
      <c r="C892" s="1" t="n">
        <v>11</v>
      </c>
      <c r="D892" s="1" t="s">
        <v>3218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3644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8" t="n">
        <v>46183</v>
      </c>
      <c r="C893" s="1" t="n">
        <v>11</v>
      </c>
      <c r="D893" s="1" t="s">
        <v>3218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3645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8" t="n">
        <v>46183</v>
      </c>
      <c r="C894" s="1" t="n">
        <v>11</v>
      </c>
      <c r="D894" s="1" t="s">
        <v>3218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3646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8" t="n">
        <v>46183</v>
      </c>
      <c r="C895" s="1" t="n">
        <v>11</v>
      </c>
      <c r="D895" s="1" t="s">
        <v>3218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3636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8" t="n">
        <v>46183</v>
      </c>
      <c r="C896" s="1" t="n">
        <v>11</v>
      </c>
      <c r="D896" s="1" t="s">
        <v>3218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3637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8" t="n">
        <v>46183</v>
      </c>
      <c r="C897" s="1" t="n">
        <v>11</v>
      </c>
      <c r="D897" s="1" t="s">
        <v>3218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3638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8" t="n">
        <v>46183</v>
      </c>
      <c r="C898" s="1" t="n">
        <v>11</v>
      </c>
      <c r="D898" s="1" t="s">
        <v>3218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3639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8" t="n">
        <v>46183</v>
      </c>
      <c r="C899" s="1" t="n">
        <v>11</v>
      </c>
      <c r="D899" s="1" t="s">
        <v>3218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3640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8" t="n">
        <v>46183</v>
      </c>
      <c r="C900" s="1" t="n">
        <v>11</v>
      </c>
      <c r="D900" s="1" t="s">
        <v>3218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3641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8" t="n">
        <v>46183</v>
      </c>
      <c r="C901" s="1" t="n">
        <v>11</v>
      </c>
      <c r="D901" s="1" t="s">
        <v>3218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3642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8" t="n">
        <v>46183</v>
      </c>
      <c r="C902" s="1" t="n">
        <v>11</v>
      </c>
      <c r="D902" s="1" t="s">
        <v>3218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3643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8" t="n">
        <v>46183</v>
      </c>
      <c r="C903" s="1" t="n">
        <v>11</v>
      </c>
      <c r="D903" s="1" t="s">
        <v>3218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3644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8" t="n">
        <v>46183</v>
      </c>
      <c r="C904" s="1" t="n">
        <v>11</v>
      </c>
      <c r="D904" s="1" t="s">
        <v>3218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3645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8" t="n">
        <v>46183</v>
      </c>
      <c r="C905" s="1" t="n">
        <v>11</v>
      </c>
      <c r="D905" s="1" t="s">
        <v>3218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3646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8" t="n">
        <v>46183</v>
      </c>
      <c r="C906" s="1" t="n">
        <v>11</v>
      </c>
      <c r="D906" s="1" t="s">
        <v>3218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3290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8" t="n">
        <v>46183</v>
      </c>
      <c r="C907" s="1" t="n">
        <v>11</v>
      </c>
      <c r="D907" s="1" t="s">
        <v>3218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3303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8" t="n">
        <v>46183</v>
      </c>
      <c r="C908" s="1" t="n">
        <v>11</v>
      </c>
      <c r="D908" s="1" t="s">
        <v>3218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3647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8" t="n">
        <v>46183</v>
      </c>
      <c r="C909" s="1" t="n">
        <v>11</v>
      </c>
      <c r="D909" s="1" t="s">
        <v>3218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3304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8" t="n">
        <v>46183</v>
      </c>
      <c r="C910" s="1" t="n">
        <v>11</v>
      </c>
      <c r="D910" s="1" t="s">
        <v>3218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3648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8" t="n">
        <v>46183</v>
      </c>
      <c r="C911" s="1" t="n">
        <v>11</v>
      </c>
      <c r="D911" s="1" t="s">
        <v>3218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3649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8" t="n">
        <v>46183</v>
      </c>
      <c r="C912" s="1" t="n">
        <v>11</v>
      </c>
      <c r="D912" s="1" t="s">
        <v>3218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3650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8" t="n">
        <v>46183</v>
      </c>
      <c r="C913" s="1" t="n">
        <v>11</v>
      </c>
      <c r="D913" s="1" t="s">
        <v>3218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3651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8" t="n">
        <v>46183</v>
      </c>
      <c r="C914" s="1" t="n">
        <v>11</v>
      </c>
      <c r="D914" s="1" t="s">
        <v>3218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3652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8" t="n">
        <v>46183</v>
      </c>
      <c r="C915" s="1" t="n">
        <v>11</v>
      </c>
      <c r="D915" s="1" t="s">
        <v>3218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3653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8" t="n">
        <v>46183</v>
      </c>
      <c r="C916" s="1" t="n">
        <v>11</v>
      </c>
      <c r="D916" s="1" t="s">
        <v>3218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3654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8" t="n">
        <v>46183</v>
      </c>
      <c r="C917" s="1" t="n">
        <v>11</v>
      </c>
      <c r="D917" s="1" t="s">
        <v>3218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3655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8" t="n">
        <v>46183</v>
      </c>
      <c r="C918" s="1" t="n">
        <v>11</v>
      </c>
      <c r="D918" s="1" t="s">
        <v>3218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3656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8" t="n">
        <v>46183</v>
      </c>
      <c r="C919" s="1" t="n">
        <v>11</v>
      </c>
      <c r="D919" s="1" t="s">
        <v>3218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3657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8" t="n">
        <v>46183</v>
      </c>
      <c r="C920" s="1" t="n">
        <v>11</v>
      </c>
      <c r="D920" s="1" t="s">
        <v>3218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3658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8" t="n">
        <v>46183</v>
      </c>
      <c r="C921" s="1" t="n">
        <v>11</v>
      </c>
      <c r="D921" s="1" t="s">
        <v>3218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3659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8" t="n">
        <v>46183</v>
      </c>
      <c r="C922" s="1" t="n">
        <v>11</v>
      </c>
      <c r="D922" s="1" t="s">
        <v>3218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3360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8" t="n">
        <v>46183</v>
      </c>
      <c r="C923" s="1" t="n">
        <v>11</v>
      </c>
      <c r="D923" s="1" t="s">
        <v>3218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3660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8" t="n">
        <v>46183</v>
      </c>
      <c r="C924" s="1" t="n">
        <v>11</v>
      </c>
      <c r="D924" s="1" t="s">
        <v>3218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3361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8" t="n">
        <v>46183</v>
      </c>
      <c r="C925" s="1" t="n">
        <v>11</v>
      </c>
      <c r="D925" s="1" t="s">
        <v>3218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3661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8" t="n">
        <v>46183</v>
      </c>
      <c r="C926" s="1" t="n">
        <v>11</v>
      </c>
      <c r="D926" s="1" t="s">
        <v>3218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3362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8" t="n">
        <v>46183</v>
      </c>
      <c r="C927" s="1" t="n">
        <v>11</v>
      </c>
      <c r="D927" s="1" t="s">
        <v>3218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3363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8" t="n">
        <v>46183</v>
      </c>
      <c r="C928" s="1" t="n">
        <v>11</v>
      </c>
      <c r="D928" s="1" t="s">
        <v>3218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3662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8" t="n">
        <v>46183</v>
      </c>
      <c r="C929" s="1" t="n">
        <v>22</v>
      </c>
      <c r="D929" s="1" t="s">
        <v>3364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3379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8" t="n">
        <v>46183</v>
      </c>
      <c r="C930" s="1" t="n">
        <v>22</v>
      </c>
      <c r="D930" s="1" t="s">
        <v>3364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3380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8" t="n">
        <v>46183</v>
      </c>
      <c r="C931" s="1" t="n">
        <v>22</v>
      </c>
      <c r="D931" s="1" t="s">
        <v>3364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3381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8" t="n">
        <v>46183</v>
      </c>
      <c r="C932" s="1" t="n">
        <v>22</v>
      </c>
      <c r="D932" s="1" t="s">
        <v>3364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3382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8" t="n">
        <v>46183</v>
      </c>
      <c r="C933" s="1" t="n">
        <v>22</v>
      </c>
      <c r="D933" s="1" t="s">
        <v>3364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3365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8" t="n">
        <v>46183</v>
      </c>
      <c r="C934" s="1" t="n">
        <v>22</v>
      </c>
      <c r="D934" s="1" t="s">
        <v>3364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3383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8" t="n">
        <v>46183</v>
      </c>
      <c r="C935" s="1" t="n">
        <v>22</v>
      </c>
      <c r="D935" s="1" t="s">
        <v>3364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3376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8" t="n">
        <v>46183</v>
      </c>
      <c r="C936" s="1" t="n">
        <v>22</v>
      </c>
      <c r="D936" s="1" t="s">
        <v>3364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3377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8" t="n">
        <v>46183</v>
      </c>
      <c r="C937" s="1" t="n">
        <v>22</v>
      </c>
      <c r="D937" s="1" t="s">
        <v>3364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3378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8" t="n">
        <v>46183</v>
      </c>
      <c r="C938" s="1" t="n">
        <v>100</v>
      </c>
      <c r="D938" s="1" t="s">
        <v>3385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3379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8" t="n">
        <v>46183</v>
      </c>
      <c r="C939" s="1" t="n">
        <v>100</v>
      </c>
      <c r="D939" s="1" t="s">
        <v>3385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3380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8" t="n">
        <v>46183</v>
      </c>
      <c r="C940" s="1" t="n">
        <v>100</v>
      </c>
      <c r="D940" s="1" t="s">
        <v>3385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3381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8" t="n">
        <v>46183</v>
      </c>
      <c r="C941" s="1" t="n">
        <v>100</v>
      </c>
      <c r="D941" s="1" t="s">
        <v>3385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3382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8" t="n">
        <v>46183</v>
      </c>
      <c r="C942" s="1" t="n">
        <v>100</v>
      </c>
      <c r="D942" s="1" t="s">
        <v>3385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3365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8" t="n">
        <v>46183</v>
      </c>
      <c r="C943" s="1" t="n">
        <v>100</v>
      </c>
      <c r="D943" s="1" t="s">
        <v>3385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3383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8" t="n">
        <v>46183</v>
      </c>
      <c r="C944" s="1" t="n">
        <v>100</v>
      </c>
      <c r="D944" s="1" t="s">
        <v>3385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3376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8" t="n">
        <v>46183</v>
      </c>
      <c r="C945" s="1" t="n">
        <v>100</v>
      </c>
      <c r="D945" s="1" t="s">
        <v>3385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3377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8" t="n">
        <v>46183</v>
      </c>
      <c r="C946" s="1" t="n">
        <v>100</v>
      </c>
      <c r="D946" s="1" t="s">
        <v>3385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3378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8" t="n">
        <v>46183</v>
      </c>
      <c r="C947" s="1" t="n">
        <v>107</v>
      </c>
      <c r="D947" s="1" t="s">
        <v>3663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3363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8" t="n">
        <v>46184</v>
      </c>
      <c r="C948" s="1" t="n">
        <v>1</v>
      </c>
      <c r="D948" s="1" t="s">
        <v>3245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3664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8" t="n">
        <v>46184</v>
      </c>
      <c r="C949" s="1" t="n">
        <v>1</v>
      </c>
      <c r="D949" s="1" t="s">
        <v>3245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3665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8" t="n">
        <v>46184</v>
      </c>
      <c r="C950" s="1" t="n">
        <v>1</v>
      </c>
      <c r="D950" s="1" t="s">
        <v>3245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3666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8" t="n">
        <v>46184</v>
      </c>
      <c r="C951" s="1" t="n">
        <v>1</v>
      </c>
      <c r="D951" s="1" t="s">
        <v>3245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3667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8" t="n">
        <v>46184</v>
      </c>
      <c r="C952" s="1" t="n">
        <v>1</v>
      </c>
      <c r="D952" s="1" t="s">
        <v>3245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3668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8" t="n">
        <v>46184</v>
      </c>
      <c r="C953" s="1" t="n">
        <v>1</v>
      </c>
      <c r="D953" s="1" t="s">
        <v>3245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3409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8" t="n">
        <v>46184</v>
      </c>
      <c r="C954" s="1" t="n">
        <v>1</v>
      </c>
      <c r="D954" s="1" t="s">
        <v>3245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3669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8" t="n">
        <v>46184</v>
      </c>
      <c r="C955" s="1" t="n">
        <v>1</v>
      </c>
      <c r="D955" s="1" t="s">
        <v>3245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3670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8" t="n">
        <v>46184</v>
      </c>
      <c r="C956" s="1" t="n">
        <v>1</v>
      </c>
      <c r="D956" s="1" t="s">
        <v>3245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3671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8" t="n">
        <v>46184</v>
      </c>
      <c r="C957" s="1" t="n">
        <v>1</v>
      </c>
      <c r="D957" s="1" t="s">
        <v>3245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3292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8" t="n">
        <v>46184</v>
      </c>
      <c r="C958" s="1" t="n">
        <v>1</v>
      </c>
      <c r="D958" s="1" t="s">
        <v>3245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3672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8" t="n">
        <v>46184</v>
      </c>
      <c r="C959" s="1" t="n">
        <v>1</v>
      </c>
      <c r="D959" s="1" t="s">
        <v>3245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3673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8" t="n">
        <v>46184</v>
      </c>
      <c r="C960" s="1" t="n">
        <v>1</v>
      </c>
      <c r="D960" s="1" t="s">
        <v>3245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3394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8" t="n">
        <v>46184</v>
      </c>
      <c r="C961" s="1" t="n">
        <v>1</v>
      </c>
      <c r="D961" s="1" t="s">
        <v>3245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3395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8" t="n">
        <v>46184</v>
      </c>
      <c r="C962" s="1" t="n">
        <v>1</v>
      </c>
      <c r="D962" s="1" t="s">
        <v>3245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3396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8" t="n">
        <v>46184</v>
      </c>
      <c r="C963" s="1" t="n">
        <v>1</v>
      </c>
      <c r="D963" s="1" t="s">
        <v>3245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3397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8" t="n">
        <v>46184</v>
      </c>
      <c r="C964" s="1" t="n">
        <v>1</v>
      </c>
      <c r="D964" s="1" t="s">
        <v>3245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3398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8" t="n">
        <v>46184</v>
      </c>
      <c r="C965" s="1" t="n">
        <v>1</v>
      </c>
      <c r="D965" s="1" t="s">
        <v>3245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3399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8" t="n">
        <v>46184</v>
      </c>
      <c r="C966" s="1" t="n">
        <v>1</v>
      </c>
      <c r="D966" s="1" t="s">
        <v>3245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3400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8" t="n">
        <v>46184</v>
      </c>
      <c r="C967" s="1" t="n">
        <v>2</v>
      </c>
      <c r="D967" s="1" t="s">
        <v>3211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3213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8" t="n">
        <v>46184</v>
      </c>
      <c r="C968" s="1" t="n">
        <v>2</v>
      </c>
      <c r="D968" s="1" t="s">
        <v>3211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3214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8" t="n">
        <v>46184</v>
      </c>
      <c r="C969" s="1" t="n">
        <v>2</v>
      </c>
      <c r="D969" s="1" t="s">
        <v>3211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3215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8" t="n">
        <v>46184</v>
      </c>
      <c r="C970" s="1" t="n">
        <v>6</v>
      </c>
      <c r="D970" s="1" t="s">
        <v>3217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3213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8" t="n">
        <v>46184</v>
      </c>
      <c r="C971" s="1" t="n">
        <v>6</v>
      </c>
      <c r="D971" s="1" t="s">
        <v>3217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3214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8" t="n">
        <v>46184</v>
      </c>
      <c r="C972" s="1" t="n">
        <v>6</v>
      </c>
      <c r="D972" s="1" t="s">
        <v>3217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3215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8" t="n">
        <v>46184</v>
      </c>
      <c r="C973" s="1" t="n">
        <v>11</v>
      </c>
      <c r="D973" s="1" t="s">
        <v>3218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3674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8" t="n">
        <v>46184</v>
      </c>
      <c r="C974" s="1" t="n">
        <v>11</v>
      </c>
      <c r="D974" s="1" t="s">
        <v>3218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3675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8" t="n">
        <v>46184</v>
      </c>
      <c r="C975" s="1" t="n">
        <v>11</v>
      </c>
      <c r="D975" s="1" t="s">
        <v>3218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3676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8" t="n">
        <v>46184</v>
      </c>
      <c r="C976" s="1" t="n">
        <v>11</v>
      </c>
      <c r="D976" s="1" t="s">
        <v>3218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3677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8" t="n">
        <v>46184</v>
      </c>
      <c r="C977" s="1" t="n">
        <v>11</v>
      </c>
      <c r="D977" s="1" t="s">
        <v>3218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3678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8" t="n">
        <v>46184</v>
      </c>
      <c r="C978" s="1" t="n">
        <v>11</v>
      </c>
      <c r="D978" s="1" t="s">
        <v>3218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3679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8" t="n">
        <v>46184</v>
      </c>
      <c r="C979" s="1" t="n">
        <v>11</v>
      </c>
      <c r="D979" s="1" t="s">
        <v>3218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3680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8" t="n">
        <v>46184</v>
      </c>
      <c r="C980" s="1" t="n">
        <v>11</v>
      </c>
      <c r="D980" s="1" t="s">
        <v>3218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3681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8" t="n">
        <v>46184</v>
      </c>
      <c r="C981" s="1" t="n">
        <v>11</v>
      </c>
      <c r="D981" s="1" t="s">
        <v>3218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3682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8" t="n">
        <v>46184</v>
      </c>
      <c r="C982" s="1" t="n">
        <v>11</v>
      </c>
      <c r="D982" s="1" t="s">
        <v>3218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3683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8" t="n">
        <v>46184</v>
      </c>
      <c r="C983" s="1" t="n">
        <v>11</v>
      </c>
      <c r="D983" s="1" t="s">
        <v>3218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3684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8" t="n">
        <v>46184</v>
      </c>
      <c r="C984" s="1" t="n">
        <v>11</v>
      </c>
      <c r="D984" s="1" t="s">
        <v>3218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3685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8" t="n">
        <v>46184</v>
      </c>
      <c r="C985" s="1" t="n">
        <v>11</v>
      </c>
      <c r="D985" s="1" t="s">
        <v>3218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3686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8" t="n">
        <v>46184</v>
      </c>
      <c r="C986" s="1" t="n">
        <v>11</v>
      </c>
      <c r="D986" s="1" t="s">
        <v>3218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3687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8" t="n">
        <v>46184</v>
      </c>
      <c r="C987" s="1" t="n">
        <v>11</v>
      </c>
      <c r="D987" s="1" t="s">
        <v>3218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3688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8" t="n">
        <v>46184</v>
      </c>
      <c r="C988" s="1" t="n">
        <v>11</v>
      </c>
      <c r="D988" s="1" t="s">
        <v>3218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3689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8" t="n">
        <v>46184</v>
      </c>
      <c r="C989" s="1" t="n">
        <v>11</v>
      </c>
      <c r="D989" s="1" t="s">
        <v>3218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3690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8" t="n">
        <v>46184</v>
      </c>
      <c r="C990" s="1" t="n">
        <v>11</v>
      </c>
      <c r="D990" s="1" t="s">
        <v>3218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3691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8" t="n">
        <v>46184</v>
      </c>
      <c r="C991" s="1" t="n">
        <v>11</v>
      </c>
      <c r="D991" s="1" t="s">
        <v>3218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3692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8" t="n">
        <v>46184</v>
      </c>
      <c r="C992" s="1" t="n">
        <v>11</v>
      </c>
      <c r="D992" s="1" t="s">
        <v>3218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3693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8" t="n">
        <v>46184</v>
      </c>
      <c r="C993" s="1" t="n">
        <v>11</v>
      </c>
      <c r="D993" s="1" t="s">
        <v>3218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3694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8" t="n">
        <v>46184</v>
      </c>
      <c r="C994" s="1" t="n">
        <v>11</v>
      </c>
      <c r="D994" s="1" t="s">
        <v>3218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3695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8" t="n">
        <v>46184</v>
      </c>
      <c r="C995" s="1" t="n">
        <v>11</v>
      </c>
      <c r="D995" s="1" t="s">
        <v>3218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3696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8" t="n">
        <v>46184</v>
      </c>
      <c r="C996" s="1" t="n">
        <v>11</v>
      </c>
      <c r="D996" s="1" t="s">
        <v>3218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3697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8" t="n">
        <v>46184</v>
      </c>
      <c r="C997" s="1" t="n">
        <v>11</v>
      </c>
      <c r="D997" s="1" t="s">
        <v>3218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3698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8" t="n">
        <v>46184</v>
      </c>
      <c r="C998" s="1" t="n">
        <v>11</v>
      </c>
      <c r="D998" s="1" t="s">
        <v>3218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3699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8" t="n">
        <v>46184</v>
      </c>
      <c r="C999" s="1" t="n">
        <v>11</v>
      </c>
      <c r="D999" s="1" t="s">
        <v>3218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3700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8" t="n">
        <v>46184</v>
      </c>
      <c r="C1000" s="1" t="n">
        <v>11</v>
      </c>
      <c r="D1000" s="1" t="s">
        <v>3218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3701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8" t="n">
        <v>46184</v>
      </c>
      <c r="C1001" s="1" t="n">
        <v>11</v>
      </c>
      <c r="D1001" s="1" t="s">
        <v>3218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3702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8" t="n">
        <v>46184</v>
      </c>
      <c r="C1002" s="1" t="n">
        <v>11</v>
      </c>
      <c r="D1002" s="1" t="s">
        <v>3218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3703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8" t="n">
        <v>46184</v>
      </c>
      <c r="C1003" s="1" t="n">
        <v>11</v>
      </c>
      <c r="D1003" s="1" t="s">
        <v>3218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3704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8" t="n">
        <v>46184</v>
      </c>
      <c r="C1004" s="1" t="n">
        <v>11</v>
      </c>
      <c r="D1004" s="1" t="s">
        <v>3218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3705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8" t="n">
        <v>46184</v>
      </c>
      <c r="C1005" s="1" t="n">
        <v>11</v>
      </c>
      <c r="D1005" s="1" t="s">
        <v>3218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3706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8" t="n">
        <v>46184</v>
      </c>
      <c r="C1006" s="1" t="n">
        <v>11</v>
      </c>
      <c r="D1006" s="1" t="s">
        <v>3218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3707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8" t="n">
        <v>46184</v>
      </c>
      <c r="C1007" s="1" t="n">
        <v>11</v>
      </c>
      <c r="D1007" s="1" t="s">
        <v>3218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3708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8" t="n">
        <v>46184</v>
      </c>
      <c r="C1008" s="1" t="n">
        <v>11</v>
      </c>
      <c r="D1008" s="1" t="s">
        <v>3218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3709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8" t="n">
        <v>46184</v>
      </c>
      <c r="C1009" s="1" t="n">
        <v>11</v>
      </c>
      <c r="D1009" s="1" t="s">
        <v>3218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3710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8" t="n">
        <v>46184</v>
      </c>
      <c r="C1010" s="1" t="n">
        <v>11</v>
      </c>
      <c r="D1010" s="1" t="s">
        <v>3218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3711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8" t="n">
        <v>46184</v>
      </c>
      <c r="C1011" s="1" t="n">
        <v>11</v>
      </c>
      <c r="D1011" s="1" t="s">
        <v>3218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3712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8" t="n">
        <v>46184</v>
      </c>
      <c r="C1012" s="1" t="n">
        <v>11</v>
      </c>
      <c r="D1012" s="1" t="s">
        <v>3218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3713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8" t="n">
        <v>46184</v>
      </c>
      <c r="C1013" s="1" t="n">
        <v>11</v>
      </c>
      <c r="D1013" s="1" t="s">
        <v>3218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3714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8" t="n">
        <v>46184</v>
      </c>
      <c r="C1014" s="1" t="n">
        <v>11</v>
      </c>
      <c r="D1014" s="1" t="s">
        <v>3218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3715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8" t="n">
        <v>46184</v>
      </c>
      <c r="C1015" s="1" t="n">
        <v>11</v>
      </c>
      <c r="D1015" s="1" t="s">
        <v>3218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3716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8" t="n">
        <v>46184</v>
      </c>
      <c r="C1016" s="1" t="n">
        <v>11</v>
      </c>
      <c r="D1016" s="1" t="s">
        <v>3218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3717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8" t="n">
        <v>46184</v>
      </c>
      <c r="C1017" s="1" t="n">
        <v>11</v>
      </c>
      <c r="D1017" s="1" t="s">
        <v>3218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3718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8" t="n">
        <v>46184</v>
      </c>
      <c r="C1018" s="1" t="n">
        <v>11</v>
      </c>
      <c r="D1018" s="1" t="s">
        <v>3218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3719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8" t="n">
        <v>46184</v>
      </c>
      <c r="C1019" s="1" t="n">
        <v>11</v>
      </c>
      <c r="D1019" s="1" t="s">
        <v>3218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3720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8" t="n">
        <v>46184</v>
      </c>
      <c r="C1020" s="1" t="n">
        <v>11</v>
      </c>
      <c r="D1020" s="1" t="s">
        <v>3218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3721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8" t="n">
        <v>46184</v>
      </c>
      <c r="C1021" s="1" t="n">
        <v>11</v>
      </c>
      <c r="D1021" s="1" t="s">
        <v>3218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3296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8" t="n">
        <v>46184</v>
      </c>
      <c r="C1022" s="1" t="n">
        <v>11</v>
      </c>
      <c r="D1022" s="1" t="s">
        <v>3218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3722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8" t="n">
        <v>46184</v>
      </c>
      <c r="C1023" s="1" t="n">
        <v>11</v>
      </c>
      <c r="D1023" s="1" t="s">
        <v>3218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3723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8" t="n">
        <v>46184</v>
      </c>
      <c r="C1024" s="1" t="n">
        <v>11</v>
      </c>
      <c r="D1024" s="1" t="s">
        <v>3218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3724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8" t="n">
        <v>46184</v>
      </c>
      <c r="C1025" s="1" t="n">
        <v>11</v>
      </c>
      <c r="D1025" s="1" t="s">
        <v>3218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3725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8" t="n">
        <v>46184</v>
      </c>
      <c r="C1026" s="1" t="n">
        <v>11</v>
      </c>
      <c r="D1026" s="1" t="s">
        <v>3218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3726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8" t="n">
        <v>46184</v>
      </c>
      <c r="C1027" s="1" t="n">
        <v>11</v>
      </c>
      <c r="D1027" s="1" t="s">
        <v>3218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3727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8" t="n">
        <v>46184</v>
      </c>
      <c r="C1028" s="1" t="n">
        <v>11</v>
      </c>
      <c r="D1028" s="1" t="s">
        <v>3218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3728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8" t="n">
        <v>46184</v>
      </c>
      <c r="C1029" s="1" t="n">
        <v>11</v>
      </c>
      <c r="D1029" s="1" t="s">
        <v>3218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3729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8" t="n">
        <v>46184</v>
      </c>
      <c r="C1030" s="1" t="n">
        <v>11</v>
      </c>
      <c r="D1030" s="1" t="s">
        <v>3218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3730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8" t="n">
        <v>46184</v>
      </c>
      <c r="C1031" s="1" t="n">
        <v>11</v>
      </c>
      <c r="D1031" s="1" t="s">
        <v>3218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3731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8" t="n">
        <v>46184</v>
      </c>
      <c r="C1032" s="1" t="n">
        <v>11</v>
      </c>
      <c r="D1032" s="1" t="s">
        <v>3218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3732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8" t="n">
        <v>46184</v>
      </c>
      <c r="C1033" s="1" t="n">
        <v>11</v>
      </c>
      <c r="D1033" s="1" t="s">
        <v>3218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3733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8" t="n">
        <v>46184</v>
      </c>
      <c r="C1034" s="1" t="n">
        <v>11</v>
      </c>
      <c r="D1034" s="1" t="s">
        <v>3218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3734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8" t="n">
        <v>46184</v>
      </c>
      <c r="C1035" s="1" t="n">
        <v>11</v>
      </c>
      <c r="D1035" s="1" t="s">
        <v>3218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3735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8" t="n">
        <v>46184</v>
      </c>
      <c r="C1036" s="1" t="n">
        <v>11</v>
      </c>
      <c r="D1036" s="1" t="s">
        <v>3218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3736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8" t="n">
        <v>46184</v>
      </c>
      <c r="C1037" s="1" t="n">
        <v>11</v>
      </c>
      <c r="D1037" s="1" t="s">
        <v>3218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3737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8" t="n">
        <v>46184</v>
      </c>
      <c r="C1038" s="1" t="n">
        <v>11</v>
      </c>
      <c r="D1038" s="1" t="s">
        <v>3218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3738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8" t="n">
        <v>46184</v>
      </c>
      <c r="C1039" s="1" t="n">
        <v>11</v>
      </c>
      <c r="D1039" s="1" t="s">
        <v>3218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3739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8" t="n">
        <v>46184</v>
      </c>
      <c r="C1040" s="1" t="n">
        <v>11</v>
      </c>
      <c r="D1040" s="1" t="s">
        <v>3218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3740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8" t="n">
        <v>46184</v>
      </c>
      <c r="C1041" s="1" t="n">
        <v>11</v>
      </c>
      <c r="D1041" s="1" t="s">
        <v>3218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3741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8" t="n">
        <v>46184</v>
      </c>
      <c r="C1042" s="1" t="n">
        <v>11</v>
      </c>
      <c r="D1042" s="1" t="s">
        <v>3218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3725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8" t="n">
        <v>46184</v>
      </c>
      <c r="C1043" s="1" t="n">
        <v>11</v>
      </c>
      <c r="D1043" s="1" t="s">
        <v>3218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3742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8" t="n">
        <v>46184</v>
      </c>
      <c r="C1044" s="1" t="n">
        <v>11</v>
      </c>
      <c r="D1044" s="1" t="s">
        <v>3218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3743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8" t="n">
        <v>46184</v>
      </c>
      <c r="C1045" s="1" t="n">
        <v>11</v>
      </c>
      <c r="D1045" s="1" t="s">
        <v>3218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3744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8" t="n">
        <v>46184</v>
      </c>
      <c r="C1046" s="1" t="n">
        <v>11</v>
      </c>
      <c r="D1046" s="1" t="s">
        <v>3218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3745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8" t="n">
        <v>46184</v>
      </c>
      <c r="C1047" s="1" t="n">
        <v>11</v>
      </c>
      <c r="D1047" s="1" t="s">
        <v>3218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3746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8" t="n">
        <v>46184</v>
      </c>
      <c r="C1048" s="1" t="n">
        <v>11</v>
      </c>
      <c r="D1048" s="1" t="s">
        <v>3218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3747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8" t="n">
        <v>46184</v>
      </c>
      <c r="C1049" s="1" t="n">
        <v>11</v>
      </c>
      <c r="D1049" s="1" t="s">
        <v>3218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3748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8" t="n">
        <v>46184</v>
      </c>
      <c r="C1050" s="1" t="n">
        <v>11</v>
      </c>
      <c r="D1050" s="1" t="s">
        <v>3218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3749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8" t="n">
        <v>46184</v>
      </c>
      <c r="C1051" s="1" t="n">
        <v>11</v>
      </c>
      <c r="D1051" s="1" t="s">
        <v>3218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3747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8" t="n">
        <v>46184</v>
      </c>
      <c r="C1052" s="1" t="n">
        <v>11</v>
      </c>
      <c r="D1052" s="1" t="s">
        <v>3218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3750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8" t="n">
        <v>46184</v>
      </c>
      <c r="C1053" s="1" t="n">
        <v>11</v>
      </c>
      <c r="D1053" s="1" t="s">
        <v>3218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3751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8" t="n">
        <v>46184</v>
      </c>
      <c r="C1054" s="1" t="n">
        <v>11</v>
      </c>
      <c r="D1054" s="1" t="s">
        <v>3218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3752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8" t="n">
        <v>46184</v>
      </c>
      <c r="C1055" s="1" t="n">
        <v>11</v>
      </c>
      <c r="D1055" s="1" t="s">
        <v>3218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3753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8" t="n">
        <v>46184</v>
      </c>
      <c r="C1056" s="1" t="n">
        <v>11</v>
      </c>
      <c r="D1056" s="1" t="s">
        <v>3218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3754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8" t="n">
        <v>46184</v>
      </c>
      <c r="C1057" s="1" t="n">
        <v>11</v>
      </c>
      <c r="D1057" s="1" t="s">
        <v>3218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3755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8" t="n">
        <v>46184</v>
      </c>
      <c r="C1058" s="1" t="n">
        <v>11</v>
      </c>
      <c r="D1058" s="1" t="s">
        <v>3218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3756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8" t="n">
        <v>46184</v>
      </c>
      <c r="C1059" s="1" t="n">
        <v>11</v>
      </c>
      <c r="D1059" s="1" t="s">
        <v>3218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3757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8" t="n">
        <v>46184</v>
      </c>
      <c r="C1060" s="1" t="n">
        <v>11</v>
      </c>
      <c r="D1060" s="1" t="s">
        <v>3218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3758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8" t="n">
        <v>46184</v>
      </c>
      <c r="C1061" s="1" t="n">
        <v>11</v>
      </c>
      <c r="D1061" s="1" t="s">
        <v>3218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3759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8" t="n">
        <v>46184</v>
      </c>
      <c r="C1062" s="1" t="n">
        <v>11</v>
      </c>
      <c r="D1062" s="1" t="s">
        <v>3218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3760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8" t="n">
        <v>46184</v>
      </c>
      <c r="C1063" s="1" t="n">
        <v>11</v>
      </c>
      <c r="D1063" s="1" t="s">
        <v>3218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3761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8" t="n">
        <v>46184</v>
      </c>
      <c r="C1064" s="1" t="n">
        <v>11</v>
      </c>
      <c r="D1064" s="1" t="s">
        <v>3218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3762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8" t="n">
        <v>46184</v>
      </c>
      <c r="C1065" s="1" t="n">
        <v>11</v>
      </c>
      <c r="D1065" s="1" t="s">
        <v>3218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3763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8" t="n">
        <v>46184</v>
      </c>
      <c r="C1066" s="1" t="n">
        <v>11</v>
      </c>
      <c r="D1066" s="1" t="s">
        <v>3218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3764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8" t="n">
        <v>46184</v>
      </c>
      <c r="C1067" s="1" t="n">
        <v>11</v>
      </c>
      <c r="D1067" s="1" t="s">
        <v>3218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3765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8" t="n">
        <v>46184</v>
      </c>
      <c r="C1068" s="1" t="n">
        <v>11</v>
      </c>
      <c r="D1068" s="1" t="s">
        <v>3218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3766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8" t="n">
        <v>46184</v>
      </c>
      <c r="C1069" s="1" t="n">
        <v>11</v>
      </c>
      <c r="D1069" s="1" t="s">
        <v>3218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3766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8" t="n">
        <v>46184</v>
      </c>
      <c r="C1070" s="1" t="n">
        <v>11</v>
      </c>
      <c r="D1070" s="1" t="s">
        <v>3218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3767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8" t="n">
        <v>46184</v>
      </c>
      <c r="C1071" s="1" t="n">
        <v>11</v>
      </c>
      <c r="D1071" s="1" t="s">
        <v>3218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3768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8" t="n">
        <v>46184</v>
      </c>
      <c r="C1072" s="1" t="n">
        <v>11</v>
      </c>
      <c r="D1072" s="1" t="s">
        <v>3218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3318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8" t="n">
        <v>46184</v>
      </c>
      <c r="C1073" s="1" t="n">
        <v>11</v>
      </c>
      <c r="D1073" s="1" t="s">
        <v>3218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3769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8" t="n">
        <v>46184</v>
      </c>
      <c r="C1074" s="1" t="n">
        <v>11</v>
      </c>
      <c r="D1074" s="1" t="s">
        <v>3218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3319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8" t="n">
        <v>46184</v>
      </c>
      <c r="C1075" s="1" t="n">
        <v>11</v>
      </c>
      <c r="D1075" s="1" t="s">
        <v>3218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3770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8" t="n">
        <v>46184</v>
      </c>
      <c r="C1076" s="1" t="n">
        <v>11</v>
      </c>
      <c r="D1076" s="1" t="s">
        <v>3218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3771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8" t="n">
        <v>46184</v>
      </c>
      <c r="C1077" s="1" t="n">
        <v>11</v>
      </c>
      <c r="D1077" s="1" t="s">
        <v>3218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3772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8" t="n">
        <v>46184</v>
      </c>
      <c r="C1078" s="1" t="n">
        <v>11</v>
      </c>
      <c r="D1078" s="1" t="s">
        <v>3218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3514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8" t="n">
        <v>46184</v>
      </c>
      <c r="C1079" s="1" t="n">
        <v>11</v>
      </c>
      <c r="D1079" s="1" t="s">
        <v>3218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3773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8" t="n">
        <v>46184</v>
      </c>
      <c r="C1080" s="1" t="n">
        <v>11</v>
      </c>
      <c r="D1080" s="1" t="s">
        <v>3218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3324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8" t="n">
        <v>46184</v>
      </c>
      <c r="C1081" s="1" t="n">
        <v>11</v>
      </c>
      <c r="D1081" s="1" t="s">
        <v>3218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3774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8" t="n">
        <v>46184</v>
      </c>
      <c r="C1082" s="1" t="n">
        <v>11</v>
      </c>
      <c r="D1082" s="1" t="s">
        <v>3218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3775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8" t="n">
        <v>46184</v>
      </c>
      <c r="C1083" s="1" t="n">
        <v>11</v>
      </c>
      <c r="D1083" s="1" t="s">
        <v>3218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3776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8" t="n">
        <v>46184</v>
      </c>
      <c r="C1084" s="1" t="n">
        <v>11</v>
      </c>
      <c r="D1084" s="1" t="s">
        <v>3218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3777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8" t="n">
        <v>46184</v>
      </c>
      <c r="C1085" s="1" t="n">
        <v>11</v>
      </c>
      <c r="D1085" s="1" t="s">
        <v>3218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3778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8" t="n">
        <v>46184</v>
      </c>
      <c r="C1086" s="1" t="n">
        <v>11</v>
      </c>
      <c r="D1086" s="1" t="s">
        <v>3218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3515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8" t="n">
        <v>46184</v>
      </c>
      <c r="C1087" s="1" t="n">
        <v>11</v>
      </c>
      <c r="D1087" s="1" t="s">
        <v>3218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3516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8" t="n">
        <v>46185</v>
      </c>
      <c r="C1088" s="1" t="n">
        <v>1</v>
      </c>
      <c r="D1088" s="1" t="s">
        <v>3245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3386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8" t="n">
        <v>46185</v>
      </c>
      <c r="C1089" s="1" t="n">
        <v>1</v>
      </c>
      <c r="D1089" s="1" t="s">
        <v>3245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3387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8" t="n">
        <v>46185</v>
      </c>
      <c r="C1090" s="1" t="n">
        <v>1</v>
      </c>
      <c r="D1090" s="1" t="s">
        <v>3245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3388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8" t="n">
        <v>46185</v>
      </c>
      <c r="C1091" s="1" t="n">
        <v>1</v>
      </c>
      <c r="D1091" s="1" t="s">
        <v>3245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3675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8" t="n">
        <v>46185</v>
      </c>
      <c r="C1092" s="1" t="n">
        <v>1</v>
      </c>
      <c r="D1092" s="1" t="s">
        <v>3245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3676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8" t="n">
        <v>46185</v>
      </c>
      <c r="C1093" s="1" t="n">
        <v>1</v>
      </c>
      <c r="D1093" s="1" t="s">
        <v>3245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3677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8" t="n">
        <v>46185</v>
      </c>
      <c r="C1094" s="1" t="n">
        <v>1</v>
      </c>
      <c r="D1094" s="1" t="s">
        <v>3245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3599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8" t="n">
        <v>46185</v>
      </c>
      <c r="C1095" s="1" t="n">
        <v>1</v>
      </c>
      <c r="D1095" s="1" t="s">
        <v>3245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3496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8" t="n">
        <v>46185</v>
      </c>
      <c r="C1096" s="1" t="n">
        <v>1</v>
      </c>
      <c r="D1096" s="1" t="s">
        <v>3245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3497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8" t="n">
        <v>46185</v>
      </c>
      <c r="C1097" s="1" t="n">
        <v>1</v>
      </c>
      <c r="D1097" s="1" t="s">
        <v>3245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3247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8" t="n">
        <v>46185</v>
      </c>
      <c r="C1098" s="1" t="n">
        <v>2</v>
      </c>
      <c r="D1098" s="1" t="s">
        <v>3211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3212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8" t="n">
        <v>46185</v>
      </c>
      <c r="C1099" s="1" t="n">
        <v>2</v>
      </c>
      <c r="D1099" s="1" t="s">
        <v>3211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3213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8" t="n">
        <v>46185</v>
      </c>
      <c r="C1100" s="1" t="n">
        <v>2</v>
      </c>
      <c r="D1100" s="1" t="s">
        <v>3211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3214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8" t="n">
        <v>46185</v>
      </c>
      <c r="C1101" s="1" t="n">
        <v>2</v>
      </c>
      <c r="D1101" s="1" t="s">
        <v>3211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3215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8" t="n">
        <v>46185</v>
      </c>
      <c r="C1102" s="1" t="n">
        <v>2</v>
      </c>
      <c r="D1102" s="1" t="s">
        <v>3211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3216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8" t="n">
        <v>46185</v>
      </c>
      <c r="C1103" s="1" t="n">
        <v>2</v>
      </c>
      <c r="D1103" s="1" t="s">
        <v>3211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3248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8" t="n">
        <v>46185</v>
      </c>
      <c r="C1104" s="1" t="n">
        <v>2</v>
      </c>
      <c r="D1104" s="1" t="s">
        <v>3211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3249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8" t="n">
        <v>46185</v>
      </c>
      <c r="C1105" s="1" t="n">
        <v>2</v>
      </c>
      <c r="D1105" s="1" t="s">
        <v>3211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3250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8" t="n">
        <v>46185</v>
      </c>
      <c r="C1106" s="1" t="n">
        <v>2</v>
      </c>
      <c r="D1106" s="1" t="s">
        <v>3211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3252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8" t="n">
        <v>46185</v>
      </c>
      <c r="C1107" s="1" t="n">
        <v>2</v>
      </c>
      <c r="D1107" s="1" t="s">
        <v>3211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3401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8" t="n">
        <v>46185</v>
      </c>
      <c r="C1108" s="1" t="n">
        <v>2</v>
      </c>
      <c r="D1108" s="1" t="s">
        <v>3211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3253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8" t="n">
        <v>46185</v>
      </c>
      <c r="C1109" s="1" t="n">
        <v>2</v>
      </c>
      <c r="D1109" s="1" t="s">
        <v>3211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3254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8" t="n">
        <v>46185</v>
      </c>
      <c r="C1110" s="1" t="n">
        <v>2</v>
      </c>
      <c r="D1110" s="1" t="s">
        <v>3211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3402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8" t="n">
        <v>46185</v>
      </c>
      <c r="C1111" s="1" t="n">
        <v>2</v>
      </c>
      <c r="D1111" s="1" t="s">
        <v>3211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3255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8" t="n">
        <v>46185</v>
      </c>
      <c r="C1112" s="1" t="n">
        <v>2</v>
      </c>
      <c r="D1112" s="1" t="s">
        <v>3211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3256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8" t="n">
        <v>46185</v>
      </c>
      <c r="C1113" s="1" t="n">
        <v>2</v>
      </c>
      <c r="D1113" s="1" t="s">
        <v>3211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3257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8" t="n">
        <v>46185</v>
      </c>
      <c r="C1114" s="1" t="n">
        <v>2</v>
      </c>
      <c r="D1114" s="1" t="s">
        <v>3211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3258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8" t="n">
        <v>46185</v>
      </c>
      <c r="C1115" s="1" t="n">
        <v>2</v>
      </c>
      <c r="D1115" s="1" t="s">
        <v>3211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3403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8" t="n">
        <v>46185</v>
      </c>
      <c r="C1116" s="1" t="n">
        <v>2</v>
      </c>
      <c r="D1116" s="1" t="s">
        <v>3211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3404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8" t="n">
        <v>46185</v>
      </c>
      <c r="C1117" s="1" t="n">
        <v>2</v>
      </c>
      <c r="D1117" s="1" t="s">
        <v>3211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3405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8" t="n">
        <v>46185</v>
      </c>
      <c r="C1118" s="1" t="n">
        <v>2</v>
      </c>
      <c r="D1118" s="1" t="s">
        <v>3211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3259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8" t="n">
        <v>46185</v>
      </c>
      <c r="C1119" s="1" t="n">
        <v>2</v>
      </c>
      <c r="D1119" s="1" t="s">
        <v>3211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3260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8" t="n">
        <v>46185</v>
      </c>
      <c r="C1120" s="1" t="n">
        <v>2</v>
      </c>
      <c r="D1120" s="1" t="s">
        <v>3211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3261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8" t="n">
        <v>46185</v>
      </c>
      <c r="C1121" s="1" t="n">
        <v>2</v>
      </c>
      <c r="D1121" s="1" t="s">
        <v>3211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3604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8" t="n">
        <v>46185</v>
      </c>
      <c r="C1122" s="1" t="n">
        <v>2</v>
      </c>
      <c r="D1122" s="1" t="s">
        <v>3211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3605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8" t="n">
        <v>46185</v>
      </c>
      <c r="C1123" s="1" t="n">
        <v>2</v>
      </c>
      <c r="D1123" s="1" t="s">
        <v>3211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3262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8" t="n">
        <v>46185</v>
      </c>
      <c r="C1124" s="1" t="n">
        <v>2</v>
      </c>
      <c r="D1124" s="1" t="s">
        <v>3211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3406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8" t="n">
        <v>46185</v>
      </c>
      <c r="C1125" s="1" t="n">
        <v>6</v>
      </c>
      <c r="D1125" s="1" t="s">
        <v>3217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3212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8" t="n">
        <v>46185</v>
      </c>
      <c r="C1126" s="1" t="n">
        <v>6</v>
      </c>
      <c r="D1126" s="1" t="s">
        <v>3217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3213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8" t="n">
        <v>46185</v>
      </c>
      <c r="C1127" s="1" t="n">
        <v>6</v>
      </c>
      <c r="D1127" s="1" t="s">
        <v>3217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3214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8" t="n">
        <v>46185</v>
      </c>
      <c r="C1128" s="1" t="n">
        <v>6</v>
      </c>
      <c r="D1128" s="1" t="s">
        <v>3217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3215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8" t="n">
        <v>46185</v>
      </c>
      <c r="C1129" s="1" t="n">
        <v>6</v>
      </c>
      <c r="D1129" s="1" t="s">
        <v>3217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3216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8" t="n">
        <v>46185</v>
      </c>
      <c r="C1130" s="1" t="n">
        <v>6</v>
      </c>
      <c r="D1130" s="1" t="s">
        <v>3217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3248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8" t="n">
        <v>46185</v>
      </c>
      <c r="C1131" s="1" t="n">
        <v>6</v>
      </c>
      <c r="D1131" s="1" t="s">
        <v>3217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3249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8" t="n">
        <v>46185</v>
      </c>
      <c r="C1132" s="1" t="n">
        <v>6</v>
      </c>
      <c r="D1132" s="1" t="s">
        <v>3217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3250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8" t="n">
        <v>46185</v>
      </c>
      <c r="C1133" s="1" t="n">
        <v>6</v>
      </c>
      <c r="D1133" s="1" t="s">
        <v>3217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3252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8" t="n">
        <v>46185</v>
      </c>
      <c r="C1134" s="1" t="n">
        <v>6</v>
      </c>
      <c r="D1134" s="1" t="s">
        <v>3217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3401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8" t="n">
        <v>46185</v>
      </c>
      <c r="C1135" s="1" t="n">
        <v>6</v>
      </c>
      <c r="D1135" s="1" t="s">
        <v>3217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3253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8" t="n">
        <v>46185</v>
      </c>
      <c r="C1136" s="1" t="n">
        <v>6</v>
      </c>
      <c r="D1136" s="1" t="s">
        <v>3217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3254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8" t="n">
        <v>46185</v>
      </c>
      <c r="C1137" s="1" t="n">
        <v>6</v>
      </c>
      <c r="D1137" s="1" t="s">
        <v>3217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3402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8" t="n">
        <v>46185</v>
      </c>
      <c r="C1138" s="1" t="n">
        <v>6</v>
      </c>
      <c r="D1138" s="1" t="s">
        <v>3217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3255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8" t="n">
        <v>46185</v>
      </c>
      <c r="C1139" s="1" t="n">
        <v>6</v>
      </c>
      <c r="D1139" s="1" t="s">
        <v>3217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3256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8" t="n">
        <v>46185</v>
      </c>
      <c r="C1140" s="1" t="n">
        <v>6</v>
      </c>
      <c r="D1140" s="1" t="s">
        <v>3217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3257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8" t="n">
        <v>46185</v>
      </c>
      <c r="C1141" s="1" t="n">
        <v>6</v>
      </c>
      <c r="D1141" s="1" t="s">
        <v>3217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3258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8" t="n">
        <v>46185</v>
      </c>
      <c r="C1142" s="1" t="n">
        <v>6</v>
      </c>
      <c r="D1142" s="1" t="s">
        <v>3217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3403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8" t="n">
        <v>46185</v>
      </c>
      <c r="C1143" s="1" t="n">
        <v>6</v>
      </c>
      <c r="D1143" s="1" t="s">
        <v>3217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3404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8" t="n">
        <v>46185</v>
      </c>
      <c r="C1144" s="1" t="n">
        <v>6</v>
      </c>
      <c r="D1144" s="1" t="s">
        <v>3217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3405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8" t="n">
        <v>46185</v>
      </c>
      <c r="C1145" s="1" t="n">
        <v>6</v>
      </c>
      <c r="D1145" s="1" t="s">
        <v>3217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3259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8" t="n">
        <v>46185</v>
      </c>
      <c r="C1146" s="1" t="n">
        <v>6</v>
      </c>
      <c r="D1146" s="1" t="s">
        <v>3217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3260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8" t="n">
        <v>46185</v>
      </c>
      <c r="C1147" s="1" t="n">
        <v>6</v>
      </c>
      <c r="D1147" s="1" t="s">
        <v>3217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3261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8" t="n">
        <v>46185</v>
      </c>
      <c r="C1148" s="1" t="n">
        <v>6</v>
      </c>
      <c r="D1148" s="1" t="s">
        <v>3217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3604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8" t="n">
        <v>46185</v>
      </c>
      <c r="C1149" s="1" t="n">
        <v>6</v>
      </c>
      <c r="D1149" s="1" t="s">
        <v>3217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3605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8" t="n">
        <v>46185</v>
      </c>
      <c r="C1150" s="1" t="n">
        <v>6</v>
      </c>
      <c r="D1150" s="1" t="s">
        <v>3217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3262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8" t="n">
        <v>46185</v>
      </c>
      <c r="C1151" s="1" t="n">
        <v>6</v>
      </c>
      <c r="D1151" s="1" t="s">
        <v>3217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3406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8" t="n">
        <v>46185</v>
      </c>
      <c r="C1152" s="1" t="n">
        <v>11</v>
      </c>
      <c r="D1152" s="1" t="s">
        <v>3218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3447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8" t="n">
        <v>46185</v>
      </c>
      <c r="C1153" s="1" t="n">
        <v>11</v>
      </c>
      <c r="D1153" s="1" t="s">
        <v>3218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3448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8" t="n">
        <v>46185</v>
      </c>
      <c r="C1154" s="1" t="n">
        <v>11</v>
      </c>
      <c r="D1154" s="1" t="s">
        <v>3218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3779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8" t="n">
        <v>46185</v>
      </c>
      <c r="C1155" s="1" t="n">
        <v>11</v>
      </c>
      <c r="D1155" s="1" t="s">
        <v>3218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3779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8" t="n">
        <v>46185</v>
      </c>
      <c r="C1156" s="1" t="n">
        <v>11</v>
      </c>
      <c r="D1156" s="1" t="s">
        <v>3218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3780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8" t="n">
        <v>46185</v>
      </c>
      <c r="C1157" s="1" t="n">
        <v>11</v>
      </c>
      <c r="D1157" s="1" t="s">
        <v>3218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3781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8" t="n">
        <v>46185</v>
      </c>
      <c r="C1158" s="1" t="n">
        <v>11</v>
      </c>
      <c r="D1158" s="1" t="s">
        <v>3218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3782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8" t="n">
        <v>46185</v>
      </c>
      <c r="C1159" s="1" t="n">
        <v>11</v>
      </c>
      <c r="D1159" s="1" t="s">
        <v>3218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3783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8" t="n">
        <v>46185</v>
      </c>
      <c r="C1160" s="1" t="n">
        <v>11</v>
      </c>
      <c r="D1160" s="1" t="s">
        <v>3218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3784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8" t="n">
        <v>46185</v>
      </c>
      <c r="C1161" s="1" t="n">
        <v>11</v>
      </c>
      <c r="D1161" s="1" t="s">
        <v>3218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3785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8" t="n">
        <v>46185</v>
      </c>
      <c r="C1162" s="1" t="n">
        <v>11</v>
      </c>
      <c r="D1162" s="1" t="s">
        <v>3218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3786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8" t="n">
        <v>46185</v>
      </c>
      <c r="C1163" s="1" t="n">
        <v>11</v>
      </c>
      <c r="D1163" s="1" t="s">
        <v>3218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3787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8" t="n">
        <v>46185</v>
      </c>
      <c r="C1164" s="1" t="n">
        <v>11</v>
      </c>
      <c r="D1164" s="1" t="s">
        <v>3218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3788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8" t="n">
        <v>46185</v>
      </c>
      <c r="C1165" s="1" t="n">
        <v>11</v>
      </c>
      <c r="D1165" s="1" t="s">
        <v>3218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3789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8" t="n">
        <v>46185</v>
      </c>
      <c r="C1166" s="1" t="n">
        <v>11</v>
      </c>
      <c r="D1166" s="1" t="s">
        <v>3218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3790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8" t="n">
        <v>46185</v>
      </c>
      <c r="C1167" s="1" t="n">
        <v>11</v>
      </c>
      <c r="D1167" s="1" t="s">
        <v>3218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3791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8" t="n">
        <v>46185</v>
      </c>
      <c r="C1168" s="1" t="n">
        <v>11</v>
      </c>
      <c r="D1168" s="1" t="s">
        <v>3218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3792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8" t="n">
        <v>46185</v>
      </c>
      <c r="C1169" s="1" t="n">
        <v>11</v>
      </c>
      <c r="D1169" s="1" t="s">
        <v>3218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3220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8" t="n">
        <v>46185</v>
      </c>
      <c r="C1170" s="1" t="n">
        <v>11</v>
      </c>
      <c r="D1170" s="1" t="s">
        <v>3218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3793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8" t="n">
        <v>46185</v>
      </c>
      <c r="C1171" s="1" t="n">
        <v>11</v>
      </c>
      <c r="D1171" s="1" t="s">
        <v>3218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3794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8" t="n">
        <v>46185</v>
      </c>
      <c r="C1172" s="1" t="n">
        <v>11</v>
      </c>
      <c r="D1172" s="1" t="s">
        <v>3218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3795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8" t="n">
        <v>46185</v>
      </c>
      <c r="C1173" s="1" t="n">
        <v>11</v>
      </c>
      <c r="D1173" s="1" t="s">
        <v>3218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3796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8" t="n">
        <v>46185</v>
      </c>
      <c r="C1174" s="1" t="n">
        <v>11</v>
      </c>
      <c r="D1174" s="1" t="s">
        <v>3218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3797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8" t="n">
        <v>46185</v>
      </c>
      <c r="C1175" s="1" t="n">
        <v>11</v>
      </c>
      <c r="D1175" s="1" t="s">
        <v>3218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3798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8" t="n">
        <v>46185</v>
      </c>
      <c r="C1176" s="1" t="n">
        <v>11</v>
      </c>
      <c r="D1176" s="1" t="s">
        <v>3218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3799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8" t="n">
        <v>46185</v>
      </c>
      <c r="C1177" s="1" t="n">
        <v>11</v>
      </c>
      <c r="D1177" s="1" t="s">
        <v>3218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3800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8" t="n">
        <v>46185</v>
      </c>
      <c r="C1178" s="1" t="n">
        <v>11</v>
      </c>
      <c r="D1178" s="1" t="s">
        <v>3218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3801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8" t="n">
        <v>46185</v>
      </c>
      <c r="C1179" s="1" t="n">
        <v>11</v>
      </c>
      <c r="D1179" s="1" t="s">
        <v>3218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3802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8" t="n">
        <v>46185</v>
      </c>
      <c r="C1180" s="1" t="n">
        <v>11</v>
      </c>
      <c r="D1180" s="1" t="s">
        <v>3218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3803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8" t="n">
        <v>46185</v>
      </c>
      <c r="C1181" s="1" t="n">
        <v>11</v>
      </c>
      <c r="D1181" s="1" t="s">
        <v>3218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3231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8" t="n">
        <v>46185</v>
      </c>
      <c r="C1182" s="1" t="n">
        <v>11</v>
      </c>
      <c r="D1182" s="1" t="s">
        <v>3218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3232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8" t="n">
        <v>46185</v>
      </c>
      <c r="C1183" s="1" t="n">
        <v>11</v>
      </c>
      <c r="D1183" s="1" t="s">
        <v>3218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3233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8" t="n">
        <v>46185</v>
      </c>
      <c r="C1184" s="1" t="n">
        <v>11</v>
      </c>
      <c r="D1184" s="1" t="s">
        <v>3218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3234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8" t="n">
        <v>46185</v>
      </c>
      <c r="C1185" s="1" t="n">
        <v>11</v>
      </c>
      <c r="D1185" s="1" t="s">
        <v>3218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3804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8" t="n">
        <v>46185</v>
      </c>
      <c r="C1186" s="1" t="n">
        <v>11</v>
      </c>
      <c r="D1186" s="1" t="s">
        <v>3218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3235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8" t="n">
        <v>46185</v>
      </c>
      <c r="C1187" s="1" t="n">
        <v>11</v>
      </c>
      <c r="D1187" s="1" t="s">
        <v>3218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3805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8" t="n">
        <v>46185</v>
      </c>
      <c r="C1188" s="1" t="n">
        <v>11</v>
      </c>
      <c r="D1188" s="1" t="s">
        <v>3218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3806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8" t="n">
        <v>46185</v>
      </c>
      <c r="C1189" s="1" t="n">
        <v>11</v>
      </c>
      <c r="D1189" s="1" t="s">
        <v>3218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3807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8" t="n">
        <v>46185</v>
      </c>
      <c r="C1190" s="1" t="n">
        <v>11</v>
      </c>
      <c r="D1190" s="1" t="s">
        <v>3218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3808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8" t="n">
        <v>46185</v>
      </c>
      <c r="C1191" s="1" t="n">
        <v>11</v>
      </c>
      <c r="D1191" s="1" t="s">
        <v>3218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3237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8" t="n">
        <v>46185</v>
      </c>
      <c r="C1192" s="1" t="n">
        <v>11</v>
      </c>
      <c r="D1192" s="1" t="s">
        <v>3218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3809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8" t="n">
        <v>46185</v>
      </c>
      <c r="C1193" s="1" t="n">
        <v>11</v>
      </c>
      <c r="D1193" s="1" t="s">
        <v>3218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3810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8" t="n">
        <v>46185</v>
      </c>
      <c r="C1194" s="1" t="n">
        <v>11</v>
      </c>
      <c r="D1194" s="1" t="s">
        <v>3218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3811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8" t="n">
        <v>46185</v>
      </c>
      <c r="C1195" s="1" t="n">
        <v>11</v>
      </c>
      <c r="D1195" s="1" t="s">
        <v>3218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3238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8" t="n">
        <v>46185</v>
      </c>
      <c r="C1196" s="1" t="n">
        <v>11</v>
      </c>
      <c r="D1196" s="1" t="s">
        <v>3218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3241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8" t="n">
        <v>46185</v>
      </c>
      <c r="C1197" s="1" t="n">
        <v>11</v>
      </c>
      <c r="D1197" s="1" t="s">
        <v>3218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3233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8" t="n">
        <v>46185</v>
      </c>
      <c r="C1198" s="1" t="n">
        <v>11</v>
      </c>
      <c r="D1198" s="1" t="s">
        <v>3218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3812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8" t="n">
        <v>46185</v>
      </c>
      <c r="C1199" s="1" t="n">
        <v>11</v>
      </c>
      <c r="D1199" s="1" t="s">
        <v>3218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3242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8" t="n">
        <v>46185</v>
      </c>
      <c r="C1200" s="1" t="n">
        <v>11</v>
      </c>
      <c r="D1200" s="1" t="s">
        <v>3218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3243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8" t="n">
        <v>46186</v>
      </c>
      <c r="C1201" s="1" t="n">
        <v>1</v>
      </c>
      <c r="D1201" s="1" t="s">
        <v>3245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3267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8" t="n">
        <v>46186</v>
      </c>
      <c r="C1202" s="1" t="n">
        <v>1</v>
      </c>
      <c r="D1202" s="1" t="s">
        <v>3245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3298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8" t="n">
        <v>46186</v>
      </c>
      <c r="C1203" s="1" t="n">
        <v>1</v>
      </c>
      <c r="D1203" s="1" t="s">
        <v>3245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3299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8" t="n">
        <v>46186</v>
      </c>
      <c r="C1204" s="1" t="n">
        <v>1</v>
      </c>
      <c r="D1204" s="1" t="s">
        <v>3245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3300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8" t="n">
        <v>46186</v>
      </c>
      <c r="C1205" s="1" t="n">
        <v>1</v>
      </c>
      <c r="D1205" s="1" t="s">
        <v>3245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3813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8" t="n">
        <v>46186</v>
      </c>
      <c r="C1206" s="1" t="n">
        <v>1</v>
      </c>
      <c r="D1206" s="1" t="s">
        <v>3245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3814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8" t="n">
        <v>46186</v>
      </c>
      <c r="C1207" s="1" t="n">
        <v>1</v>
      </c>
      <c r="D1207" s="1" t="s">
        <v>3245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3815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8" t="n">
        <v>46186</v>
      </c>
      <c r="C1208" s="1" t="n">
        <v>2</v>
      </c>
      <c r="D1208" s="1" t="s">
        <v>3211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3212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8" t="n">
        <v>46186</v>
      </c>
      <c r="C1209" s="1" t="n">
        <v>2</v>
      </c>
      <c r="D1209" s="1" t="s">
        <v>3211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3213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8" t="n">
        <v>46186</v>
      </c>
      <c r="C1210" s="1" t="n">
        <v>2</v>
      </c>
      <c r="D1210" s="1" t="s">
        <v>3211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3214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8" t="n">
        <v>46186</v>
      </c>
      <c r="C1211" s="1" t="n">
        <v>2</v>
      </c>
      <c r="D1211" s="1" t="s">
        <v>3211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3215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8" t="n">
        <v>46186</v>
      </c>
      <c r="C1212" s="1" t="n">
        <v>6</v>
      </c>
      <c r="D1212" s="1" t="s">
        <v>3217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3212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8" t="n">
        <v>46186</v>
      </c>
      <c r="C1213" s="1" t="n">
        <v>6</v>
      </c>
      <c r="D1213" s="1" t="s">
        <v>3217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3213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8" t="n">
        <v>46186</v>
      </c>
      <c r="C1214" s="1" t="n">
        <v>6</v>
      </c>
      <c r="D1214" s="1" t="s">
        <v>3217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3214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8" t="n">
        <v>46186</v>
      </c>
      <c r="C1215" s="1" t="n">
        <v>6</v>
      </c>
      <c r="D1215" s="1" t="s">
        <v>3217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3215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8" t="n">
        <v>46188</v>
      </c>
      <c r="C1216" s="1" t="n">
        <v>1</v>
      </c>
      <c r="D1216" s="1" t="s">
        <v>3245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3494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8" t="n">
        <v>46188</v>
      </c>
      <c r="C1217" s="1" t="n">
        <v>1</v>
      </c>
      <c r="D1217" s="1" t="s">
        <v>3245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3246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8" t="n">
        <v>46188</v>
      </c>
      <c r="C1218" s="1" t="n">
        <v>1</v>
      </c>
      <c r="D1218" s="1" t="s">
        <v>3245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3816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8" t="n">
        <v>46188</v>
      </c>
      <c r="C1219" s="1" t="n">
        <v>1</v>
      </c>
      <c r="D1219" s="1" t="s">
        <v>3245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3817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8" t="n">
        <v>46188</v>
      </c>
      <c r="C1220" s="1" t="n">
        <v>1</v>
      </c>
      <c r="D1220" s="1" t="s">
        <v>3245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3818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8" t="n">
        <v>46188</v>
      </c>
      <c r="C1221" s="1" t="n">
        <v>1</v>
      </c>
      <c r="D1221" s="1" t="s">
        <v>3245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3819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8" t="n">
        <v>46188</v>
      </c>
      <c r="C1222" s="1" t="n">
        <v>1</v>
      </c>
      <c r="D1222" s="1" t="s">
        <v>3245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3820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8" t="n">
        <v>46188</v>
      </c>
      <c r="C1223" s="1" t="n">
        <v>1</v>
      </c>
      <c r="D1223" s="1" t="s">
        <v>3245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3821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8" t="n">
        <v>46188</v>
      </c>
      <c r="C1224" s="1" t="n">
        <v>1</v>
      </c>
      <c r="D1224" s="1" t="s">
        <v>3245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3822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8" t="n">
        <v>46188</v>
      </c>
      <c r="C1225" s="1" t="n">
        <v>1</v>
      </c>
      <c r="D1225" s="1" t="s">
        <v>3245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3823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8" t="n">
        <v>46188</v>
      </c>
      <c r="C1226" s="1" t="n">
        <v>1</v>
      </c>
      <c r="D1226" s="1" t="s">
        <v>3245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3824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8" t="n">
        <v>46188</v>
      </c>
      <c r="C1227" s="1" t="n">
        <v>1</v>
      </c>
      <c r="D1227" s="1" t="s">
        <v>3245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3464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8" t="n">
        <v>46188</v>
      </c>
      <c r="C1228" s="1" t="n">
        <v>1</v>
      </c>
      <c r="D1228" s="1" t="s">
        <v>3245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3825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8" t="n">
        <v>46188</v>
      </c>
      <c r="C1229" s="1" t="n">
        <v>1</v>
      </c>
      <c r="D1229" s="1" t="s">
        <v>3245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3826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8" t="n">
        <v>46188</v>
      </c>
      <c r="C1230" s="1" t="n">
        <v>1</v>
      </c>
      <c r="D1230" s="1" t="s">
        <v>3245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3827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8" t="n">
        <v>46188</v>
      </c>
      <c r="C1231" s="1" t="n">
        <v>1</v>
      </c>
      <c r="D1231" s="1" t="s">
        <v>3245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3828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8" t="n">
        <v>46188</v>
      </c>
      <c r="C1232" s="1" t="n">
        <v>1</v>
      </c>
      <c r="D1232" s="1" t="s">
        <v>3245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3470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8" t="n">
        <v>46188</v>
      </c>
      <c r="C1233" s="1" t="n">
        <v>1</v>
      </c>
      <c r="D1233" s="1" t="s">
        <v>3245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3829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8" t="n">
        <v>46188</v>
      </c>
      <c r="C1234" s="1" t="n">
        <v>1</v>
      </c>
      <c r="D1234" s="1" t="s">
        <v>3245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3473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8" t="n">
        <v>46188</v>
      </c>
      <c r="C1235" s="1" t="n">
        <v>1</v>
      </c>
      <c r="D1235" s="1" t="s">
        <v>3245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3830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8" t="n">
        <v>46188</v>
      </c>
      <c r="C1236" s="1" t="n">
        <v>1</v>
      </c>
      <c r="D1236" s="1" t="s">
        <v>3245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3831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8" t="n">
        <v>46188</v>
      </c>
      <c r="C1237" s="1" t="n">
        <v>1</v>
      </c>
      <c r="D1237" s="1" t="s">
        <v>3245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3832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8" t="n">
        <v>46188</v>
      </c>
      <c r="C1238" s="1" t="n">
        <v>1</v>
      </c>
      <c r="D1238" s="1" t="s">
        <v>3245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3475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8" t="n">
        <v>46188</v>
      </c>
      <c r="C1239" s="1" t="n">
        <v>1</v>
      </c>
      <c r="D1239" s="1" t="s">
        <v>3245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3833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8" t="n">
        <v>46188</v>
      </c>
      <c r="C1240" s="1" t="n">
        <v>1</v>
      </c>
      <c r="D1240" s="1" t="s">
        <v>3245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3834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8" t="n">
        <v>46188</v>
      </c>
      <c r="C1241" s="1" t="n">
        <v>1</v>
      </c>
      <c r="D1241" s="1" t="s">
        <v>3245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3835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8" t="n">
        <v>46188</v>
      </c>
      <c r="C1242" s="1" t="n">
        <v>1</v>
      </c>
      <c r="D1242" s="1" t="s">
        <v>3245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3836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8" t="n">
        <v>46188</v>
      </c>
      <c r="C1243" s="1" t="n">
        <v>1</v>
      </c>
      <c r="D1243" s="1" t="s">
        <v>3245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3837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8" t="n">
        <v>46188</v>
      </c>
      <c r="C1244" s="1" t="n">
        <v>1</v>
      </c>
      <c r="D1244" s="1" t="s">
        <v>3245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3478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8" t="n">
        <v>46188</v>
      </c>
      <c r="C1245" s="1" t="n">
        <v>1</v>
      </c>
      <c r="D1245" s="1" t="s">
        <v>3245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3838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8" t="n">
        <v>46188</v>
      </c>
      <c r="C1246" s="1" t="n">
        <v>1</v>
      </c>
      <c r="D1246" s="1" t="s">
        <v>3245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3839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8" t="n">
        <v>46188</v>
      </c>
      <c r="C1247" s="1" t="n">
        <v>1</v>
      </c>
      <c r="D1247" s="1" t="s">
        <v>3245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3840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8" t="n">
        <v>46188</v>
      </c>
      <c r="C1248" s="1" t="n">
        <v>1</v>
      </c>
      <c r="D1248" s="1" t="s">
        <v>3245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3841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8" t="n">
        <v>46188</v>
      </c>
      <c r="C1249" s="1" t="n">
        <v>1</v>
      </c>
      <c r="D1249" s="1" t="s">
        <v>3245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3842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8" t="n">
        <v>46188</v>
      </c>
      <c r="C1250" s="1" t="n">
        <v>1</v>
      </c>
      <c r="D1250" s="1" t="s">
        <v>3245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3843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8" t="n">
        <v>46188</v>
      </c>
      <c r="C1251" s="1" t="n">
        <v>1</v>
      </c>
      <c r="D1251" s="1" t="s">
        <v>3245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3844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8" t="n">
        <v>46188</v>
      </c>
      <c r="C1252" s="1" t="n">
        <v>2</v>
      </c>
      <c r="D1252" s="1" t="s">
        <v>3211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3845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8" t="n">
        <v>46188</v>
      </c>
      <c r="C1253" s="1" t="n">
        <v>2</v>
      </c>
      <c r="D1253" s="1" t="s">
        <v>3211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3846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8" t="n">
        <v>46188</v>
      </c>
      <c r="C1254" s="1" t="n">
        <v>2</v>
      </c>
      <c r="D1254" s="1" t="s">
        <v>3211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3847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8" t="n">
        <v>46188</v>
      </c>
      <c r="C1255" s="1" t="n">
        <v>2</v>
      </c>
      <c r="D1255" s="1" t="s">
        <v>3211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3848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8" t="n">
        <v>46188</v>
      </c>
      <c r="C1256" s="1" t="n">
        <v>2</v>
      </c>
      <c r="D1256" s="1" t="s">
        <v>3211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3216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8" t="n">
        <v>46188</v>
      </c>
      <c r="C1257" s="1" t="n">
        <v>6</v>
      </c>
      <c r="D1257" s="1" t="s">
        <v>3217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3845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8" t="n">
        <v>46188</v>
      </c>
      <c r="C1258" s="1" t="n">
        <v>6</v>
      </c>
      <c r="D1258" s="1" t="s">
        <v>3217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3846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8" t="n">
        <v>46188</v>
      </c>
      <c r="C1259" s="1" t="n">
        <v>6</v>
      </c>
      <c r="D1259" s="1" t="s">
        <v>3217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3847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8" t="n">
        <v>46188</v>
      </c>
      <c r="C1260" s="1" t="n">
        <v>6</v>
      </c>
      <c r="D1260" s="1" t="s">
        <v>3217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3848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8" t="n">
        <v>46188</v>
      </c>
      <c r="C1261" s="1" t="n">
        <v>6</v>
      </c>
      <c r="D1261" s="1" t="s">
        <v>3217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3216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8" t="n">
        <v>46188</v>
      </c>
      <c r="C1262" s="1" t="n">
        <v>11</v>
      </c>
      <c r="D1262" s="1" t="s">
        <v>3218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3849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8" t="n">
        <v>46188</v>
      </c>
      <c r="C1263" s="1" t="n">
        <v>11</v>
      </c>
      <c r="D1263" s="1" t="s">
        <v>3218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3850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8" t="n">
        <v>46188</v>
      </c>
      <c r="C1264" s="1" t="n">
        <v>11</v>
      </c>
      <c r="D1264" s="1" t="s">
        <v>3218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3850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8" t="n">
        <v>46188</v>
      </c>
      <c r="C1265" s="1" t="n">
        <v>11</v>
      </c>
      <c r="D1265" s="1" t="s">
        <v>3218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3851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8" t="n">
        <v>46188</v>
      </c>
      <c r="C1266" s="1" t="n">
        <v>11</v>
      </c>
      <c r="D1266" s="1" t="s">
        <v>3218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3852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8" t="n">
        <v>46188</v>
      </c>
      <c r="C1267" s="1" t="n">
        <v>11</v>
      </c>
      <c r="D1267" s="1" t="s">
        <v>3218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3853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8" t="n">
        <v>46188</v>
      </c>
      <c r="C1268" s="1" t="n">
        <v>11</v>
      </c>
      <c r="D1268" s="1" t="s">
        <v>3218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3854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8" t="n">
        <v>46188</v>
      </c>
      <c r="C1269" s="1" t="n">
        <v>11</v>
      </c>
      <c r="D1269" s="1" t="s">
        <v>3218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3855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8" t="n">
        <v>46188</v>
      </c>
      <c r="C1270" s="1" t="n">
        <v>11</v>
      </c>
      <c r="D1270" s="1" t="s">
        <v>3218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3856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8" t="n">
        <v>46188</v>
      </c>
      <c r="C1271" s="1" t="n">
        <v>11</v>
      </c>
      <c r="D1271" s="1" t="s">
        <v>3218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3857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8" t="n">
        <v>46188</v>
      </c>
      <c r="C1272" s="1" t="n">
        <v>11</v>
      </c>
      <c r="D1272" s="1" t="s">
        <v>3218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3858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8" t="n">
        <v>46188</v>
      </c>
      <c r="C1273" s="1" t="n">
        <v>11</v>
      </c>
      <c r="D1273" s="1" t="s">
        <v>3218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3859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8" t="n">
        <v>46188</v>
      </c>
      <c r="C1274" s="1" t="n">
        <v>11</v>
      </c>
      <c r="D1274" s="1" t="s">
        <v>3218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3860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8" t="n">
        <v>46188</v>
      </c>
      <c r="C1275" s="1" t="n">
        <v>11</v>
      </c>
      <c r="D1275" s="1" t="s">
        <v>3218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3861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8" t="n">
        <v>46188</v>
      </c>
      <c r="C1276" s="1" t="n">
        <v>11</v>
      </c>
      <c r="D1276" s="1" t="s">
        <v>3218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3862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8" t="n">
        <v>46188</v>
      </c>
      <c r="C1277" s="1" t="n">
        <v>11</v>
      </c>
      <c r="D1277" s="1" t="s">
        <v>3218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3863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8" t="n">
        <v>46188</v>
      </c>
      <c r="C1278" s="1" t="n">
        <v>11</v>
      </c>
      <c r="D1278" s="1" t="s">
        <v>3218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3864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8" t="n">
        <v>46188</v>
      </c>
      <c r="C1279" s="1" t="n">
        <v>11</v>
      </c>
      <c r="D1279" s="1" t="s">
        <v>3218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3865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8" t="n">
        <v>46188</v>
      </c>
      <c r="C1280" s="1" t="n">
        <v>11</v>
      </c>
      <c r="D1280" s="1" t="s">
        <v>3218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3866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8" t="n">
        <v>46188</v>
      </c>
      <c r="C1281" s="1" t="n">
        <v>11</v>
      </c>
      <c r="D1281" s="1" t="s">
        <v>3218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3867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8" t="n">
        <v>46188</v>
      </c>
      <c r="C1282" s="1" t="n">
        <v>11</v>
      </c>
      <c r="D1282" s="1" t="s">
        <v>3218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3867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8" t="n">
        <v>46188</v>
      </c>
      <c r="C1283" s="1" t="n">
        <v>11</v>
      </c>
      <c r="D1283" s="1" t="s">
        <v>3218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3868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8" t="n">
        <v>46188</v>
      </c>
      <c r="C1284" s="1" t="n">
        <v>11</v>
      </c>
      <c r="D1284" s="1" t="s">
        <v>3218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3869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8" t="n">
        <v>46188</v>
      </c>
      <c r="C1285" s="1" t="n">
        <v>11</v>
      </c>
      <c r="D1285" s="1" t="s">
        <v>3218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3870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8" t="n">
        <v>46188</v>
      </c>
      <c r="C1286" s="1" t="n">
        <v>11</v>
      </c>
      <c r="D1286" s="1" t="s">
        <v>3218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3871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8" t="n">
        <v>46188</v>
      </c>
      <c r="C1287" s="1" t="n">
        <v>11</v>
      </c>
      <c r="D1287" s="1" t="s">
        <v>3218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3872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8" t="n">
        <v>46188</v>
      </c>
      <c r="C1288" s="1" t="n">
        <v>11</v>
      </c>
      <c r="D1288" s="1" t="s">
        <v>3218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3873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8" t="n">
        <v>46188</v>
      </c>
      <c r="C1289" s="1" t="n">
        <v>11</v>
      </c>
      <c r="D1289" s="1" t="s">
        <v>3218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3874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8" t="n">
        <v>46188</v>
      </c>
      <c r="C1290" s="1" t="n">
        <v>11</v>
      </c>
      <c r="D1290" s="1" t="s">
        <v>3218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3875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8" t="n">
        <v>46188</v>
      </c>
      <c r="C1291" s="1" t="n">
        <v>11</v>
      </c>
      <c r="D1291" s="1" t="s">
        <v>3218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3857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8" t="n">
        <v>46188</v>
      </c>
      <c r="C1292" s="1" t="n">
        <v>11</v>
      </c>
      <c r="D1292" s="1" t="s">
        <v>3218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3857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8" t="n">
        <v>46188</v>
      </c>
      <c r="C1293" s="1" t="n">
        <v>11</v>
      </c>
      <c r="D1293" s="1" t="s">
        <v>3218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3876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8" t="n">
        <v>46188</v>
      </c>
      <c r="C1294" s="1" t="n">
        <v>11</v>
      </c>
      <c r="D1294" s="1" t="s">
        <v>3218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3877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8" t="n">
        <v>46188</v>
      </c>
      <c r="C1295" s="1" t="n">
        <v>11</v>
      </c>
      <c r="D1295" s="1" t="s">
        <v>3218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3878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8" t="n">
        <v>46188</v>
      </c>
      <c r="C1296" s="1" t="n">
        <v>11</v>
      </c>
      <c r="D1296" s="1" t="s">
        <v>3218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3879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8" t="n">
        <v>46188</v>
      </c>
      <c r="C1297" s="1" t="n">
        <v>11</v>
      </c>
      <c r="D1297" s="1" t="s">
        <v>3218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3880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8" t="n">
        <v>46188</v>
      </c>
      <c r="C1298" s="1" t="n">
        <v>11</v>
      </c>
      <c r="D1298" s="1" t="s">
        <v>3218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3881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8" t="n">
        <v>46188</v>
      </c>
      <c r="C1299" s="1" t="n">
        <v>11</v>
      </c>
      <c r="D1299" s="1" t="s">
        <v>3218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3882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8" t="n">
        <v>46188</v>
      </c>
      <c r="C1300" s="1" t="n">
        <v>11</v>
      </c>
      <c r="D1300" s="1" t="s">
        <v>3218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3883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8" t="n">
        <v>46188</v>
      </c>
      <c r="C1301" s="1" t="n">
        <v>11</v>
      </c>
      <c r="D1301" s="1" t="s">
        <v>3218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3884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8" t="n">
        <v>46188</v>
      </c>
      <c r="C1302" s="1" t="n">
        <v>11</v>
      </c>
      <c r="D1302" s="1" t="s">
        <v>3218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3885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8" t="n">
        <v>46188</v>
      </c>
      <c r="C1303" s="1" t="n">
        <v>11</v>
      </c>
      <c r="D1303" s="1" t="s">
        <v>3218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3886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8" t="n">
        <v>46188</v>
      </c>
      <c r="C1304" s="1" t="n">
        <v>11</v>
      </c>
      <c r="D1304" s="1" t="s">
        <v>3218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3887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8" t="n">
        <v>46188</v>
      </c>
      <c r="C1305" s="1" t="n">
        <v>11</v>
      </c>
      <c r="D1305" s="1" t="s">
        <v>3218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3888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8" t="n">
        <v>46188</v>
      </c>
      <c r="C1306" s="1" t="n">
        <v>11</v>
      </c>
      <c r="D1306" s="1" t="s">
        <v>3218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3889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8" t="n">
        <v>46188</v>
      </c>
      <c r="C1307" s="1" t="n">
        <v>11</v>
      </c>
      <c r="D1307" s="1" t="s">
        <v>3218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3890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8" t="n">
        <v>46188</v>
      </c>
      <c r="C1308" s="1" t="n">
        <v>11</v>
      </c>
      <c r="D1308" s="1" t="s">
        <v>3218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3891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8" t="n">
        <v>46188</v>
      </c>
      <c r="C1309" s="1" t="n">
        <v>11</v>
      </c>
      <c r="D1309" s="1" t="s">
        <v>3218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3892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8" t="n">
        <v>46188</v>
      </c>
      <c r="C1310" s="1" t="n">
        <v>11</v>
      </c>
      <c r="D1310" s="1" t="s">
        <v>3218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3893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8" t="n">
        <v>46188</v>
      </c>
      <c r="C1311" s="1" t="n">
        <v>11</v>
      </c>
      <c r="D1311" s="1" t="s">
        <v>3218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3894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8" t="n">
        <v>46188</v>
      </c>
      <c r="C1312" s="1" t="n">
        <v>11</v>
      </c>
      <c r="D1312" s="1" t="s">
        <v>3218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3895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8" t="n">
        <v>46188</v>
      </c>
      <c r="C1313" s="1" t="n">
        <v>11</v>
      </c>
      <c r="D1313" s="1" t="s">
        <v>3218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3896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8" t="n">
        <v>46188</v>
      </c>
      <c r="C1314" s="1" t="n">
        <v>11</v>
      </c>
      <c r="D1314" s="1" t="s">
        <v>3218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3897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8" t="n">
        <v>46188</v>
      </c>
      <c r="C1315" s="1" t="n">
        <v>11</v>
      </c>
      <c r="D1315" s="1" t="s">
        <v>3218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3898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8" t="n">
        <v>46188</v>
      </c>
      <c r="C1316" s="1" t="n">
        <v>11</v>
      </c>
      <c r="D1316" s="1" t="s">
        <v>3218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3899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8" t="n">
        <v>46188</v>
      </c>
      <c r="C1317" s="1" t="n">
        <v>11</v>
      </c>
      <c r="D1317" s="1" t="s">
        <v>3218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3900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8" t="n">
        <v>46188</v>
      </c>
      <c r="C1318" s="1" t="n">
        <v>11</v>
      </c>
      <c r="D1318" s="1" t="s">
        <v>3218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3901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8" t="n">
        <v>46188</v>
      </c>
      <c r="C1319" s="1" t="n">
        <v>11</v>
      </c>
      <c r="D1319" s="1" t="s">
        <v>3218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3902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8" t="n">
        <v>46188</v>
      </c>
      <c r="C1320" s="1" t="n">
        <v>11</v>
      </c>
      <c r="D1320" s="1" t="s">
        <v>3218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3903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8" t="n">
        <v>46188</v>
      </c>
      <c r="C1321" s="1" t="n">
        <v>11</v>
      </c>
      <c r="D1321" s="1" t="s">
        <v>3218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3904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8" t="n">
        <v>46188</v>
      </c>
      <c r="C1322" s="1" t="n">
        <v>11</v>
      </c>
      <c r="D1322" s="1" t="s">
        <v>3218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3905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8" t="n">
        <v>46188</v>
      </c>
      <c r="C1323" s="1" t="n">
        <v>11</v>
      </c>
      <c r="D1323" s="1" t="s">
        <v>3218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3906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8" t="n">
        <v>46188</v>
      </c>
      <c r="C1324" s="1" t="n">
        <v>11</v>
      </c>
      <c r="D1324" s="1" t="s">
        <v>3218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3907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8" t="n">
        <v>46188</v>
      </c>
      <c r="C1325" s="1" t="n">
        <v>11</v>
      </c>
      <c r="D1325" s="1" t="s">
        <v>3218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3908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8" t="n">
        <v>46188</v>
      </c>
      <c r="C1326" s="1" t="n">
        <v>11</v>
      </c>
      <c r="D1326" s="1" t="s">
        <v>3218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3909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8" t="n">
        <v>46188</v>
      </c>
      <c r="C1327" s="1" t="n">
        <v>11</v>
      </c>
      <c r="D1327" s="1" t="s">
        <v>3218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3910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8" t="n">
        <v>46188</v>
      </c>
      <c r="C1328" s="1" t="n">
        <v>11</v>
      </c>
      <c r="D1328" s="1" t="s">
        <v>3218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3908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8" t="n">
        <v>46188</v>
      </c>
      <c r="C1329" s="1" t="n">
        <v>11</v>
      </c>
      <c r="D1329" s="1" t="s">
        <v>3218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3911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8" t="n">
        <v>46188</v>
      </c>
      <c r="C1330" s="1" t="n">
        <v>11</v>
      </c>
      <c r="D1330" s="1" t="s">
        <v>3218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3912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8" t="n">
        <v>46188</v>
      </c>
      <c r="C1331" s="1" t="n">
        <v>11</v>
      </c>
      <c r="D1331" s="1" t="s">
        <v>3218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3913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8" t="n">
        <v>46188</v>
      </c>
      <c r="C1332" s="1" t="n">
        <v>11</v>
      </c>
      <c r="D1332" s="1" t="s">
        <v>3218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3288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8" t="n">
        <v>46188</v>
      </c>
      <c r="C1333" s="1" t="n">
        <v>11</v>
      </c>
      <c r="D1333" s="1" t="s">
        <v>3218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3288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8" t="n">
        <v>46188</v>
      </c>
      <c r="C1334" s="1" t="n">
        <v>11</v>
      </c>
      <c r="D1334" s="1" t="s">
        <v>3218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3288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8" t="n">
        <v>46188</v>
      </c>
      <c r="C1335" s="1" t="n">
        <v>11</v>
      </c>
      <c r="D1335" s="1" t="s">
        <v>3218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3290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8" t="n">
        <v>46188</v>
      </c>
      <c r="C1336" s="1" t="n">
        <v>11</v>
      </c>
      <c r="D1336" s="1" t="s">
        <v>3218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3288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8" t="n">
        <v>46188</v>
      </c>
      <c r="C1337" s="1" t="n">
        <v>11</v>
      </c>
      <c r="D1337" s="1" t="s">
        <v>3218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3290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8" t="n">
        <v>46188</v>
      </c>
      <c r="C1338" s="1" t="n">
        <v>11</v>
      </c>
      <c r="D1338" s="1" t="s">
        <v>3218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3914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8" t="n">
        <v>46188</v>
      </c>
      <c r="C1339" s="1" t="n">
        <v>11</v>
      </c>
      <c r="D1339" s="1" t="s">
        <v>3218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3915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8" t="n">
        <v>46188</v>
      </c>
      <c r="C1340" s="1" t="n">
        <v>11</v>
      </c>
      <c r="D1340" s="1" t="s">
        <v>3218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3916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8" t="n">
        <v>46188</v>
      </c>
      <c r="C1341" s="1" t="n">
        <v>11</v>
      </c>
      <c r="D1341" s="1" t="s">
        <v>3218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3917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8" t="n">
        <v>46188</v>
      </c>
      <c r="C1342" s="1" t="n">
        <v>11</v>
      </c>
      <c r="D1342" s="1" t="s">
        <v>3218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3918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8" t="n">
        <v>46188</v>
      </c>
      <c r="C1343" s="1" t="n">
        <v>11</v>
      </c>
      <c r="D1343" s="1" t="s">
        <v>3218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3919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8" t="n">
        <v>46188</v>
      </c>
      <c r="C1344" s="1" t="n">
        <v>11</v>
      </c>
      <c r="D1344" s="1" t="s">
        <v>3218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3920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8" t="n">
        <v>46188</v>
      </c>
      <c r="C1345" s="1" t="n">
        <v>11</v>
      </c>
      <c r="D1345" s="1" t="s">
        <v>3218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3921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8" t="n">
        <v>46188</v>
      </c>
      <c r="C1346" s="1" t="n">
        <v>11</v>
      </c>
      <c r="D1346" s="1" t="s">
        <v>3218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3922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8" t="n">
        <v>46188</v>
      </c>
      <c r="C1347" s="1" t="n">
        <v>11</v>
      </c>
      <c r="D1347" s="1" t="s">
        <v>3218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3923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8" t="n">
        <v>46188</v>
      </c>
      <c r="C1348" s="1" t="n">
        <v>11</v>
      </c>
      <c r="D1348" s="1" t="s">
        <v>3218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3924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8" t="n">
        <v>46188</v>
      </c>
      <c r="C1349" s="1" t="n">
        <v>11</v>
      </c>
      <c r="D1349" s="1" t="s">
        <v>3218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3925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8" t="n">
        <v>46188</v>
      </c>
      <c r="C1350" s="1" t="n">
        <v>11</v>
      </c>
      <c r="D1350" s="1" t="s">
        <v>3218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3926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8" t="n">
        <v>46188</v>
      </c>
      <c r="C1351" s="1" t="n">
        <v>11</v>
      </c>
      <c r="D1351" s="1" t="s">
        <v>3218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3927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8" t="n">
        <v>46188</v>
      </c>
      <c r="C1352" s="1" t="n">
        <v>11</v>
      </c>
      <c r="D1352" s="1" t="s">
        <v>3218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3928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8" t="n">
        <v>46188</v>
      </c>
      <c r="C1353" s="1" t="n">
        <v>11</v>
      </c>
      <c r="D1353" s="1" t="s">
        <v>3218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3929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8" t="n">
        <v>46188</v>
      </c>
      <c r="C1354" s="1" t="n">
        <v>11</v>
      </c>
      <c r="D1354" s="1" t="s">
        <v>3218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3930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8" t="n">
        <v>46188</v>
      </c>
      <c r="C1355" s="1" t="n">
        <v>11</v>
      </c>
      <c r="D1355" s="1" t="s">
        <v>3218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3930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8" t="n">
        <v>46188</v>
      </c>
      <c r="C1356" s="1" t="n">
        <v>11</v>
      </c>
      <c r="D1356" s="1" t="s">
        <v>3218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3931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8" t="n">
        <v>46188</v>
      </c>
      <c r="C1357" s="1" t="n">
        <v>11</v>
      </c>
      <c r="D1357" s="1" t="s">
        <v>3218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3932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8" t="n">
        <v>46188</v>
      </c>
      <c r="C1358" s="1" t="n">
        <v>11</v>
      </c>
      <c r="D1358" s="1" t="s">
        <v>3218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3933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8" t="n">
        <v>46188</v>
      </c>
      <c r="C1359" s="1" t="n">
        <v>11</v>
      </c>
      <c r="D1359" s="1" t="s">
        <v>3218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3933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8" t="n">
        <v>46188</v>
      </c>
      <c r="C1360" s="1" t="n">
        <v>11</v>
      </c>
      <c r="D1360" s="1" t="s">
        <v>3218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3934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8" t="n">
        <v>46188</v>
      </c>
      <c r="C1361" s="1" t="n">
        <v>11</v>
      </c>
      <c r="D1361" s="1" t="s">
        <v>3218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3934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8" t="n">
        <v>46188</v>
      </c>
      <c r="C1362" s="1" t="n">
        <v>11</v>
      </c>
      <c r="D1362" s="1" t="s">
        <v>3218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3935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8" t="n">
        <v>46188</v>
      </c>
      <c r="C1363" s="1" t="n">
        <v>11</v>
      </c>
      <c r="D1363" s="1" t="s">
        <v>3218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3935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8" t="n">
        <v>46188</v>
      </c>
      <c r="C1364" s="1" t="n">
        <v>11</v>
      </c>
      <c r="D1364" s="1" t="s">
        <v>3218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3935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8" t="n">
        <v>46188</v>
      </c>
      <c r="C1365" s="1" t="n">
        <v>11</v>
      </c>
      <c r="D1365" s="1" t="s">
        <v>3218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3935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8" t="n">
        <v>46188</v>
      </c>
      <c r="C1366" s="1" t="n">
        <v>11</v>
      </c>
      <c r="D1366" s="1" t="s">
        <v>3218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3936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8" t="n">
        <v>46188</v>
      </c>
      <c r="C1367" s="1" t="n">
        <v>11</v>
      </c>
      <c r="D1367" s="1" t="s">
        <v>3218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3936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8" t="n">
        <v>46188</v>
      </c>
      <c r="C1368" s="1" t="n">
        <v>11</v>
      </c>
      <c r="D1368" s="1" t="s">
        <v>3218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3937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8" t="n">
        <v>46188</v>
      </c>
      <c r="C1369" s="1" t="n">
        <v>11</v>
      </c>
      <c r="D1369" s="1" t="s">
        <v>3218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3937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8" t="n">
        <v>46188</v>
      </c>
      <c r="C1370" s="1" t="n">
        <v>11</v>
      </c>
      <c r="D1370" s="1" t="s">
        <v>3218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3938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8" t="n">
        <v>46188</v>
      </c>
      <c r="C1371" s="1" t="n">
        <v>11</v>
      </c>
      <c r="D1371" s="1" t="s">
        <v>3218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3939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8" t="n">
        <v>46188</v>
      </c>
      <c r="C1372" s="1" t="n">
        <v>11</v>
      </c>
      <c r="D1372" s="1" t="s">
        <v>3218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3940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8" t="n">
        <v>46188</v>
      </c>
      <c r="C1373" s="1" t="n">
        <v>11</v>
      </c>
      <c r="D1373" s="1" t="s">
        <v>3218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3941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8" t="n">
        <v>46188</v>
      </c>
      <c r="C1374" s="1" t="n">
        <v>11</v>
      </c>
      <c r="D1374" s="1" t="s">
        <v>3218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3941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8" t="n">
        <v>46188</v>
      </c>
      <c r="C1375" s="1" t="n">
        <v>11</v>
      </c>
      <c r="D1375" s="1" t="s">
        <v>3218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3942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8" t="n">
        <v>46188</v>
      </c>
      <c r="C1376" s="1" t="n">
        <v>11</v>
      </c>
      <c r="D1376" s="1" t="s">
        <v>3218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3942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8" t="n">
        <v>46188</v>
      </c>
      <c r="C1377" s="1" t="n">
        <v>11</v>
      </c>
      <c r="D1377" s="1" t="s">
        <v>3218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3943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8" t="n">
        <v>46188</v>
      </c>
      <c r="C1378" s="1" t="n">
        <v>11</v>
      </c>
      <c r="D1378" s="1" t="s">
        <v>3218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3943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8" t="n">
        <v>46188</v>
      </c>
      <c r="C1379" s="1" t="n">
        <v>11</v>
      </c>
      <c r="D1379" s="1" t="s">
        <v>3218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3944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8" t="n">
        <v>46188</v>
      </c>
      <c r="C1380" s="1" t="n">
        <v>11</v>
      </c>
      <c r="D1380" s="1" t="s">
        <v>3218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3945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8" t="n">
        <v>46188</v>
      </c>
      <c r="C1381" s="1" t="n">
        <v>11</v>
      </c>
      <c r="D1381" s="1" t="s">
        <v>3218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3946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8" t="n">
        <v>46188</v>
      </c>
      <c r="C1382" s="1" t="n">
        <v>11</v>
      </c>
      <c r="D1382" s="1" t="s">
        <v>3218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3947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8" t="n">
        <v>46188</v>
      </c>
      <c r="C1383" s="1" t="n">
        <v>11</v>
      </c>
      <c r="D1383" s="1" t="s">
        <v>3218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3948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8" t="n">
        <v>46188</v>
      </c>
      <c r="C1384" s="1" t="n">
        <v>11</v>
      </c>
      <c r="D1384" s="1" t="s">
        <v>3218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3949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8" t="n">
        <v>46188</v>
      </c>
      <c r="C1385" s="1" t="n">
        <v>11</v>
      </c>
      <c r="D1385" s="1" t="s">
        <v>3218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3949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8" t="n">
        <v>46188</v>
      </c>
      <c r="C1386" s="1" t="n">
        <v>11</v>
      </c>
      <c r="D1386" s="1" t="s">
        <v>3218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3949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8" t="n">
        <v>46188</v>
      </c>
      <c r="C1387" s="1" t="n">
        <v>11</v>
      </c>
      <c r="D1387" s="1" t="s">
        <v>3218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3949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8" t="n">
        <v>46188</v>
      </c>
      <c r="C1388" s="1" t="n">
        <v>11</v>
      </c>
      <c r="D1388" s="1" t="s">
        <v>3218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3950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8" t="n">
        <v>46188</v>
      </c>
      <c r="C1389" s="1" t="n">
        <v>11</v>
      </c>
      <c r="D1389" s="1" t="s">
        <v>3218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3950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8" t="n">
        <v>46188</v>
      </c>
      <c r="C1390" s="1" t="n">
        <v>11</v>
      </c>
      <c r="D1390" s="1" t="s">
        <v>3218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3951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8" t="n">
        <v>46188</v>
      </c>
      <c r="C1391" s="1" t="n">
        <v>11</v>
      </c>
      <c r="D1391" s="1" t="s">
        <v>3218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3952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8" t="n">
        <v>46188</v>
      </c>
      <c r="C1392" s="1" t="n">
        <v>11</v>
      </c>
      <c r="D1392" s="1" t="s">
        <v>3218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3952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8" t="n">
        <v>46188</v>
      </c>
      <c r="C1393" s="1" t="n">
        <v>11</v>
      </c>
      <c r="D1393" s="1" t="s">
        <v>3218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3952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8" t="n">
        <v>46188</v>
      </c>
      <c r="C1394" s="1" t="n">
        <v>11</v>
      </c>
      <c r="D1394" s="1" t="s">
        <v>3218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3953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8" t="n">
        <v>46188</v>
      </c>
      <c r="C1395" s="1" t="n">
        <v>11</v>
      </c>
      <c r="D1395" s="1" t="s">
        <v>3218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3953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8" t="n">
        <v>46188</v>
      </c>
      <c r="C1396" s="1" t="n">
        <v>11</v>
      </c>
      <c r="D1396" s="1" t="s">
        <v>3218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3953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8" t="n">
        <v>46188</v>
      </c>
      <c r="C1397" s="1" t="n">
        <v>11</v>
      </c>
      <c r="D1397" s="1" t="s">
        <v>3218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3954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8" t="n">
        <v>46188</v>
      </c>
      <c r="C1398" s="1" t="n">
        <v>11</v>
      </c>
      <c r="D1398" s="1" t="s">
        <v>3218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3955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8" t="n">
        <v>46188</v>
      </c>
      <c r="C1399" s="1" t="n">
        <v>11</v>
      </c>
      <c r="D1399" s="1" t="s">
        <v>3218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3956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8" t="n">
        <v>46188</v>
      </c>
      <c r="C1400" s="1" t="n">
        <v>11</v>
      </c>
      <c r="D1400" s="1" t="s">
        <v>3218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3956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8" t="n">
        <v>46188</v>
      </c>
      <c r="C1401" s="1" t="n">
        <v>11</v>
      </c>
      <c r="D1401" s="1" t="s">
        <v>3218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3957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8" t="n">
        <v>46188</v>
      </c>
      <c r="C1402" s="1" t="n">
        <v>11</v>
      </c>
      <c r="D1402" s="1" t="s">
        <v>3218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3958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8" t="n">
        <v>46188</v>
      </c>
      <c r="C1403" s="1" t="n">
        <v>11</v>
      </c>
      <c r="D1403" s="1" t="s">
        <v>3218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3959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8" t="n">
        <v>46188</v>
      </c>
      <c r="C1404" s="1" t="n">
        <v>11</v>
      </c>
      <c r="D1404" s="1" t="s">
        <v>3218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3959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8" t="n">
        <v>46188</v>
      </c>
      <c r="C1405" s="1" t="n">
        <v>11</v>
      </c>
      <c r="D1405" s="1" t="s">
        <v>3218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3959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8" t="n">
        <v>46188</v>
      </c>
      <c r="C1406" s="1" t="n">
        <v>11</v>
      </c>
      <c r="D1406" s="1" t="s">
        <v>3218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3959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8" t="n">
        <v>46188</v>
      </c>
      <c r="C1407" s="1" t="n">
        <v>11</v>
      </c>
      <c r="D1407" s="1" t="s">
        <v>3218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3958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8" t="n">
        <v>46188</v>
      </c>
      <c r="C1408" s="1" t="n">
        <v>11</v>
      </c>
      <c r="D1408" s="1" t="s">
        <v>3218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3959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8" t="n">
        <v>46188</v>
      </c>
      <c r="C1409" s="1" t="n">
        <v>11</v>
      </c>
      <c r="D1409" s="1" t="s">
        <v>3218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3958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8" t="n">
        <v>46188</v>
      </c>
      <c r="C1410" s="1" t="n">
        <v>11</v>
      </c>
      <c r="D1410" s="1" t="s">
        <v>3218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3959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8" t="n">
        <v>46188</v>
      </c>
      <c r="C1411" s="1" t="n">
        <v>11</v>
      </c>
      <c r="D1411" s="1" t="s">
        <v>3218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3959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8" t="n">
        <v>46188</v>
      </c>
      <c r="C1412" s="1" t="n">
        <v>11</v>
      </c>
      <c r="D1412" s="1" t="s">
        <v>3218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3958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8" t="n">
        <v>46188</v>
      </c>
      <c r="C1413" s="1" t="n">
        <v>11</v>
      </c>
      <c r="D1413" s="1" t="s">
        <v>3218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3960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8" t="n">
        <v>46188</v>
      </c>
      <c r="C1414" s="1" t="n">
        <v>11</v>
      </c>
      <c r="D1414" s="1" t="s">
        <v>3218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3960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8" t="n">
        <v>46188</v>
      </c>
      <c r="C1415" s="1" t="n">
        <v>11</v>
      </c>
      <c r="D1415" s="1" t="s">
        <v>3218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3961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8" t="n">
        <v>46188</v>
      </c>
      <c r="C1416" s="1" t="n">
        <v>11</v>
      </c>
      <c r="D1416" s="1" t="s">
        <v>3218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3961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8" t="n">
        <v>46188</v>
      </c>
      <c r="C1417" s="1" t="n">
        <v>11</v>
      </c>
      <c r="D1417" s="1" t="s">
        <v>3218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3962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8" t="n">
        <v>46188</v>
      </c>
      <c r="C1418" s="1" t="n">
        <v>11</v>
      </c>
      <c r="D1418" s="1" t="s">
        <v>3218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3962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8" t="n">
        <v>46188</v>
      </c>
      <c r="C1419" s="1" t="n">
        <v>11</v>
      </c>
      <c r="D1419" s="1" t="s">
        <v>3218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3963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8" t="n">
        <v>46188</v>
      </c>
      <c r="C1420" s="1" t="n">
        <v>11</v>
      </c>
      <c r="D1420" s="1" t="s">
        <v>3218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3963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8" t="n">
        <v>46188</v>
      </c>
      <c r="C1421" s="1" t="n">
        <v>11</v>
      </c>
      <c r="D1421" s="1" t="s">
        <v>3218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3963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8" t="n">
        <v>46188</v>
      </c>
      <c r="C1422" s="1" t="n">
        <v>11</v>
      </c>
      <c r="D1422" s="1" t="s">
        <v>3218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3963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8" t="n">
        <v>46188</v>
      </c>
      <c r="C1423" s="1" t="n">
        <v>11</v>
      </c>
      <c r="D1423" s="1" t="s">
        <v>3218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3964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8" t="n">
        <v>46188</v>
      </c>
      <c r="C1424" s="1" t="n">
        <v>11</v>
      </c>
      <c r="D1424" s="1" t="s">
        <v>3218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3964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8" t="n">
        <v>46188</v>
      </c>
      <c r="C1425" s="1" t="n">
        <v>11</v>
      </c>
      <c r="D1425" s="1" t="s">
        <v>3218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3964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8" t="n">
        <v>46188</v>
      </c>
      <c r="C1426" s="1" t="n">
        <v>11</v>
      </c>
      <c r="D1426" s="1" t="s">
        <v>3218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3964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8" t="n">
        <v>46188</v>
      </c>
      <c r="C1427" s="1" t="n">
        <v>11</v>
      </c>
      <c r="D1427" s="1" t="s">
        <v>3218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3965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8" t="n">
        <v>46188</v>
      </c>
      <c r="C1428" s="1" t="n">
        <v>11</v>
      </c>
      <c r="D1428" s="1" t="s">
        <v>3218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3965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8" t="n">
        <v>46188</v>
      </c>
      <c r="C1429" s="1" t="n">
        <v>11</v>
      </c>
      <c r="D1429" s="1" t="s">
        <v>3218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3965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8" t="n">
        <v>46188</v>
      </c>
      <c r="C1430" s="1" t="n">
        <v>11</v>
      </c>
      <c r="D1430" s="1" t="s">
        <v>3218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3965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8" t="n">
        <v>46188</v>
      </c>
      <c r="C1431" s="1" t="n">
        <v>11</v>
      </c>
      <c r="D1431" s="1" t="s">
        <v>3218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3963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8" t="n">
        <v>46188</v>
      </c>
      <c r="C1432" s="1" t="n">
        <v>11</v>
      </c>
      <c r="D1432" s="1" t="s">
        <v>3218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3963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8" t="n">
        <v>46188</v>
      </c>
      <c r="C1433" s="1" t="n">
        <v>11</v>
      </c>
      <c r="D1433" s="1" t="s">
        <v>3218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3964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8" t="n">
        <v>46188</v>
      </c>
      <c r="C1434" s="1" t="n">
        <v>11</v>
      </c>
      <c r="D1434" s="1" t="s">
        <v>3218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3964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8" t="n">
        <v>46188</v>
      </c>
      <c r="C1435" s="1" t="n">
        <v>11</v>
      </c>
      <c r="D1435" s="1" t="s">
        <v>3218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3964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8" t="n">
        <v>46188</v>
      </c>
      <c r="C1436" s="1" t="n">
        <v>11</v>
      </c>
      <c r="D1436" s="1" t="s">
        <v>3218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3964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8" t="n">
        <v>46188</v>
      </c>
      <c r="C1437" s="1" t="n">
        <v>11</v>
      </c>
      <c r="D1437" s="1" t="s">
        <v>3218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3964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8" t="n">
        <v>46188</v>
      </c>
      <c r="C1438" s="1" t="n">
        <v>11</v>
      </c>
      <c r="D1438" s="1" t="s">
        <v>3218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3964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8" t="n">
        <v>46188</v>
      </c>
      <c r="C1439" s="1" t="n">
        <v>11</v>
      </c>
      <c r="D1439" s="1" t="s">
        <v>3218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3964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8" t="n">
        <v>46188</v>
      </c>
      <c r="C1440" s="1" t="n">
        <v>11</v>
      </c>
      <c r="D1440" s="1" t="s">
        <v>3218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3964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8" t="n">
        <v>46188</v>
      </c>
      <c r="C1441" s="1" t="n">
        <v>11</v>
      </c>
      <c r="D1441" s="1" t="s">
        <v>3218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3964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8" t="n">
        <v>46188</v>
      </c>
      <c r="C1442" s="1" t="n">
        <v>11</v>
      </c>
      <c r="D1442" s="1" t="s">
        <v>3218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3964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8" t="n">
        <v>46188</v>
      </c>
      <c r="C1443" s="1" t="n">
        <v>11</v>
      </c>
      <c r="D1443" s="1" t="s">
        <v>3218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3966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8" t="n">
        <v>46188</v>
      </c>
      <c r="C1444" s="1" t="n">
        <v>11</v>
      </c>
      <c r="D1444" s="1" t="s">
        <v>3218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3964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8" t="n">
        <v>46188</v>
      </c>
      <c r="C1445" s="1" t="n">
        <v>11</v>
      </c>
      <c r="D1445" s="1" t="s">
        <v>3218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3964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8" t="n">
        <v>46188</v>
      </c>
      <c r="C1446" s="1" t="n">
        <v>11</v>
      </c>
      <c r="D1446" s="1" t="s">
        <v>3218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3967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8" t="n">
        <v>46188</v>
      </c>
      <c r="C1447" s="1" t="n">
        <v>11</v>
      </c>
      <c r="D1447" s="1" t="s">
        <v>3218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3968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8" t="n">
        <v>46188</v>
      </c>
      <c r="C1448" s="1" t="n">
        <v>11</v>
      </c>
      <c r="D1448" s="1" t="s">
        <v>3218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3968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8" t="n">
        <v>46188</v>
      </c>
      <c r="C1449" s="1" t="n">
        <v>11</v>
      </c>
      <c r="D1449" s="1" t="s">
        <v>3218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3968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8" t="n">
        <v>46188</v>
      </c>
      <c r="C1450" s="1" t="n">
        <v>11</v>
      </c>
      <c r="D1450" s="1" t="s">
        <v>3218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3968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8" t="n">
        <v>46188</v>
      </c>
      <c r="C1451" s="1" t="n">
        <v>11</v>
      </c>
      <c r="D1451" s="1" t="s">
        <v>3218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3969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8" t="n">
        <v>46188</v>
      </c>
      <c r="C1452" s="1" t="n">
        <v>11</v>
      </c>
      <c r="D1452" s="1" t="s">
        <v>3218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3969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8" t="n">
        <v>46188</v>
      </c>
      <c r="C1453" s="1" t="n">
        <v>11</v>
      </c>
      <c r="D1453" s="1" t="s">
        <v>3218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3969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8" t="n">
        <v>46188</v>
      </c>
      <c r="C1454" s="1" t="n">
        <v>11</v>
      </c>
      <c r="D1454" s="1" t="s">
        <v>3218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3969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8" t="n">
        <v>46188</v>
      </c>
      <c r="C1455" s="1" t="n">
        <v>11</v>
      </c>
      <c r="D1455" s="1" t="s">
        <v>3218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3970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8" t="n">
        <v>46188</v>
      </c>
      <c r="C1456" s="1" t="n">
        <v>11</v>
      </c>
      <c r="D1456" s="1" t="s">
        <v>3218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3966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8" t="n">
        <v>46188</v>
      </c>
      <c r="C1457" s="1" t="n">
        <v>11</v>
      </c>
      <c r="D1457" s="1" t="s">
        <v>3218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3971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8" t="n">
        <v>46188</v>
      </c>
      <c r="C1458" s="1" t="n">
        <v>11</v>
      </c>
      <c r="D1458" s="1" t="s">
        <v>3218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3972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8" t="n">
        <v>46188</v>
      </c>
      <c r="C1459" s="1" t="n">
        <v>11</v>
      </c>
      <c r="D1459" s="1" t="s">
        <v>3218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3968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8" t="n">
        <v>46188</v>
      </c>
      <c r="C1460" s="1" t="n">
        <v>11</v>
      </c>
      <c r="D1460" s="1" t="s">
        <v>3218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3971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8" t="n">
        <v>46188</v>
      </c>
      <c r="C1461" s="1" t="n">
        <v>11</v>
      </c>
      <c r="D1461" s="1" t="s">
        <v>3218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3966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8" t="n">
        <v>46188</v>
      </c>
      <c r="C1462" s="1" t="n">
        <v>11</v>
      </c>
      <c r="D1462" s="1" t="s">
        <v>3218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3973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8" t="n">
        <v>46188</v>
      </c>
      <c r="C1463" s="1" t="n">
        <v>11</v>
      </c>
      <c r="D1463" s="1" t="s">
        <v>3218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3974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8" t="n">
        <v>46188</v>
      </c>
      <c r="C1464" s="1" t="n">
        <v>11</v>
      </c>
      <c r="D1464" s="1" t="s">
        <v>3218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3975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8" t="n">
        <v>46188</v>
      </c>
      <c r="C1465" s="1" t="n">
        <v>11</v>
      </c>
      <c r="D1465" s="1" t="s">
        <v>3218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3976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8" t="n">
        <v>46188</v>
      </c>
      <c r="C1466" s="1" t="n">
        <v>11</v>
      </c>
      <c r="D1466" s="1" t="s">
        <v>3218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3977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8" t="n">
        <v>46188</v>
      </c>
      <c r="C1467" s="1" t="n">
        <v>11</v>
      </c>
      <c r="D1467" s="1" t="s">
        <v>3218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3978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8" t="n">
        <v>46188</v>
      </c>
      <c r="C1468" s="1" t="n">
        <v>11</v>
      </c>
      <c r="D1468" s="1" t="s">
        <v>3218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3979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8" t="n">
        <v>46188</v>
      </c>
      <c r="C1469" s="1" t="n">
        <v>11</v>
      </c>
      <c r="D1469" s="1" t="s">
        <v>3218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3980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8" t="n">
        <v>46188</v>
      </c>
      <c r="C1470" s="1" t="n">
        <v>11</v>
      </c>
      <c r="D1470" s="1" t="s">
        <v>3218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3981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8" t="n">
        <v>46188</v>
      </c>
      <c r="C1471" s="1" t="n">
        <v>11</v>
      </c>
      <c r="D1471" s="1" t="s">
        <v>3218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3982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8" t="n">
        <v>46188</v>
      </c>
      <c r="C1472" s="1" t="n">
        <v>11</v>
      </c>
      <c r="D1472" s="1" t="s">
        <v>3218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3983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8" t="n">
        <v>46188</v>
      </c>
      <c r="C1473" s="1" t="n">
        <v>11</v>
      </c>
      <c r="D1473" s="1" t="s">
        <v>3218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3984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8" t="n">
        <v>46188</v>
      </c>
      <c r="C1474" s="1" t="n">
        <v>11</v>
      </c>
      <c r="D1474" s="1" t="s">
        <v>3218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3985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8" t="n">
        <v>46188</v>
      </c>
      <c r="C1475" s="1" t="n">
        <v>11</v>
      </c>
      <c r="D1475" s="1" t="s">
        <v>3218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3986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8" t="n">
        <v>46188</v>
      </c>
      <c r="C1476" s="1" t="n">
        <v>11</v>
      </c>
      <c r="D1476" s="1" t="s">
        <v>3218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3987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8" t="n">
        <v>46188</v>
      </c>
      <c r="C1477" s="1" t="n">
        <v>11</v>
      </c>
      <c r="D1477" s="1" t="s">
        <v>3218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3988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8" t="n">
        <v>46188</v>
      </c>
      <c r="C1478" s="1" t="n">
        <v>11</v>
      </c>
      <c r="D1478" s="1" t="s">
        <v>3218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3989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8" t="n">
        <v>46188</v>
      </c>
      <c r="C1479" s="1" t="n">
        <v>11</v>
      </c>
      <c r="D1479" s="1" t="s">
        <v>3218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3990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8" t="n">
        <v>46188</v>
      </c>
      <c r="C1480" s="1" t="n">
        <v>11</v>
      </c>
      <c r="D1480" s="1" t="s">
        <v>3218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3991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8" t="n">
        <v>46188</v>
      </c>
      <c r="C1481" s="1" t="n">
        <v>11</v>
      </c>
      <c r="D1481" s="1" t="s">
        <v>3218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3992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8" t="n">
        <v>46188</v>
      </c>
      <c r="C1482" s="1" t="n">
        <v>11</v>
      </c>
      <c r="D1482" s="1" t="s">
        <v>3218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3993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8" t="n">
        <v>46188</v>
      </c>
      <c r="C1483" s="1" t="n">
        <v>11</v>
      </c>
      <c r="D1483" s="1" t="s">
        <v>3218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3994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8" t="n">
        <v>46188</v>
      </c>
      <c r="C1484" s="1" t="n">
        <v>11</v>
      </c>
      <c r="D1484" s="1" t="s">
        <v>3218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3995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8" t="n">
        <v>46188</v>
      </c>
      <c r="C1485" s="1" t="n">
        <v>11</v>
      </c>
      <c r="D1485" s="1" t="s">
        <v>3218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3996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8" t="n">
        <v>46188</v>
      </c>
      <c r="C1486" s="1" t="n">
        <v>11</v>
      </c>
      <c r="D1486" s="1" t="s">
        <v>3218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3997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8" t="n">
        <v>46188</v>
      </c>
      <c r="C1487" s="1" t="n">
        <v>11</v>
      </c>
      <c r="D1487" s="1" t="s">
        <v>3218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3998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8" t="n">
        <v>46188</v>
      </c>
      <c r="C1488" s="1" t="n">
        <v>11</v>
      </c>
      <c r="D1488" s="1" t="s">
        <v>3218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3999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8" t="n">
        <v>46188</v>
      </c>
      <c r="C1489" s="1" t="n">
        <v>11</v>
      </c>
      <c r="D1489" s="1" t="s">
        <v>3218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4000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8" t="n">
        <v>46188</v>
      </c>
      <c r="C1490" s="1" t="n">
        <v>11</v>
      </c>
      <c r="D1490" s="1" t="s">
        <v>3218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4001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8" t="n">
        <v>46188</v>
      </c>
      <c r="C1491" s="1" t="n">
        <v>11</v>
      </c>
      <c r="D1491" s="1" t="s">
        <v>3218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4002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8" t="n">
        <v>46188</v>
      </c>
      <c r="C1492" s="1" t="n">
        <v>11</v>
      </c>
      <c r="D1492" s="1" t="s">
        <v>3218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4003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8" t="n">
        <v>46188</v>
      </c>
      <c r="C1493" s="1" t="n">
        <v>11</v>
      </c>
      <c r="D1493" s="1" t="s">
        <v>3218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4004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8" t="n">
        <v>46188</v>
      </c>
      <c r="C1494" s="1" t="n">
        <v>11</v>
      </c>
      <c r="D1494" s="1" t="s">
        <v>3218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4004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8" t="n">
        <v>46188</v>
      </c>
      <c r="C1495" s="1" t="n">
        <v>11</v>
      </c>
      <c r="D1495" s="1" t="s">
        <v>3218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4005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8" t="n">
        <v>46188</v>
      </c>
      <c r="C1496" s="1" t="n">
        <v>11</v>
      </c>
      <c r="D1496" s="1" t="s">
        <v>3218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4006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8" t="n">
        <v>46188</v>
      </c>
      <c r="C1497" s="1" t="n">
        <v>11</v>
      </c>
      <c r="D1497" s="1" t="s">
        <v>3218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4006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8" t="n">
        <v>46188</v>
      </c>
      <c r="C1498" s="1" t="n">
        <v>11</v>
      </c>
      <c r="D1498" s="1" t="s">
        <v>3218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4007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8" t="n">
        <v>46188</v>
      </c>
      <c r="C1499" s="1" t="n">
        <v>11</v>
      </c>
      <c r="D1499" s="1" t="s">
        <v>3218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4007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8" t="n">
        <v>46188</v>
      </c>
      <c r="C1500" s="1" t="n">
        <v>11</v>
      </c>
      <c r="D1500" s="1" t="s">
        <v>3218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4008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8" t="n">
        <v>46188</v>
      </c>
      <c r="C1501" s="1" t="n">
        <v>11</v>
      </c>
      <c r="D1501" s="1" t="s">
        <v>3218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4008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8" t="n">
        <v>46188</v>
      </c>
      <c r="C1502" s="1" t="n">
        <v>11</v>
      </c>
      <c r="D1502" s="1" t="s">
        <v>3218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4009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8" t="n">
        <v>46188</v>
      </c>
      <c r="C1503" s="1" t="n">
        <v>11</v>
      </c>
      <c r="D1503" s="1" t="s">
        <v>3218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4010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8" t="n">
        <v>46188</v>
      </c>
      <c r="C1504" s="1" t="n">
        <v>11</v>
      </c>
      <c r="D1504" s="1" t="s">
        <v>3218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4011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8" t="n">
        <v>46188</v>
      </c>
      <c r="C1505" s="1" t="n">
        <v>11</v>
      </c>
      <c r="D1505" s="1" t="s">
        <v>3218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4012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8" t="n">
        <v>46188</v>
      </c>
      <c r="C1506" s="1" t="n">
        <v>11</v>
      </c>
      <c r="D1506" s="1" t="s">
        <v>3218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4013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8" t="n">
        <v>46188</v>
      </c>
      <c r="C1507" s="1" t="n">
        <v>11</v>
      </c>
      <c r="D1507" s="1" t="s">
        <v>3218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4014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8" t="n">
        <v>46188</v>
      </c>
      <c r="C1508" s="1" t="n">
        <v>22</v>
      </c>
      <c r="D1508" s="1" t="s">
        <v>3364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3379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8" t="n">
        <v>46188</v>
      </c>
      <c r="C1509" s="1" t="n">
        <v>22</v>
      </c>
      <c r="D1509" s="1" t="s">
        <v>3364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3365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8" t="n">
        <v>46188</v>
      </c>
      <c r="C1510" s="1" t="n">
        <v>22</v>
      </c>
      <c r="D1510" s="1" t="s">
        <v>3364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3366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8" t="n">
        <v>46188</v>
      </c>
      <c r="C1511" s="1" t="n">
        <v>22</v>
      </c>
      <c r="D1511" s="1" t="s">
        <v>3364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3367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8" t="n">
        <v>46188</v>
      </c>
      <c r="C1512" s="1" t="n">
        <v>22</v>
      </c>
      <c r="D1512" s="1" t="s">
        <v>3364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3368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8" t="n">
        <v>46188</v>
      </c>
      <c r="C1513" s="1" t="n">
        <v>22</v>
      </c>
      <c r="D1513" s="1" t="s">
        <v>3364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3369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8" t="n">
        <v>46188</v>
      </c>
      <c r="C1514" s="1" t="n">
        <v>22</v>
      </c>
      <c r="D1514" s="1" t="s">
        <v>3364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3370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8" t="n">
        <v>46188</v>
      </c>
      <c r="C1515" s="1" t="n">
        <v>22</v>
      </c>
      <c r="D1515" s="1" t="s">
        <v>3364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3371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8" t="n">
        <v>46188</v>
      </c>
      <c r="C1516" s="1" t="n">
        <v>22</v>
      </c>
      <c r="D1516" s="1" t="s">
        <v>3364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3372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8" t="n">
        <v>46188</v>
      </c>
      <c r="C1517" s="1" t="n">
        <v>22</v>
      </c>
      <c r="D1517" s="1" t="s">
        <v>3364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3373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8" t="n">
        <v>46188</v>
      </c>
      <c r="C1518" s="1" t="n">
        <v>22</v>
      </c>
      <c r="D1518" s="1" t="s">
        <v>3364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3374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8" t="n">
        <v>46188</v>
      </c>
      <c r="C1519" s="1" t="n">
        <v>22</v>
      </c>
      <c r="D1519" s="1" t="s">
        <v>3364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3375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8" t="n">
        <v>46188</v>
      </c>
      <c r="C1520" s="1" t="n">
        <v>22</v>
      </c>
      <c r="D1520" s="1" t="s">
        <v>3364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3376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8" t="n">
        <v>46188</v>
      </c>
      <c r="C1521" s="1" t="n">
        <v>22</v>
      </c>
      <c r="D1521" s="1" t="s">
        <v>3364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3377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8" t="n">
        <v>46188</v>
      </c>
      <c r="C1522" s="1" t="n">
        <v>22</v>
      </c>
      <c r="D1522" s="1" t="s">
        <v>3364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3378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8" t="n">
        <v>46188</v>
      </c>
      <c r="C1523" s="1" t="n">
        <v>22</v>
      </c>
      <c r="D1523" s="1" t="s">
        <v>3364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3379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8" t="n">
        <v>46188</v>
      </c>
      <c r="C1524" s="1" t="n">
        <v>22</v>
      </c>
      <c r="D1524" s="1" t="s">
        <v>3364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3380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8" t="n">
        <v>46188</v>
      </c>
      <c r="C1525" s="1" t="n">
        <v>22</v>
      </c>
      <c r="D1525" s="1" t="s">
        <v>3364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3381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8" t="n">
        <v>46188</v>
      </c>
      <c r="C1526" s="1" t="n">
        <v>22</v>
      </c>
      <c r="D1526" s="1" t="s">
        <v>3364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3382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8" t="n">
        <v>46188</v>
      </c>
      <c r="C1527" s="1" t="n">
        <v>22</v>
      </c>
      <c r="D1527" s="1" t="s">
        <v>3364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3365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8" t="n">
        <v>46188</v>
      </c>
      <c r="C1528" s="1" t="n">
        <v>22</v>
      </c>
      <c r="D1528" s="1" t="s">
        <v>3364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3383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8" t="n">
        <v>46188</v>
      </c>
      <c r="C1529" s="1" t="n">
        <v>22</v>
      </c>
      <c r="D1529" s="1" t="s">
        <v>3364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3383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8" t="n">
        <v>46188</v>
      </c>
      <c r="C1530" s="1" t="n">
        <v>22</v>
      </c>
      <c r="D1530" s="1" t="s">
        <v>3364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3366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8" t="n">
        <v>46188</v>
      </c>
      <c r="C1531" s="1" t="n">
        <v>22</v>
      </c>
      <c r="D1531" s="1" t="s">
        <v>3364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3367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8" t="n">
        <v>46188</v>
      </c>
      <c r="C1532" s="1" t="n">
        <v>22</v>
      </c>
      <c r="D1532" s="1" t="s">
        <v>3364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3368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8" t="n">
        <v>46188</v>
      </c>
      <c r="C1533" s="1" t="n">
        <v>22</v>
      </c>
      <c r="D1533" s="1" t="s">
        <v>3364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3369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8" t="n">
        <v>46188</v>
      </c>
      <c r="C1534" s="1" t="n">
        <v>22</v>
      </c>
      <c r="D1534" s="1" t="s">
        <v>3364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3370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8" t="n">
        <v>46188</v>
      </c>
      <c r="C1535" s="1" t="n">
        <v>22</v>
      </c>
      <c r="D1535" s="1" t="s">
        <v>3364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3371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8" t="n">
        <v>46188</v>
      </c>
      <c r="C1536" s="1" t="n">
        <v>22</v>
      </c>
      <c r="D1536" s="1" t="s">
        <v>3364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3372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8" t="n">
        <v>46188</v>
      </c>
      <c r="C1537" s="1" t="n">
        <v>22</v>
      </c>
      <c r="D1537" s="1" t="s">
        <v>3364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3373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8" t="n">
        <v>46188</v>
      </c>
      <c r="C1538" s="1" t="n">
        <v>22</v>
      </c>
      <c r="D1538" s="1" t="s">
        <v>3364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3374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8" t="n">
        <v>46188</v>
      </c>
      <c r="C1539" s="1" t="n">
        <v>22</v>
      </c>
      <c r="D1539" s="1" t="s">
        <v>3364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3375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8" t="n">
        <v>46188</v>
      </c>
      <c r="C1540" s="1" t="n">
        <v>22</v>
      </c>
      <c r="D1540" s="1" t="s">
        <v>3364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3376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8" t="n">
        <v>46188</v>
      </c>
      <c r="C1541" s="1" t="n">
        <v>22</v>
      </c>
      <c r="D1541" s="1" t="s">
        <v>3364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3376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8" t="n">
        <v>46188</v>
      </c>
      <c r="C1542" s="1" t="n">
        <v>22</v>
      </c>
      <c r="D1542" s="1" t="s">
        <v>3364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3377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8" t="n">
        <v>46188</v>
      </c>
      <c r="C1543" s="1" t="n">
        <v>22</v>
      </c>
      <c r="D1543" s="1" t="s">
        <v>3364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3377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8" t="n">
        <v>46188</v>
      </c>
      <c r="C1544" s="1" t="n">
        <v>22</v>
      </c>
      <c r="D1544" s="1" t="s">
        <v>3364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3378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8" t="n">
        <v>46188</v>
      </c>
      <c r="C1545" s="1" t="n">
        <v>22</v>
      </c>
      <c r="D1545" s="1" t="s">
        <v>3364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3378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8" t="n">
        <v>46188</v>
      </c>
      <c r="C1546" s="1" t="n">
        <v>22</v>
      </c>
      <c r="D1546" s="1" t="s">
        <v>3364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3379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8" t="n">
        <v>46188</v>
      </c>
      <c r="C1547" s="1" t="n">
        <v>22</v>
      </c>
      <c r="D1547" s="1" t="s">
        <v>3364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3379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8" t="n">
        <v>46188</v>
      </c>
      <c r="C1548" s="1" t="n">
        <v>22</v>
      </c>
      <c r="D1548" s="1" t="s">
        <v>3364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3380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8" t="n">
        <v>46188</v>
      </c>
      <c r="C1549" s="1" t="n">
        <v>22</v>
      </c>
      <c r="D1549" s="1" t="s">
        <v>3364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3381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8" t="n">
        <v>46188</v>
      </c>
      <c r="C1550" s="1" t="n">
        <v>22</v>
      </c>
      <c r="D1550" s="1" t="s">
        <v>3364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3382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8" t="n">
        <v>46188</v>
      </c>
      <c r="C1551" s="1" t="n">
        <v>22</v>
      </c>
      <c r="D1551" s="1" t="s">
        <v>3364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3365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8" t="n">
        <v>46188</v>
      </c>
      <c r="C1552" s="1" t="n">
        <v>22</v>
      </c>
      <c r="D1552" s="1" t="s">
        <v>3364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3383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8" t="n">
        <v>46188</v>
      </c>
      <c r="C1553" s="1" t="n">
        <v>22</v>
      </c>
      <c r="D1553" s="1" t="s">
        <v>3364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3366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8" t="n">
        <v>46188</v>
      </c>
      <c r="C1554" s="1" t="n">
        <v>22</v>
      </c>
      <c r="D1554" s="1" t="s">
        <v>3364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3367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8" t="n">
        <v>46188</v>
      </c>
      <c r="C1555" s="1" t="n">
        <v>22</v>
      </c>
      <c r="D1555" s="1" t="s">
        <v>3364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3368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8" t="n">
        <v>46188</v>
      </c>
      <c r="C1556" s="1" t="n">
        <v>22</v>
      </c>
      <c r="D1556" s="1" t="s">
        <v>3364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3369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8" t="n">
        <v>46188</v>
      </c>
      <c r="C1557" s="1" t="n">
        <v>22</v>
      </c>
      <c r="D1557" s="1" t="s">
        <v>3364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3370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8" t="n">
        <v>46188</v>
      </c>
      <c r="C1558" s="1" t="n">
        <v>22</v>
      </c>
      <c r="D1558" s="1" t="s">
        <v>3364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3371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8" t="n">
        <v>46188</v>
      </c>
      <c r="C1559" s="1" t="n">
        <v>22</v>
      </c>
      <c r="D1559" s="1" t="s">
        <v>3364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3372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8" t="n">
        <v>46188</v>
      </c>
      <c r="C1560" s="1" t="n">
        <v>22</v>
      </c>
      <c r="D1560" s="1" t="s">
        <v>3364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3373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8" t="n">
        <v>46188</v>
      </c>
      <c r="C1561" s="1" t="n">
        <v>22</v>
      </c>
      <c r="D1561" s="1" t="s">
        <v>3364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3374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8" t="n">
        <v>46188</v>
      </c>
      <c r="C1562" s="1" t="n">
        <v>22</v>
      </c>
      <c r="D1562" s="1" t="s">
        <v>3364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3375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8" t="n">
        <v>46188</v>
      </c>
      <c r="C1563" s="1" t="n">
        <v>22</v>
      </c>
      <c r="D1563" s="1" t="s">
        <v>3364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3376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8" t="n">
        <v>46188</v>
      </c>
      <c r="C1564" s="1" t="n">
        <v>22</v>
      </c>
      <c r="D1564" s="1" t="s">
        <v>3364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3376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8" t="n">
        <v>46188</v>
      </c>
      <c r="C1565" s="1" t="n">
        <v>22</v>
      </c>
      <c r="D1565" s="1" t="s">
        <v>3364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3377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8" t="n">
        <v>46188</v>
      </c>
      <c r="C1566" s="1" t="n">
        <v>22</v>
      </c>
      <c r="D1566" s="1" t="s">
        <v>3364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3377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8" t="n">
        <v>46188</v>
      </c>
      <c r="C1567" s="1" t="n">
        <v>22</v>
      </c>
      <c r="D1567" s="1" t="s">
        <v>3364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3378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8" t="n">
        <v>46188</v>
      </c>
      <c r="C1568" s="1" t="n">
        <v>22</v>
      </c>
      <c r="D1568" s="1" t="s">
        <v>3364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3378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8" t="n">
        <v>46188</v>
      </c>
      <c r="C1569" s="1" t="n">
        <v>22</v>
      </c>
      <c r="D1569" s="1" t="s">
        <v>3364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3379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8" t="n">
        <v>46188</v>
      </c>
      <c r="C1570" s="1" t="n">
        <v>22</v>
      </c>
      <c r="D1570" s="1" t="s">
        <v>3364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3365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8" t="n">
        <v>46188</v>
      </c>
      <c r="C1571" s="1" t="n">
        <v>22</v>
      </c>
      <c r="D1571" s="1" t="s">
        <v>3364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3366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8" t="n">
        <v>46188</v>
      </c>
      <c r="C1572" s="1" t="n">
        <v>22</v>
      </c>
      <c r="D1572" s="1" t="s">
        <v>3364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3367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8" t="n">
        <v>46188</v>
      </c>
      <c r="C1573" s="1" t="n">
        <v>22</v>
      </c>
      <c r="D1573" s="1" t="s">
        <v>3364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3368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8" t="n">
        <v>46188</v>
      </c>
      <c r="C1574" s="1" t="n">
        <v>22</v>
      </c>
      <c r="D1574" s="1" t="s">
        <v>3364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3369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8" t="n">
        <v>46188</v>
      </c>
      <c r="C1575" s="1" t="n">
        <v>22</v>
      </c>
      <c r="D1575" s="1" t="s">
        <v>3364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3370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8" t="n">
        <v>46188</v>
      </c>
      <c r="C1576" s="1" t="n">
        <v>22</v>
      </c>
      <c r="D1576" s="1" t="s">
        <v>3364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3371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8" t="n">
        <v>46188</v>
      </c>
      <c r="C1577" s="1" t="n">
        <v>22</v>
      </c>
      <c r="D1577" s="1" t="s">
        <v>3364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3372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8" t="n">
        <v>46188</v>
      </c>
      <c r="C1578" s="1" t="n">
        <v>22</v>
      </c>
      <c r="D1578" s="1" t="s">
        <v>3364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3373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8" t="n">
        <v>46188</v>
      </c>
      <c r="C1579" s="1" t="n">
        <v>22</v>
      </c>
      <c r="D1579" s="1" t="s">
        <v>3364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3374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8" t="n">
        <v>46188</v>
      </c>
      <c r="C1580" s="1" t="n">
        <v>22</v>
      </c>
      <c r="D1580" s="1" t="s">
        <v>3364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3375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8" t="n">
        <v>46188</v>
      </c>
      <c r="C1581" s="1" t="n">
        <v>22</v>
      </c>
      <c r="D1581" s="1" t="s">
        <v>3364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3376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8" t="n">
        <v>46188</v>
      </c>
      <c r="C1582" s="1" t="n">
        <v>22</v>
      </c>
      <c r="D1582" s="1" t="s">
        <v>3364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3377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8" t="n">
        <v>46188</v>
      </c>
      <c r="C1583" s="1" t="n">
        <v>22</v>
      </c>
      <c r="D1583" s="1" t="s">
        <v>3364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3378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8" t="n">
        <v>46188</v>
      </c>
      <c r="C1584" s="1" t="n">
        <v>100</v>
      </c>
      <c r="D1584" s="1" t="s">
        <v>3385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3379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8" t="n">
        <v>46188</v>
      </c>
      <c r="C1585" s="1" t="n">
        <v>100</v>
      </c>
      <c r="D1585" s="1" t="s">
        <v>3385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3365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8" t="n">
        <v>46188</v>
      </c>
      <c r="C1586" s="1" t="n">
        <v>100</v>
      </c>
      <c r="D1586" s="1" t="s">
        <v>3385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3366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8" t="n">
        <v>46188</v>
      </c>
      <c r="C1587" s="1" t="n">
        <v>100</v>
      </c>
      <c r="D1587" s="1" t="s">
        <v>3385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3367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8" t="n">
        <v>46188</v>
      </c>
      <c r="C1588" s="1" t="n">
        <v>100</v>
      </c>
      <c r="D1588" s="1" t="s">
        <v>3385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3368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8" t="n">
        <v>46188</v>
      </c>
      <c r="C1589" s="1" t="n">
        <v>100</v>
      </c>
      <c r="D1589" s="1" t="s">
        <v>3385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3369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8" t="n">
        <v>46188</v>
      </c>
      <c r="C1590" s="1" t="n">
        <v>100</v>
      </c>
      <c r="D1590" s="1" t="s">
        <v>3385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3370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8" t="n">
        <v>46188</v>
      </c>
      <c r="C1591" s="1" t="n">
        <v>100</v>
      </c>
      <c r="D1591" s="1" t="s">
        <v>3385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3371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8" t="n">
        <v>46188</v>
      </c>
      <c r="C1592" s="1" t="n">
        <v>100</v>
      </c>
      <c r="D1592" s="1" t="s">
        <v>3385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3372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8" t="n">
        <v>46188</v>
      </c>
      <c r="C1593" s="1" t="n">
        <v>100</v>
      </c>
      <c r="D1593" s="1" t="s">
        <v>3385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3373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8" t="n">
        <v>46188</v>
      </c>
      <c r="C1594" s="1" t="n">
        <v>100</v>
      </c>
      <c r="D1594" s="1" t="s">
        <v>3385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3374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8" t="n">
        <v>46188</v>
      </c>
      <c r="C1595" s="1" t="n">
        <v>100</v>
      </c>
      <c r="D1595" s="1" t="s">
        <v>3385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3375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8" t="n">
        <v>46188</v>
      </c>
      <c r="C1596" s="1" t="n">
        <v>100</v>
      </c>
      <c r="D1596" s="1" t="s">
        <v>3385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3376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8" t="n">
        <v>46188</v>
      </c>
      <c r="C1597" s="1" t="n">
        <v>100</v>
      </c>
      <c r="D1597" s="1" t="s">
        <v>3385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3377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8" t="n">
        <v>46188</v>
      </c>
      <c r="C1598" s="1" t="n">
        <v>100</v>
      </c>
      <c r="D1598" s="1" t="s">
        <v>3385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3378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8" t="n">
        <v>46188</v>
      </c>
      <c r="C1599" s="1" t="n">
        <v>100</v>
      </c>
      <c r="D1599" s="1" t="s">
        <v>3385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3380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8" t="n">
        <v>46188</v>
      </c>
      <c r="C1600" s="1" t="n">
        <v>100</v>
      </c>
      <c r="D1600" s="1" t="s">
        <v>3385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3381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8" t="n">
        <v>46188</v>
      </c>
      <c r="C1601" s="1" t="n">
        <v>100</v>
      </c>
      <c r="D1601" s="1" t="s">
        <v>3385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3382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8" t="n">
        <v>46188</v>
      </c>
      <c r="C1602" s="1" t="n">
        <v>100</v>
      </c>
      <c r="D1602" s="1" t="s">
        <v>3385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3383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8" t="n">
        <v>46188</v>
      </c>
      <c r="C1603" s="1" t="n">
        <v>100</v>
      </c>
      <c r="D1603" s="1" t="s">
        <v>3385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3376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8" t="n">
        <v>46188</v>
      </c>
      <c r="C1604" s="1" t="n">
        <v>100</v>
      </c>
      <c r="D1604" s="1" t="s">
        <v>3385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3377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8" t="n">
        <v>46188</v>
      </c>
      <c r="C1605" s="1" t="n">
        <v>100</v>
      </c>
      <c r="D1605" s="1" t="s">
        <v>3385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3378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8" t="n">
        <v>46188</v>
      </c>
      <c r="C1606" s="1" t="n">
        <v>100</v>
      </c>
      <c r="D1606" s="1" t="s">
        <v>3385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3379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8" t="n">
        <v>46188</v>
      </c>
      <c r="C1607" s="1" t="n">
        <v>100</v>
      </c>
      <c r="D1607" s="1" t="s">
        <v>3385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3365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8" t="n">
        <v>46188</v>
      </c>
      <c r="C1608" s="1" t="n">
        <v>100</v>
      </c>
      <c r="D1608" s="1" t="s">
        <v>3385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3383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8" t="n">
        <v>46188</v>
      </c>
      <c r="C1609" s="1" t="n">
        <v>100</v>
      </c>
      <c r="D1609" s="1" t="s">
        <v>3385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3366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8" t="n">
        <v>46188</v>
      </c>
      <c r="C1610" s="1" t="n">
        <v>100</v>
      </c>
      <c r="D1610" s="1" t="s">
        <v>3385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3367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8" t="n">
        <v>46188</v>
      </c>
      <c r="C1611" s="1" t="n">
        <v>100</v>
      </c>
      <c r="D1611" s="1" t="s">
        <v>3385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3368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8" t="n">
        <v>46188</v>
      </c>
      <c r="C1612" s="1" t="n">
        <v>100</v>
      </c>
      <c r="D1612" s="1" t="s">
        <v>3385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3369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8" t="n">
        <v>46188</v>
      </c>
      <c r="C1613" s="1" t="n">
        <v>100</v>
      </c>
      <c r="D1613" s="1" t="s">
        <v>3385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3370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8" t="n">
        <v>46188</v>
      </c>
      <c r="C1614" s="1" t="n">
        <v>100</v>
      </c>
      <c r="D1614" s="1" t="s">
        <v>3385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3371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8" t="n">
        <v>46188</v>
      </c>
      <c r="C1615" s="1" t="n">
        <v>100</v>
      </c>
      <c r="D1615" s="1" t="s">
        <v>3385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3372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8" t="n">
        <v>46188</v>
      </c>
      <c r="C1616" s="1" t="n">
        <v>100</v>
      </c>
      <c r="D1616" s="1" t="s">
        <v>3385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3373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8" t="n">
        <v>46188</v>
      </c>
      <c r="C1617" s="1" t="n">
        <v>100</v>
      </c>
      <c r="D1617" s="1" t="s">
        <v>3385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3374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8" t="n">
        <v>46188</v>
      </c>
      <c r="C1618" s="1" t="n">
        <v>100</v>
      </c>
      <c r="D1618" s="1" t="s">
        <v>3385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3375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8" t="n">
        <v>46188</v>
      </c>
      <c r="C1619" s="1" t="n">
        <v>100</v>
      </c>
      <c r="D1619" s="1" t="s">
        <v>3385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3376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8" t="n">
        <v>46188</v>
      </c>
      <c r="C1620" s="1" t="n">
        <v>100</v>
      </c>
      <c r="D1620" s="1" t="s">
        <v>3385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3377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8" t="n">
        <v>46188</v>
      </c>
      <c r="C1621" s="1" t="n">
        <v>100</v>
      </c>
      <c r="D1621" s="1" t="s">
        <v>3385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3378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8" t="n">
        <v>46188</v>
      </c>
      <c r="C1622" s="1" t="n">
        <v>100</v>
      </c>
      <c r="D1622" s="1" t="s">
        <v>3385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3379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8" t="n">
        <v>46188</v>
      </c>
      <c r="C1623" s="1" t="n">
        <v>100</v>
      </c>
      <c r="D1623" s="1" t="s">
        <v>3385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3380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8" t="n">
        <v>46188</v>
      </c>
      <c r="C1624" s="1" t="n">
        <v>100</v>
      </c>
      <c r="D1624" s="1" t="s">
        <v>3385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3381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8" t="n">
        <v>46188</v>
      </c>
      <c r="C1625" s="1" t="n">
        <v>100</v>
      </c>
      <c r="D1625" s="1" t="s">
        <v>3385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3382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8" t="n">
        <v>46188</v>
      </c>
      <c r="C1626" s="1" t="n">
        <v>100</v>
      </c>
      <c r="D1626" s="1" t="s">
        <v>3385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3383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8" t="n">
        <v>46188</v>
      </c>
      <c r="C1627" s="1" t="n">
        <v>100</v>
      </c>
      <c r="D1627" s="1" t="s">
        <v>3385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3376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8" t="n">
        <v>46188</v>
      </c>
      <c r="C1628" s="1" t="n">
        <v>100</v>
      </c>
      <c r="D1628" s="1" t="s">
        <v>3385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3377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8" t="n">
        <v>46188</v>
      </c>
      <c r="C1629" s="1" t="n">
        <v>100</v>
      </c>
      <c r="D1629" s="1" t="s">
        <v>3385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3378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8" t="n">
        <v>46188</v>
      </c>
      <c r="C1630" s="1" t="n">
        <v>100</v>
      </c>
      <c r="D1630" s="1" t="s">
        <v>3385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3379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8" t="n">
        <v>46188</v>
      </c>
      <c r="C1631" s="1" t="n">
        <v>100</v>
      </c>
      <c r="D1631" s="1" t="s">
        <v>3385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3365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8" t="n">
        <v>46188</v>
      </c>
      <c r="C1632" s="1" t="n">
        <v>100</v>
      </c>
      <c r="D1632" s="1" t="s">
        <v>3385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3366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8" t="n">
        <v>46188</v>
      </c>
      <c r="C1633" s="1" t="n">
        <v>100</v>
      </c>
      <c r="D1633" s="1" t="s">
        <v>3385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3367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8" t="n">
        <v>46188</v>
      </c>
      <c r="C1634" s="1" t="n">
        <v>100</v>
      </c>
      <c r="D1634" s="1" t="s">
        <v>3385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3368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8" t="n">
        <v>46188</v>
      </c>
      <c r="C1635" s="1" t="n">
        <v>100</v>
      </c>
      <c r="D1635" s="1" t="s">
        <v>3385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3369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8" t="n">
        <v>46188</v>
      </c>
      <c r="C1636" s="1" t="n">
        <v>100</v>
      </c>
      <c r="D1636" s="1" t="s">
        <v>3385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3370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8" t="n">
        <v>46188</v>
      </c>
      <c r="C1637" s="1" t="n">
        <v>100</v>
      </c>
      <c r="D1637" s="1" t="s">
        <v>3385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3371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8" t="n">
        <v>46188</v>
      </c>
      <c r="C1638" s="1" t="n">
        <v>100</v>
      </c>
      <c r="D1638" s="1" t="s">
        <v>3385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3372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8" t="n">
        <v>46188</v>
      </c>
      <c r="C1639" s="1" t="n">
        <v>100</v>
      </c>
      <c r="D1639" s="1" t="s">
        <v>3385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3373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8" t="n">
        <v>46188</v>
      </c>
      <c r="C1640" s="1" t="n">
        <v>100</v>
      </c>
      <c r="D1640" s="1" t="s">
        <v>3385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3374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8" t="n">
        <v>46188</v>
      </c>
      <c r="C1641" s="1" t="n">
        <v>100</v>
      </c>
      <c r="D1641" s="1" t="s">
        <v>3385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3375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8" t="n">
        <v>46188</v>
      </c>
      <c r="C1642" s="1" t="n">
        <v>100</v>
      </c>
      <c r="D1642" s="1" t="s">
        <v>3385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3376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8" t="n">
        <v>46188</v>
      </c>
      <c r="C1643" s="1" t="n">
        <v>100</v>
      </c>
      <c r="D1643" s="1" t="s">
        <v>3385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3377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8" t="n">
        <v>46188</v>
      </c>
      <c r="C1644" s="1" t="n">
        <v>100</v>
      </c>
      <c r="D1644" s="1" t="s">
        <v>3385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3378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8" t="n">
        <v>46188</v>
      </c>
      <c r="C1645" s="1" t="n">
        <v>100</v>
      </c>
      <c r="D1645" s="1" t="s">
        <v>3385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3379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8" t="n">
        <v>46188</v>
      </c>
      <c r="C1646" s="1" t="n">
        <v>100</v>
      </c>
      <c r="D1646" s="1" t="s">
        <v>3385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3365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8" t="n">
        <v>46188</v>
      </c>
      <c r="C1647" s="1" t="n">
        <v>100</v>
      </c>
      <c r="D1647" s="1" t="s">
        <v>3385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3366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8" t="n">
        <v>46188</v>
      </c>
      <c r="C1648" s="1" t="n">
        <v>100</v>
      </c>
      <c r="D1648" s="1" t="s">
        <v>3385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3367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8" t="n">
        <v>46188</v>
      </c>
      <c r="C1649" s="1" t="n">
        <v>100</v>
      </c>
      <c r="D1649" s="1" t="s">
        <v>3385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3368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8" t="n">
        <v>46188</v>
      </c>
      <c r="C1650" s="1" t="n">
        <v>100</v>
      </c>
      <c r="D1650" s="1" t="s">
        <v>3385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3369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8" t="n">
        <v>46188</v>
      </c>
      <c r="C1651" s="1" t="n">
        <v>100</v>
      </c>
      <c r="D1651" s="1" t="s">
        <v>3385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3370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8" t="n">
        <v>46188</v>
      </c>
      <c r="C1652" s="1" t="n">
        <v>100</v>
      </c>
      <c r="D1652" s="1" t="s">
        <v>3385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3371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8" t="n">
        <v>46188</v>
      </c>
      <c r="C1653" s="1" t="n">
        <v>100</v>
      </c>
      <c r="D1653" s="1" t="s">
        <v>3385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3372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8" t="n">
        <v>46188</v>
      </c>
      <c r="C1654" s="1" t="n">
        <v>100</v>
      </c>
      <c r="D1654" s="1" t="s">
        <v>3385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3373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8" t="n">
        <v>46188</v>
      </c>
      <c r="C1655" s="1" t="n">
        <v>100</v>
      </c>
      <c r="D1655" s="1" t="s">
        <v>3385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3374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8" t="n">
        <v>46188</v>
      </c>
      <c r="C1656" s="1" t="n">
        <v>100</v>
      </c>
      <c r="D1656" s="1" t="s">
        <v>3385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3375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8" t="n">
        <v>46188</v>
      </c>
      <c r="C1657" s="1" t="n">
        <v>100</v>
      </c>
      <c r="D1657" s="1" t="s">
        <v>3385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3376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8" t="n">
        <v>46188</v>
      </c>
      <c r="C1658" s="1" t="n">
        <v>100</v>
      </c>
      <c r="D1658" s="1" t="s">
        <v>3385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3377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8" t="n">
        <v>46188</v>
      </c>
      <c r="C1659" s="1" t="n">
        <v>100</v>
      </c>
      <c r="D1659" s="1" t="s">
        <v>3385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3378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8" t="n">
        <v>46189</v>
      </c>
      <c r="C1660" s="1" t="n">
        <v>1</v>
      </c>
      <c r="D1660" s="1" t="s">
        <v>3245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3263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8" t="n">
        <v>46189</v>
      </c>
      <c r="C1661" s="1" t="n">
        <v>1</v>
      </c>
      <c r="D1661" s="1" t="s">
        <v>3245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3264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8" t="n">
        <v>46189</v>
      </c>
      <c r="C1662" s="1" t="n">
        <v>1</v>
      </c>
      <c r="D1662" s="1" t="s">
        <v>3245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3265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8" t="n">
        <v>46189</v>
      </c>
      <c r="C1663" s="1" t="n">
        <v>1</v>
      </c>
      <c r="D1663" s="1" t="s">
        <v>3245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3266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8" t="n">
        <v>46189</v>
      </c>
      <c r="C1664" s="1" t="n">
        <v>1</v>
      </c>
      <c r="D1664" s="1" t="s">
        <v>3245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4015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8" t="n">
        <v>46189</v>
      </c>
      <c r="C1665" s="1" t="n">
        <v>1</v>
      </c>
      <c r="D1665" s="1" t="s">
        <v>3245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3496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8" t="n">
        <v>46189</v>
      </c>
      <c r="C1666" s="1" t="n">
        <v>1</v>
      </c>
      <c r="D1666" s="1" t="s">
        <v>3245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3497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8" t="n">
        <v>46189</v>
      </c>
      <c r="C1667" s="1" t="n">
        <v>1</v>
      </c>
      <c r="D1667" s="1" t="s">
        <v>3245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3247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8" t="n">
        <v>46189</v>
      </c>
      <c r="C1668" s="1" t="n">
        <v>1</v>
      </c>
      <c r="D1668" s="1" t="s">
        <v>3245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3268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8" t="n">
        <v>46189</v>
      </c>
      <c r="C1669" s="1" t="n">
        <v>1</v>
      </c>
      <c r="D1669" s="1" t="s">
        <v>3245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3269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8" t="n">
        <v>46189</v>
      </c>
      <c r="C1670" s="1" t="n">
        <v>1</v>
      </c>
      <c r="D1670" s="1" t="s">
        <v>3245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3270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8" t="n">
        <v>46189</v>
      </c>
      <c r="C1671" s="1" t="n">
        <v>1</v>
      </c>
      <c r="D1671" s="1" t="s">
        <v>3245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3271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8" t="n">
        <v>46189</v>
      </c>
      <c r="C1672" s="1" t="n">
        <v>1</v>
      </c>
      <c r="D1672" s="1" t="s">
        <v>3245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3272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8" t="n">
        <v>46189</v>
      </c>
      <c r="C1673" s="1" t="n">
        <v>1</v>
      </c>
      <c r="D1673" s="1" t="s">
        <v>3245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3268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8" t="n">
        <v>46189</v>
      </c>
      <c r="C1674" s="1" t="n">
        <v>1</v>
      </c>
      <c r="D1674" s="1" t="s">
        <v>3245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3269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8" t="n">
        <v>46189</v>
      </c>
      <c r="C1675" s="1" t="n">
        <v>1</v>
      </c>
      <c r="D1675" s="1" t="s">
        <v>3245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3270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8" t="n">
        <v>46189</v>
      </c>
      <c r="C1676" s="1" t="n">
        <v>1</v>
      </c>
      <c r="D1676" s="1" t="s">
        <v>3245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3272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8" t="n">
        <v>46189</v>
      </c>
      <c r="C1677" s="1" t="n">
        <v>1</v>
      </c>
      <c r="D1677" s="1" t="s">
        <v>3245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3499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8" t="n">
        <v>46189</v>
      </c>
      <c r="C1678" s="1" t="n">
        <v>1</v>
      </c>
      <c r="D1678" s="1" t="s">
        <v>3245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3413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8" t="n">
        <v>46189</v>
      </c>
      <c r="C1679" s="1" t="n">
        <v>1</v>
      </c>
      <c r="D1679" s="1" t="s">
        <v>3245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4016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8" t="n">
        <v>46189</v>
      </c>
      <c r="C1680" s="1" t="n">
        <v>1</v>
      </c>
      <c r="D1680" s="1" t="s">
        <v>3245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3446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8" t="n">
        <v>46189</v>
      </c>
      <c r="C1681" s="1" t="n">
        <v>1</v>
      </c>
      <c r="D1681" s="1" t="s">
        <v>3245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3414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8" t="n">
        <v>46189</v>
      </c>
      <c r="C1682" s="1" t="n">
        <v>1</v>
      </c>
      <c r="D1682" s="1" t="s">
        <v>3245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4017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8" t="n">
        <v>46189</v>
      </c>
      <c r="C1683" s="1" t="n">
        <v>1</v>
      </c>
      <c r="D1683" s="1" t="s">
        <v>3245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3415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8" t="n">
        <v>46189</v>
      </c>
      <c r="C1684" s="1" t="n">
        <v>1</v>
      </c>
      <c r="D1684" s="1" t="s">
        <v>3245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4018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8" t="n">
        <v>46189</v>
      </c>
      <c r="C1685" s="1" t="n">
        <v>1</v>
      </c>
      <c r="D1685" s="1" t="s">
        <v>3245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3416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8" t="n">
        <v>46189</v>
      </c>
      <c r="C1686" s="1" t="n">
        <v>1</v>
      </c>
      <c r="D1686" s="1" t="s">
        <v>3245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3417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8" t="n">
        <v>46189</v>
      </c>
      <c r="C1687" s="1" t="n">
        <v>1</v>
      </c>
      <c r="D1687" s="1" t="s">
        <v>3245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4019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8" t="n">
        <v>46189</v>
      </c>
      <c r="C1688" s="1" t="n">
        <v>1</v>
      </c>
      <c r="D1688" s="1" t="s">
        <v>3245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4020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8" t="n">
        <v>46189</v>
      </c>
      <c r="C1689" s="1" t="n">
        <v>1</v>
      </c>
      <c r="D1689" s="1" t="s">
        <v>3245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3418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8" t="n">
        <v>46189</v>
      </c>
      <c r="C1690" s="1" t="n">
        <v>1</v>
      </c>
      <c r="D1690" s="1" t="s">
        <v>3245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3419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8" t="n">
        <v>46189</v>
      </c>
      <c r="C1691" s="1" t="n">
        <v>1</v>
      </c>
      <c r="D1691" s="1" t="s">
        <v>3245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4021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8" t="n">
        <v>46189</v>
      </c>
      <c r="C1692" s="1" t="n">
        <v>1</v>
      </c>
      <c r="D1692" s="1" t="s">
        <v>3245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3420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8" t="n">
        <v>46189</v>
      </c>
      <c r="C1693" s="1" t="n">
        <v>1</v>
      </c>
      <c r="D1693" s="1" t="s">
        <v>3245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4022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8" t="n">
        <v>46189</v>
      </c>
      <c r="C1694" s="1" t="n">
        <v>1</v>
      </c>
      <c r="D1694" s="1" t="s">
        <v>3245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4023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8" t="n">
        <v>46189</v>
      </c>
      <c r="C1695" s="1" t="n">
        <v>1</v>
      </c>
      <c r="D1695" s="1" t="s">
        <v>3245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4024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8" t="n">
        <v>46189</v>
      </c>
      <c r="C1696" s="1" t="n">
        <v>1</v>
      </c>
      <c r="D1696" s="1" t="s">
        <v>3245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4025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8" t="n">
        <v>46189</v>
      </c>
      <c r="C1697" s="1" t="n">
        <v>1</v>
      </c>
      <c r="D1697" s="1" t="s">
        <v>3245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4026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8" t="n">
        <v>46189</v>
      </c>
      <c r="C1698" s="1" t="n">
        <v>1</v>
      </c>
      <c r="D1698" s="1" t="s">
        <v>3245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4027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8" t="n">
        <v>46189</v>
      </c>
      <c r="C1699" s="1" t="n">
        <v>1</v>
      </c>
      <c r="D1699" s="1" t="s">
        <v>3245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3928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8" t="n">
        <v>46189</v>
      </c>
      <c r="C1700" s="1" t="n">
        <v>1</v>
      </c>
      <c r="D1700" s="1" t="s">
        <v>3245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4028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8" t="n">
        <v>46189</v>
      </c>
      <c r="C1701" s="1" t="n">
        <v>1</v>
      </c>
      <c r="D1701" s="1" t="s">
        <v>3245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4029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8" t="n">
        <v>46189</v>
      </c>
      <c r="C1702" s="1" t="n">
        <v>1</v>
      </c>
      <c r="D1702" s="1" t="s">
        <v>3245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4030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8" t="n">
        <v>46189</v>
      </c>
      <c r="C1703" s="1" t="n">
        <v>2</v>
      </c>
      <c r="D1703" s="1" t="s">
        <v>3211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3212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8" t="n">
        <v>46189</v>
      </c>
      <c r="C1704" s="1" t="n">
        <v>2</v>
      </c>
      <c r="D1704" s="1" t="s">
        <v>3211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3213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8" t="n">
        <v>46189</v>
      </c>
      <c r="C1705" s="1" t="n">
        <v>2</v>
      </c>
      <c r="D1705" s="1" t="s">
        <v>3211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3215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8" t="n">
        <v>46189</v>
      </c>
      <c r="C1706" s="1" t="n">
        <v>2</v>
      </c>
      <c r="D1706" s="1" t="s">
        <v>3211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3248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8" t="n">
        <v>46189</v>
      </c>
      <c r="C1707" s="1" t="n">
        <v>2</v>
      </c>
      <c r="D1707" s="1" t="s">
        <v>3211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3249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8" t="n">
        <v>46189</v>
      </c>
      <c r="C1708" s="1" t="n">
        <v>2</v>
      </c>
      <c r="D1708" s="1" t="s">
        <v>3211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3252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8" t="n">
        <v>46189</v>
      </c>
      <c r="C1709" s="1" t="n">
        <v>2</v>
      </c>
      <c r="D1709" s="1" t="s">
        <v>3211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3401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8" t="n">
        <v>46189</v>
      </c>
      <c r="C1710" s="1" t="n">
        <v>2</v>
      </c>
      <c r="D1710" s="1" t="s">
        <v>3211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3253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8" t="n">
        <v>46189</v>
      </c>
      <c r="C1711" s="1" t="n">
        <v>2</v>
      </c>
      <c r="D1711" s="1" t="s">
        <v>3211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3254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8" t="n">
        <v>46189</v>
      </c>
      <c r="C1712" s="1" t="n">
        <v>2</v>
      </c>
      <c r="D1712" s="1" t="s">
        <v>3211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3402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8" t="n">
        <v>46189</v>
      </c>
      <c r="C1713" s="1" t="n">
        <v>2</v>
      </c>
      <c r="D1713" s="1" t="s">
        <v>3211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3256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8" t="n">
        <v>46189</v>
      </c>
      <c r="C1714" s="1" t="n">
        <v>2</v>
      </c>
      <c r="D1714" s="1" t="s">
        <v>3211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3257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8" t="n">
        <v>46189</v>
      </c>
      <c r="C1715" s="1" t="n">
        <v>2</v>
      </c>
      <c r="D1715" s="1" t="s">
        <v>3211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3258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8" t="n">
        <v>46189</v>
      </c>
      <c r="C1716" s="1" t="n">
        <v>2</v>
      </c>
      <c r="D1716" s="1" t="s">
        <v>3211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3403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8" t="n">
        <v>46189</v>
      </c>
      <c r="C1717" s="1" t="n">
        <v>2</v>
      </c>
      <c r="D1717" s="1" t="s">
        <v>3211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3404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8" t="n">
        <v>46189</v>
      </c>
      <c r="C1718" s="1" t="n">
        <v>2</v>
      </c>
      <c r="D1718" s="1" t="s">
        <v>3211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3405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8" t="n">
        <v>46189</v>
      </c>
      <c r="C1719" s="1" t="n">
        <v>2</v>
      </c>
      <c r="D1719" s="1" t="s">
        <v>3211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3259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8" t="n">
        <v>46189</v>
      </c>
      <c r="C1720" s="1" t="n">
        <v>2</v>
      </c>
      <c r="D1720" s="1" t="s">
        <v>3211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4031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8" t="n">
        <v>46189</v>
      </c>
      <c r="C1721" s="1" t="n">
        <v>2</v>
      </c>
      <c r="D1721" s="1" t="s">
        <v>3211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4032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8" t="n">
        <v>46189</v>
      </c>
      <c r="C1722" s="1" t="n">
        <v>2</v>
      </c>
      <c r="D1722" s="1" t="s">
        <v>3211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3260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8" t="n">
        <v>46189</v>
      </c>
      <c r="C1723" s="1" t="n">
        <v>2</v>
      </c>
      <c r="D1723" s="1" t="s">
        <v>3211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3261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8" t="n">
        <v>46189</v>
      </c>
      <c r="C1724" s="1" t="n">
        <v>2</v>
      </c>
      <c r="D1724" s="1" t="s">
        <v>3211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3604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8" t="n">
        <v>46189</v>
      </c>
      <c r="C1725" s="1" t="n">
        <v>2</v>
      </c>
      <c r="D1725" s="1" t="s">
        <v>3211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3262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8" t="n">
        <v>46189</v>
      </c>
      <c r="C1726" s="1" t="n">
        <v>2</v>
      </c>
      <c r="D1726" s="1" t="s">
        <v>3211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3406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8" t="n">
        <v>46189</v>
      </c>
      <c r="C1727" s="1" t="n">
        <v>2</v>
      </c>
      <c r="D1727" s="1" t="s">
        <v>3211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3407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8" t="n">
        <v>46189</v>
      </c>
      <c r="C1728" s="1" t="n">
        <v>6</v>
      </c>
      <c r="D1728" s="1" t="s">
        <v>3217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3212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8" t="n">
        <v>46189</v>
      </c>
      <c r="C1729" s="1" t="n">
        <v>6</v>
      </c>
      <c r="D1729" s="1" t="s">
        <v>3217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3213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8" t="n">
        <v>46189</v>
      </c>
      <c r="C1730" s="1" t="n">
        <v>6</v>
      </c>
      <c r="D1730" s="1" t="s">
        <v>3217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3215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8" t="n">
        <v>46189</v>
      </c>
      <c r="C1731" s="1" t="n">
        <v>6</v>
      </c>
      <c r="D1731" s="1" t="s">
        <v>3217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3248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8" t="n">
        <v>46189</v>
      </c>
      <c r="C1732" s="1" t="n">
        <v>6</v>
      </c>
      <c r="D1732" s="1" t="s">
        <v>3217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3249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8" t="n">
        <v>46189</v>
      </c>
      <c r="C1733" s="1" t="n">
        <v>6</v>
      </c>
      <c r="D1733" s="1" t="s">
        <v>3217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3252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8" t="n">
        <v>46189</v>
      </c>
      <c r="C1734" s="1" t="n">
        <v>6</v>
      </c>
      <c r="D1734" s="1" t="s">
        <v>3217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3401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8" t="n">
        <v>46189</v>
      </c>
      <c r="C1735" s="1" t="n">
        <v>6</v>
      </c>
      <c r="D1735" s="1" t="s">
        <v>3217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3253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8" t="n">
        <v>46189</v>
      </c>
      <c r="C1736" s="1" t="n">
        <v>6</v>
      </c>
      <c r="D1736" s="1" t="s">
        <v>3217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3254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8" t="n">
        <v>46189</v>
      </c>
      <c r="C1737" s="1" t="n">
        <v>6</v>
      </c>
      <c r="D1737" s="1" t="s">
        <v>3217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3402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8" t="n">
        <v>46189</v>
      </c>
      <c r="C1738" s="1" t="n">
        <v>6</v>
      </c>
      <c r="D1738" s="1" t="s">
        <v>3217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3256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8" t="n">
        <v>46189</v>
      </c>
      <c r="C1739" s="1" t="n">
        <v>6</v>
      </c>
      <c r="D1739" s="1" t="s">
        <v>3217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3257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8" t="n">
        <v>46189</v>
      </c>
      <c r="C1740" s="1" t="n">
        <v>6</v>
      </c>
      <c r="D1740" s="1" t="s">
        <v>3217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3258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8" t="n">
        <v>46189</v>
      </c>
      <c r="C1741" s="1" t="n">
        <v>6</v>
      </c>
      <c r="D1741" s="1" t="s">
        <v>3217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3403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8" t="n">
        <v>46189</v>
      </c>
      <c r="C1742" s="1" t="n">
        <v>6</v>
      </c>
      <c r="D1742" s="1" t="s">
        <v>3217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3404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8" t="n">
        <v>46189</v>
      </c>
      <c r="C1743" s="1" t="n">
        <v>6</v>
      </c>
      <c r="D1743" s="1" t="s">
        <v>3217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3405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8" t="n">
        <v>46189</v>
      </c>
      <c r="C1744" s="1" t="n">
        <v>6</v>
      </c>
      <c r="D1744" s="1" t="s">
        <v>3217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3259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8" t="n">
        <v>46189</v>
      </c>
      <c r="C1745" s="1" t="n">
        <v>6</v>
      </c>
      <c r="D1745" s="1" t="s">
        <v>3217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4031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8" t="n">
        <v>46189</v>
      </c>
      <c r="C1746" s="1" t="n">
        <v>6</v>
      </c>
      <c r="D1746" s="1" t="s">
        <v>3217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4032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8" t="n">
        <v>46189</v>
      </c>
      <c r="C1747" s="1" t="n">
        <v>6</v>
      </c>
      <c r="D1747" s="1" t="s">
        <v>3217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3260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8" t="n">
        <v>46189</v>
      </c>
      <c r="C1748" s="1" t="n">
        <v>6</v>
      </c>
      <c r="D1748" s="1" t="s">
        <v>3217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3261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8" t="n">
        <v>46189</v>
      </c>
      <c r="C1749" s="1" t="n">
        <v>6</v>
      </c>
      <c r="D1749" s="1" t="s">
        <v>3217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3604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8" t="n">
        <v>46189</v>
      </c>
      <c r="C1750" s="1" t="n">
        <v>6</v>
      </c>
      <c r="D1750" s="1" t="s">
        <v>3217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3262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8" t="n">
        <v>46189</v>
      </c>
      <c r="C1751" s="1" t="n">
        <v>6</v>
      </c>
      <c r="D1751" s="1" t="s">
        <v>3217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3406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8" t="n">
        <v>46189</v>
      </c>
      <c r="C1752" s="1" t="n">
        <v>6</v>
      </c>
      <c r="D1752" s="1" t="s">
        <v>3217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3407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8" t="n">
        <v>46189</v>
      </c>
      <c r="C1753" s="1" t="n">
        <v>11</v>
      </c>
      <c r="D1753" s="1" t="s">
        <v>3218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4033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8" t="n">
        <v>46189</v>
      </c>
      <c r="C1754" s="1" t="n">
        <v>11</v>
      </c>
      <c r="D1754" s="1" t="s">
        <v>3218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4034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8" t="n">
        <v>46189</v>
      </c>
      <c r="C1755" s="1" t="n">
        <v>11</v>
      </c>
      <c r="D1755" s="1" t="s">
        <v>3218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4035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8" t="n">
        <v>46189</v>
      </c>
      <c r="C1756" s="1" t="n">
        <v>11</v>
      </c>
      <c r="D1756" s="1" t="s">
        <v>3218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3728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8" t="n">
        <v>46189</v>
      </c>
      <c r="C1757" s="1" t="n">
        <v>11</v>
      </c>
      <c r="D1757" s="1" t="s">
        <v>3218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4036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8" t="n">
        <v>46189</v>
      </c>
      <c r="C1758" s="1" t="n">
        <v>11</v>
      </c>
      <c r="D1758" s="1" t="s">
        <v>3218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4037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8" t="n">
        <v>46189</v>
      </c>
      <c r="C1759" s="1" t="n">
        <v>11</v>
      </c>
      <c r="D1759" s="1" t="s">
        <v>3218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4038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8" t="n">
        <v>46189</v>
      </c>
      <c r="C1760" s="1" t="n">
        <v>11</v>
      </c>
      <c r="D1760" s="1" t="s">
        <v>3218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4039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8" t="n">
        <v>46189</v>
      </c>
      <c r="C1761" s="1" t="n">
        <v>11</v>
      </c>
      <c r="D1761" s="1" t="s">
        <v>3218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4040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8" t="n">
        <v>46189</v>
      </c>
      <c r="C1762" s="1" t="n">
        <v>11</v>
      </c>
      <c r="D1762" s="1" t="s">
        <v>3218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4041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8" t="n">
        <v>46189</v>
      </c>
      <c r="C1763" s="1" t="n">
        <v>11</v>
      </c>
      <c r="D1763" s="1" t="s">
        <v>3218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4042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8" t="n">
        <v>46189</v>
      </c>
      <c r="C1764" s="1" t="n">
        <v>11</v>
      </c>
      <c r="D1764" s="1" t="s">
        <v>3218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4043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8" t="n">
        <v>46189</v>
      </c>
      <c r="C1765" s="1" t="n">
        <v>11</v>
      </c>
      <c r="D1765" s="1" t="s">
        <v>3218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4044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8" t="n">
        <v>46189</v>
      </c>
      <c r="C1766" s="1" t="n">
        <v>11</v>
      </c>
      <c r="D1766" s="1" t="s">
        <v>3218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4045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8" t="n">
        <v>46189</v>
      </c>
      <c r="C1767" s="1" t="n">
        <v>11</v>
      </c>
      <c r="D1767" s="1" t="s">
        <v>3218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4046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8" t="n">
        <v>46189</v>
      </c>
      <c r="C1768" s="1" t="n">
        <v>11</v>
      </c>
      <c r="D1768" s="1" t="s">
        <v>3218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4030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8" t="n">
        <v>46189</v>
      </c>
      <c r="C1769" s="1" t="n">
        <v>11</v>
      </c>
      <c r="D1769" s="1" t="s">
        <v>3218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4047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8" t="n">
        <v>46189</v>
      </c>
      <c r="C1770" s="1" t="n">
        <v>11</v>
      </c>
      <c r="D1770" s="1" t="s">
        <v>3218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4048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8" t="n">
        <v>46189</v>
      </c>
      <c r="C1771" s="1" t="n">
        <v>11</v>
      </c>
      <c r="D1771" s="1" t="s">
        <v>3218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4049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8" t="n">
        <v>46189</v>
      </c>
      <c r="C1772" s="1" t="n">
        <v>11</v>
      </c>
      <c r="D1772" s="1" t="s">
        <v>3218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4050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8" t="n">
        <v>46189</v>
      </c>
      <c r="C1773" s="1" t="n">
        <v>11</v>
      </c>
      <c r="D1773" s="1" t="s">
        <v>3218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4051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8" t="n">
        <v>46189</v>
      </c>
      <c r="C1774" s="1" t="n">
        <v>11</v>
      </c>
      <c r="D1774" s="1" t="s">
        <v>3218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4052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8" t="n">
        <v>46189</v>
      </c>
      <c r="C1775" s="1" t="n">
        <v>11</v>
      </c>
      <c r="D1775" s="1" t="s">
        <v>3218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4053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8" t="n">
        <v>46189</v>
      </c>
      <c r="C1776" s="1" t="n">
        <v>11</v>
      </c>
      <c r="D1776" s="1" t="s">
        <v>3218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4054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8" t="n">
        <v>46189</v>
      </c>
      <c r="C1777" s="1" t="n">
        <v>11</v>
      </c>
      <c r="D1777" s="1" t="s">
        <v>3218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4055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8" t="n">
        <v>46189</v>
      </c>
      <c r="C1778" s="1" t="n">
        <v>11</v>
      </c>
      <c r="D1778" s="1" t="s">
        <v>3218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4056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8" t="n">
        <v>46189</v>
      </c>
      <c r="C1779" s="1" t="n">
        <v>11</v>
      </c>
      <c r="D1779" s="1" t="s">
        <v>3218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4057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8" t="n">
        <v>46189</v>
      </c>
      <c r="C1780" s="1" t="n">
        <v>11</v>
      </c>
      <c r="D1780" s="1" t="s">
        <v>3218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4058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8" t="n">
        <v>46189</v>
      </c>
      <c r="C1781" s="1" t="n">
        <v>11</v>
      </c>
      <c r="D1781" s="1" t="s">
        <v>3218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4059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8" t="n">
        <v>46189</v>
      </c>
      <c r="C1782" s="1" t="n">
        <v>11</v>
      </c>
      <c r="D1782" s="1" t="s">
        <v>3218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4060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8" t="n">
        <v>46189</v>
      </c>
      <c r="C1783" s="1" t="n">
        <v>11</v>
      </c>
      <c r="D1783" s="1" t="s">
        <v>3218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4061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8" t="n">
        <v>46189</v>
      </c>
      <c r="C1784" s="1" t="n">
        <v>11</v>
      </c>
      <c r="D1784" s="1" t="s">
        <v>3218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4062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8" t="n">
        <v>46189</v>
      </c>
      <c r="C1785" s="1" t="n">
        <v>11</v>
      </c>
      <c r="D1785" s="1" t="s">
        <v>3218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4063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8" t="n">
        <v>46189</v>
      </c>
      <c r="C1786" s="1" t="n">
        <v>11</v>
      </c>
      <c r="D1786" s="1" t="s">
        <v>3218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4064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8" t="n">
        <v>46189</v>
      </c>
      <c r="C1787" s="1" t="n">
        <v>11</v>
      </c>
      <c r="D1787" s="1" t="s">
        <v>3218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4065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8" t="n">
        <v>46189</v>
      </c>
      <c r="C1788" s="1" t="n">
        <v>11</v>
      </c>
      <c r="D1788" s="1" t="s">
        <v>3218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4066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8" t="n">
        <v>46189</v>
      </c>
      <c r="C1789" s="1" t="n">
        <v>11</v>
      </c>
      <c r="D1789" s="1" t="s">
        <v>3218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4067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8" t="n">
        <v>46189</v>
      </c>
      <c r="C1790" s="1" t="n">
        <v>11</v>
      </c>
      <c r="D1790" s="1" t="s">
        <v>3218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4068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8" t="n">
        <v>46189</v>
      </c>
      <c r="C1791" s="1" t="n">
        <v>11</v>
      </c>
      <c r="D1791" s="1" t="s">
        <v>3218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4069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8" t="n">
        <v>46189</v>
      </c>
      <c r="C1792" s="1" t="n">
        <v>11</v>
      </c>
      <c r="D1792" s="1" t="s">
        <v>3218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4070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8" t="n">
        <v>46189</v>
      </c>
      <c r="C1793" s="1" t="n">
        <v>11</v>
      </c>
      <c r="D1793" s="1" t="s">
        <v>3218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4071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8" t="n">
        <v>46189</v>
      </c>
      <c r="C1794" s="1" t="n">
        <v>11</v>
      </c>
      <c r="D1794" s="1" t="s">
        <v>3218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3288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8" t="n">
        <v>46189</v>
      </c>
      <c r="C1795" s="1" t="n">
        <v>11</v>
      </c>
      <c r="D1795" s="1" t="s">
        <v>3218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4072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8" t="n">
        <v>46189</v>
      </c>
      <c r="C1796" s="1" t="n">
        <v>11</v>
      </c>
      <c r="D1796" s="1" t="s">
        <v>3218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4073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8" t="n">
        <v>46189</v>
      </c>
      <c r="C1797" s="1" t="n">
        <v>11</v>
      </c>
      <c r="D1797" s="1" t="s">
        <v>3218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4074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8" t="n">
        <v>46189</v>
      </c>
      <c r="C1798" s="1" t="n">
        <v>11</v>
      </c>
      <c r="D1798" s="1" t="s">
        <v>3218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4075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8" t="n">
        <v>46189</v>
      </c>
      <c r="C1799" s="1" t="n">
        <v>11</v>
      </c>
      <c r="D1799" s="1" t="s">
        <v>3218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4076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8" t="n">
        <v>46189</v>
      </c>
      <c r="C1800" s="1" t="n">
        <v>11</v>
      </c>
      <c r="D1800" s="1" t="s">
        <v>3218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4077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8" t="n">
        <v>46189</v>
      </c>
      <c r="C1801" s="1" t="n">
        <v>11</v>
      </c>
      <c r="D1801" s="1" t="s">
        <v>3218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4078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8" t="n">
        <v>46189</v>
      </c>
      <c r="C1802" s="1" t="n">
        <v>11</v>
      </c>
      <c r="D1802" s="1" t="s">
        <v>3218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4079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8" t="n">
        <v>46189</v>
      </c>
      <c r="C1803" s="1" t="n">
        <v>11</v>
      </c>
      <c r="D1803" s="1" t="s">
        <v>3218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4080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8" t="n">
        <v>46189</v>
      </c>
      <c r="C1804" s="1" t="n">
        <v>11</v>
      </c>
      <c r="D1804" s="1" t="s">
        <v>3218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4081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8" t="n">
        <v>46189</v>
      </c>
      <c r="C1805" s="1" t="n">
        <v>11</v>
      </c>
      <c r="D1805" s="1" t="s">
        <v>3218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4082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8" t="n">
        <v>46189</v>
      </c>
      <c r="C1806" s="1" t="n">
        <v>11</v>
      </c>
      <c r="D1806" s="1" t="s">
        <v>3218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4083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8" t="n">
        <v>46189</v>
      </c>
      <c r="C1807" s="1" t="n">
        <v>11</v>
      </c>
      <c r="D1807" s="1" t="s">
        <v>3218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4084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8" t="n">
        <v>46189</v>
      </c>
      <c r="C1808" s="1" t="n">
        <v>11</v>
      </c>
      <c r="D1808" s="1" t="s">
        <v>3218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4085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8" t="n">
        <v>46189</v>
      </c>
      <c r="C1809" s="1" t="n">
        <v>11</v>
      </c>
      <c r="D1809" s="1" t="s">
        <v>3218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4086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8" t="n">
        <v>46189</v>
      </c>
      <c r="C1810" s="1" t="n">
        <v>11</v>
      </c>
      <c r="D1810" s="1" t="s">
        <v>3218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4087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8" t="n">
        <v>46189</v>
      </c>
      <c r="C1811" s="1" t="n">
        <v>11</v>
      </c>
      <c r="D1811" s="1" t="s">
        <v>3218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4088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8" t="n">
        <v>46189</v>
      </c>
      <c r="C1812" s="1" t="n">
        <v>11</v>
      </c>
      <c r="D1812" s="1" t="s">
        <v>3218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4089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8" t="n">
        <v>46189</v>
      </c>
      <c r="C1813" s="1" t="n">
        <v>11</v>
      </c>
      <c r="D1813" s="1" t="s">
        <v>3218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4090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8" t="n">
        <v>46189</v>
      </c>
      <c r="C1814" s="1" t="n">
        <v>11</v>
      </c>
      <c r="D1814" s="1" t="s">
        <v>3218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4091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8" t="n">
        <v>46189</v>
      </c>
      <c r="C1815" s="1" t="n">
        <v>11</v>
      </c>
      <c r="D1815" s="1" t="s">
        <v>3218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4092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8" t="n">
        <v>46189</v>
      </c>
      <c r="C1816" s="1" t="n">
        <v>11</v>
      </c>
      <c r="D1816" s="1" t="s">
        <v>3218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4093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8" t="n">
        <v>46189</v>
      </c>
      <c r="C1817" s="1" t="n">
        <v>11</v>
      </c>
      <c r="D1817" s="1" t="s">
        <v>3218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4094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8" t="n">
        <v>46189</v>
      </c>
      <c r="C1818" s="1" t="n">
        <v>11</v>
      </c>
      <c r="D1818" s="1" t="s">
        <v>3218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4094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8" t="n">
        <v>46189</v>
      </c>
      <c r="C1819" s="1" t="n">
        <v>11</v>
      </c>
      <c r="D1819" s="1" t="s">
        <v>3218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4095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8" t="n">
        <v>46189</v>
      </c>
      <c r="C1820" s="1" t="n">
        <v>11</v>
      </c>
      <c r="D1820" s="1" t="s">
        <v>3218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4096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8" t="n">
        <v>46189</v>
      </c>
      <c r="C1821" s="1" t="n">
        <v>11</v>
      </c>
      <c r="D1821" s="1" t="s">
        <v>3218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4097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8" t="n">
        <v>46189</v>
      </c>
      <c r="C1822" s="1" t="n">
        <v>11</v>
      </c>
      <c r="D1822" s="1" t="s">
        <v>3218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4098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8" t="n">
        <v>46189</v>
      </c>
      <c r="C1823" s="1" t="n">
        <v>11</v>
      </c>
      <c r="D1823" s="1" t="s">
        <v>3218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4099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8" t="n">
        <v>46189</v>
      </c>
      <c r="C1824" s="1" t="n">
        <v>11</v>
      </c>
      <c r="D1824" s="1" t="s">
        <v>3218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4100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8" t="n">
        <v>46189</v>
      </c>
      <c r="C1825" s="1" t="n">
        <v>11</v>
      </c>
      <c r="D1825" s="1" t="s">
        <v>3218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4101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8" t="n">
        <v>46189</v>
      </c>
      <c r="C1826" s="1" t="n">
        <v>11</v>
      </c>
      <c r="D1826" s="1" t="s">
        <v>3218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4102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8" t="n">
        <v>46189</v>
      </c>
      <c r="C1827" s="1" t="n">
        <v>11</v>
      </c>
      <c r="D1827" s="1" t="s">
        <v>3218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4103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8" t="n">
        <v>46189</v>
      </c>
      <c r="C1828" s="1" t="n">
        <v>11</v>
      </c>
      <c r="D1828" s="1" t="s">
        <v>3218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4104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8" t="n">
        <v>46189</v>
      </c>
      <c r="C1829" s="1" t="n">
        <v>11</v>
      </c>
      <c r="D1829" s="1" t="s">
        <v>3218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4105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8" t="n">
        <v>46189</v>
      </c>
      <c r="C1830" s="1" t="n">
        <v>11</v>
      </c>
      <c r="D1830" s="1" t="s">
        <v>3218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4105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8" t="n">
        <v>46189</v>
      </c>
      <c r="C1831" s="1" t="n">
        <v>11</v>
      </c>
      <c r="D1831" s="1" t="s">
        <v>3218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4106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8" t="n">
        <v>46189</v>
      </c>
      <c r="C1832" s="1" t="n">
        <v>11</v>
      </c>
      <c r="D1832" s="1" t="s">
        <v>3218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4107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8" t="n">
        <v>46189</v>
      </c>
      <c r="C1833" s="1" t="n">
        <v>11</v>
      </c>
      <c r="D1833" s="1" t="s">
        <v>3218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4108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8" t="n">
        <v>46189</v>
      </c>
      <c r="C1834" s="1" t="n">
        <v>11</v>
      </c>
      <c r="D1834" s="1" t="s">
        <v>3218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4109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8" t="n">
        <v>46189</v>
      </c>
      <c r="C1835" s="1" t="n">
        <v>11</v>
      </c>
      <c r="D1835" s="1" t="s">
        <v>3218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4109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8" t="n">
        <v>46189</v>
      </c>
      <c r="C1836" s="1" t="n">
        <v>11</v>
      </c>
      <c r="D1836" s="1" t="s">
        <v>3218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4109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8" t="n">
        <v>46189</v>
      </c>
      <c r="C1837" s="1" t="n">
        <v>11</v>
      </c>
      <c r="D1837" s="1" t="s">
        <v>3218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4109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8" t="n">
        <v>46189</v>
      </c>
      <c r="C1838" s="1" t="n">
        <v>11</v>
      </c>
      <c r="D1838" s="1" t="s">
        <v>3218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4110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8" t="n">
        <v>46189</v>
      </c>
      <c r="C1839" s="1" t="n">
        <v>11</v>
      </c>
      <c r="D1839" s="1" t="s">
        <v>3218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4111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8" t="n">
        <v>46189</v>
      </c>
      <c r="C1840" s="1" t="n">
        <v>11</v>
      </c>
      <c r="D1840" s="1" t="s">
        <v>3218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4112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8" t="n">
        <v>46189</v>
      </c>
      <c r="C1841" s="1" t="n">
        <v>11</v>
      </c>
      <c r="D1841" s="1" t="s">
        <v>3218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4113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8" t="n">
        <v>46189</v>
      </c>
      <c r="C1842" s="1" t="n">
        <v>11</v>
      </c>
      <c r="D1842" s="1" t="s">
        <v>3218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4114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8" t="n">
        <v>46189</v>
      </c>
      <c r="C1843" s="1" t="n">
        <v>11</v>
      </c>
      <c r="D1843" s="1" t="s">
        <v>3218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4115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8" t="n">
        <v>46189</v>
      </c>
      <c r="C1844" s="1" t="n">
        <v>11</v>
      </c>
      <c r="D1844" s="1" t="s">
        <v>3218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4116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8" t="n">
        <v>46189</v>
      </c>
      <c r="C1845" s="1" t="n">
        <v>11</v>
      </c>
      <c r="D1845" s="1" t="s">
        <v>3218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4117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8" t="n">
        <v>46189</v>
      </c>
      <c r="C1846" s="1" t="n">
        <v>11</v>
      </c>
      <c r="D1846" s="1" t="s">
        <v>3218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4118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8" t="n">
        <v>46189</v>
      </c>
      <c r="C1847" s="1" t="n">
        <v>11</v>
      </c>
      <c r="D1847" s="1" t="s">
        <v>3218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3227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8" t="n">
        <v>46189</v>
      </c>
      <c r="C1848" s="1" t="n">
        <v>11</v>
      </c>
      <c r="D1848" s="1" t="s">
        <v>3218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4119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8" t="n">
        <v>46189</v>
      </c>
      <c r="C1849" s="1" t="n">
        <v>11</v>
      </c>
      <c r="D1849" s="1" t="s">
        <v>3218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3363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8" t="n">
        <v>46189</v>
      </c>
      <c r="C1850" s="1" t="n">
        <v>11</v>
      </c>
      <c r="D1850" s="1" t="s">
        <v>3218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4120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8" t="n">
        <v>46189</v>
      </c>
      <c r="C1851" s="1" t="n">
        <v>11</v>
      </c>
      <c r="D1851" s="1" t="s">
        <v>3218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3806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8" t="n">
        <v>46189</v>
      </c>
      <c r="C1852" s="1" t="n">
        <v>11</v>
      </c>
      <c r="D1852" s="1" t="s">
        <v>3218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3808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8" t="n">
        <v>46189</v>
      </c>
      <c r="C1853" s="1" t="n">
        <v>11</v>
      </c>
      <c r="D1853" s="1" t="s">
        <v>3218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3237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8" t="n">
        <v>46189</v>
      </c>
      <c r="C1854" s="1" t="n">
        <v>11</v>
      </c>
      <c r="D1854" s="1" t="s">
        <v>3218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3238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8" t="n">
        <v>46189</v>
      </c>
      <c r="C1855" s="1" t="n">
        <v>22</v>
      </c>
      <c r="D1855" s="1" t="s">
        <v>3364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3379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8" t="n">
        <v>46189</v>
      </c>
      <c r="C1856" s="1" t="n">
        <v>22</v>
      </c>
      <c r="D1856" s="1" t="s">
        <v>3364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3365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8" t="n">
        <v>46189</v>
      </c>
      <c r="C1857" s="1" t="n">
        <v>22</v>
      </c>
      <c r="D1857" s="1" t="s">
        <v>3364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3366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8" t="n">
        <v>46189</v>
      </c>
      <c r="C1858" s="1" t="n">
        <v>22</v>
      </c>
      <c r="D1858" s="1" t="s">
        <v>3364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3367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8" t="n">
        <v>46189</v>
      </c>
      <c r="C1859" s="1" t="n">
        <v>22</v>
      </c>
      <c r="D1859" s="1" t="s">
        <v>3364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3368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8" t="n">
        <v>46189</v>
      </c>
      <c r="C1860" s="1" t="n">
        <v>22</v>
      </c>
      <c r="D1860" s="1" t="s">
        <v>3364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3369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8" t="n">
        <v>46189</v>
      </c>
      <c r="C1861" s="1" t="n">
        <v>22</v>
      </c>
      <c r="D1861" s="1" t="s">
        <v>3364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3370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8" t="n">
        <v>46189</v>
      </c>
      <c r="C1862" s="1" t="n">
        <v>22</v>
      </c>
      <c r="D1862" s="1" t="s">
        <v>3364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3371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8" t="n">
        <v>46189</v>
      </c>
      <c r="C1863" s="1" t="n">
        <v>22</v>
      </c>
      <c r="D1863" s="1" t="s">
        <v>3364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3372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8" t="n">
        <v>46189</v>
      </c>
      <c r="C1864" s="1" t="n">
        <v>22</v>
      </c>
      <c r="D1864" s="1" t="s">
        <v>3364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3373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8" t="n">
        <v>46189</v>
      </c>
      <c r="C1865" s="1" t="n">
        <v>22</v>
      </c>
      <c r="D1865" s="1" t="s">
        <v>3364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3374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8" t="n">
        <v>46189</v>
      </c>
      <c r="C1866" s="1" t="n">
        <v>22</v>
      </c>
      <c r="D1866" s="1" t="s">
        <v>3364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3384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8" t="n">
        <v>46189</v>
      </c>
      <c r="C1867" s="1" t="n">
        <v>22</v>
      </c>
      <c r="D1867" s="1" t="s">
        <v>3364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3375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8" t="n">
        <v>46189</v>
      </c>
      <c r="C1868" s="1" t="n">
        <v>22</v>
      </c>
      <c r="D1868" s="1" t="s">
        <v>3364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3376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8" t="n">
        <v>46189</v>
      </c>
      <c r="C1869" s="1" t="n">
        <v>22</v>
      </c>
      <c r="D1869" s="1" t="s">
        <v>3364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3377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8" t="n">
        <v>46189</v>
      </c>
      <c r="C1870" s="1" t="n">
        <v>22</v>
      </c>
      <c r="D1870" s="1" t="s">
        <v>3364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3378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8" t="n">
        <v>46189</v>
      </c>
      <c r="C1871" s="1" t="n">
        <v>100</v>
      </c>
      <c r="D1871" s="1" t="s">
        <v>3385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3379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8" t="n">
        <v>46189</v>
      </c>
      <c r="C1872" s="1" t="n">
        <v>100</v>
      </c>
      <c r="D1872" s="1" t="s">
        <v>3385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3365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8" t="n">
        <v>46189</v>
      </c>
      <c r="C1873" s="1" t="n">
        <v>100</v>
      </c>
      <c r="D1873" s="1" t="s">
        <v>3385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3366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8" t="n">
        <v>46189</v>
      </c>
      <c r="C1874" s="1" t="n">
        <v>100</v>
      </c>
      <c r="D1874" s="1" t="s">
        <v>3385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3367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8" t="n">
        <v>46189</v>
      </c>
      <c r="C1875" s="1" t="n">
        <v>100</v>
      </c>
      <c r="D1875" s="1" t="s">
        <v>3385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3368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8" t="n">
        <v>46189</v>
      </c>
      <c r="C1876" s="1" t="n">
        <v>100</v>
      </c>
      <c r="D1876" s="1" t="s">
        <v>3385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3369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8" t="n">
        <v>46189</v>
      </c>
      <c r="C1877" s="1" t="n">
        <v>100</v>
      </c>
      <c r="D1877" s="1" t="s">
        <v>3385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3370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8" t="n">
        <v>46189</v>
      </c>
      <c r="C1878" s="1" t="n">
        <v>100</v>
      </c>
      <c r="D1878" s="1" t="s">
        <v>3385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3371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8" t="n">
        <v>46189</v>
      </c>
      <c r="C1879" s="1" t="n">
        <v>100</v>
      </c>
      <c r="D1879" s="1" t="s">
        <v>3385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3372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8" t="n">
        <v>46189</v>
      </c>
      <c r="C1880" s="1" t="n">
        <v>100</v>
      </c>
      <c r="D1880" s="1" t="s">
        <v>3385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3373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8" t="n">
        <v>46189</v>
      </c>
      <c r="C1881" s="1" t="n">
        <v>100</v>
      </c>
      <c r="D1881" s="1" t="s">
        <v>3385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3374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8" t="n">
        <v>46189</v>
      </c>
      <c r="C1882" s="1" t="n">
        <v>100</v>
      </c>
      <c r="D1882" s="1" t="s">
        <v>3385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3384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8" t="n">
        <v>46189</v>
      </c>
      <c r="C1883" s="1" t="n">
        <v>100</v>
      </c>
      <c r="D1883" s="1" t="s">
        <v>3385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3375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8" t="n">
        <v>46189</v>
      </c>
      <c r="C1884" s="1" t="n">
        <v>100</v>
      </c>
      <c r="D1884" s="1" t="s">
        <v>3385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3376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8" t="n">
        <v>46189</v>
      </c>
      <c r="C1885" s="1" t="n">
        <v>100</v>
      </c>
      <c r="D1885" s="1" t="s">
        <v>3385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3377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8" t="n">
        <v>46189</v>
      </c>
      <c r="C1886" s="1" t="n">
        <v>100</v>
      </c>
      <c r="D1886" s="1" t="s">
        <v>3385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3378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8" t="n">
        <v>46189</v>
      </c>
      <c r="C1887" s="1" t="n">
        <v>171</v>
      </c>
      <c r="D1887" s="1" t="s">
        <v>3445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4121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8" t="n">
        <v>46189</v>
      </c>
      <c r="C1888" s="1" t="n">
        <v>171</v>
      </c>
      <c r="D1888" s="1" t="s">
        <v>3445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3415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8" t="n">
        <v>46189</v>
      </c>
      <c r="C1889" s="1" t="n">
        <v>171</v>
      </c>
      <c r="D1889" s="1" t="s">
        <v>3445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3417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8" t="n">
        <v>46189</v>
      </c>
      <c r="C1890" s="1" t="n">
        <v>171</v>
      </c>
      <c r="D1890" s="1" t="s">
        <v>3445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4122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8" t="n">
        <v>46190</v>
      </c>
      <c r="C1891" s="1" t="n">
        <v>1</v>
      </c>
      <c r="D1891" s="1" t="s">
        <v>3245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4123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8" t="n">
        <v>46190</v>
      </c>
      <c r="C1892" s="1" t="n">
        <v>1</v>
      </c>
      <c r="D1892" s="1" t="s">
        <v>3245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4124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8" t="n">
        <v>46190</v>
      </c>
      <c r="C1893" s="1" t="n">
        <v>1</v>
      </c>
      <c r="D1893" s="1" t="s">
        <v>3245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4125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8" t="n">
        <v>46190</v>
      </c>
      <c r="C1894" s="1" t="n">
        <v>1</v>
      </c>
      <c r="D1894" s="1" t="s">
        <v>3245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4126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8" t="n">
        <v>46190</v>
      </c>
      <c r="C1895" s="1" t="n">
        <v>1</v>
      </c>
      <c r="D1895" s="1" t="s">
        <v>3245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4127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8" t="n">
        <v>46190</v>
      </c>
      <c r="C1896" s="1" t="n">
        <v>1</v>
      </c>
      <c r="D1896" s="1" t="s">
        <v>3245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4128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8" t="n">
        <v>46190</v>
      </c>
      <c r="C1897" s="1" t="n">
        <v>1</v>
      </c>
      <c r="D1897" s="1" t="s">
        <v>3245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3305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8" t="n">
        <v>46190</v>
      </c>
      <c r="C1898" s="1" t="n">
        <v>1</v>
      </c>
      <c r="D1898" s="1" t="s">
        <v>3245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4129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8" t="n">
        <v>46190</v>
      </c>
      <c r="C1899" s="1" t="n">
        <v>1</v>
      </c>
      <c r="D1899" s="1" t="s">
        <v>3245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4130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8" t="n">
        <v>46190</v>
      </c>
      <c r="C1900" s="1" t="n">
        <v>1</v>
      </c>
      <c r="D1900" s="1" t="s">
        <v>3245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4131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8" t="n">
        <v>46190</v>
      </c>
      <c r="C1901" s="1" t="n">
        <v>2</v>
      </c>
      <c r="D1901" s="1" t="s">
        <v>3211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3212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8" t="n">
        <v>46190</v>
      </c>
      <c r="C1902" s="1" t="n">
        <v>2</v>
      </c>
      <c r="D1902" s="1" t="s">
        <v>3211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3213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8" t="n">
        <v>46190</v>
      </c>
      <c r="C1903" s="1" t="n">
        <v>2</v>
      </c>
      <c r="D1903" s="1" t="s">
        <v>3211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3214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8" t="n">
        <v>46190</v>
      </c>
      <c r="C1904" s="1" t="n">
        <v>6</v>
      </c>
      <c r="D1904" s="1" t="s">
        <v>3217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3212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8" t="n">
        <v>46190</v>
      </c>
      <c r="C1905" s="1" t="n">
        <v>6</v>
      </c>
      <c r="D1905" s="1" t="s">
        <v>3217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3213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8" t="n">
        <v>46190</v>
      </c>
      <c r="C1906" s="1" t="n">
        <v>6</v>
      </c>
      <c r="D1906" s="1" t="s">
        <v>3217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3214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8" t="n">
        <v>46190</v>
      </c>
      <c r="C1907" s="1" t="n">
        <v>11</v>
      </c>
      <c r="D1907" s="1" t="s">
        <v>3218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4132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8" t="n">
        <v>46190</v>
      </c>
      <c r="C1908" s="1" t="n">
        <v>11</v>
      </c>
      <c r="D1908" s="1" t="s">
        <v>3218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4133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8" t="n">
        <v>46190</v>
      </c>
      <c r="C1909" s="1" t="n">
        <v>11</v>
      </c>
      <c r="D1909" s="1" t="s">
        <v>3218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4134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8" t="n">
        <v>46190</v>
      </c>
      <c r="C1910" s="1" t="n">
        <v>11</v>
      </c>
      <c r="D1910" s="1" t="s">
        <v>3218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4135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8" t="n">
        <v>46190</v>
      </c>
      <c r="C1911" s="1" t="n">
        <v>11</v>
      </c>
      <c r="D1911" s="1" t="s">
        <v>3218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4136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8" t="n">
        <v>46190</v>
      </c>
      <c r="C1912" s="1" t="n">
        <v>11</v>
      </c>
      <c r="D1912" s="1" t="s">
        <v>3218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4137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8" t="n">
        <v>46190</v>
      </c>
      <c r="C1913" s="1" t="n">
        <v>11</v>
      </c>
      <c r="D1913" s="1" t="s">
        <v>3218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4138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8" t="n">
        <v>46190</v>
      </c>
      <c r="C1914" s="1" t="n">
        <v>11</v>
      </c>
      <c r="D1914" s="1" t="s">
        <v>3218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4139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8" t="n">
        <v>46190</v>
      </c>
      <c r="C1915" s="1" t="n">
        <v>11</v>
      </c>
      <c r="D1915" s="1" t="s">
        <v>3218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4140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8" t="n">
        <v>46190</v>
      </c>
      <c r="C1916" s="1" t="n">
        <v>11</v>
      </c>
      <c r="D1916" s="1" t="s">
        <v>3218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4141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8" t="n">
        <v>46190</v>
      </c>
      <c r="C1917" s="1" t="n">
        <v>11</v>
      </c>
      <c r="D1917" s="1" t="s">
        <v>3218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4142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8" t="n">
        <v>46190</v>
      </c>
      <c r="C1918" s="1" t="n">
        <v>11</v>
      </c>
      <c r="D1918" s="1" t="s">
        <v>3218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4143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8" t="n">
        <v>46190</v>
      </c>
      <c r="C1919" s="1" t="n">
        <v>11</v>
      </c>
      <c r="D1919" s="1" t="s">
        <v>3218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4144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8" t="n">
        <v>46190</v>
      </c>
      <c r="C1920" s="1" t="n">
        <v>11</v>
      </c>
      <c r="D1920" s="1" t="s">
        <v>3218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4145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8" t="n">
        <v>46190</v>
      </c>
      <c r="C1921" s="1" t="n">
        <v>11</v>
      </c>
      <c r="D1921" s="1" t="s">
        <v>3218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4146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8" t="n">
        <v>46190</v>
      </c>
      <c r="C1922" s="1" t="n">
        <v>11</v>
      </c>
      <c r="D1922" s="1" t="s">
        <v>3218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4147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8" t="n">
        <v>46190</v>
      </c>
      <c r="C1923" s="1" t="n">
        <v>11</v>
      </c>
      <c r="D1923" s="1" t="s">
        <v>3218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4148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8" t="n">
        <v>46190</v>
      </c>
      <c r="C1924" s="1" t="n">
        <v>11</v>
      </c>
      <c r="D1924" s="1" t="s">
        <v>3218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4149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8" t="n">
        <v>46190</v>
      </c>
      <c r="C1925" s="1" t="n">
        <v>11</v>
      </c>
      <c r="D1925" s="1" t="s">
        <v>3218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4150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8" t="n">
        <v>46190</v>
      </c>
      <c r="C1926" s="1" t="n">
        <v>11</v>
      </c>
      <c r="D1926" s="1" t="s">
        <v>3218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4151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8" t="n">
        <v>46190</v>
      </c>
      <c r="C1927" s="1" t="n">
        <v>11</v>
      </c>
      <c r="D1927" s="1" t="s">
        <v>3218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4152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8" t="n">
        <v>46190</v>
      </c>
      <c r="C1928" s="1" t="n">
        <v>11</v>
      </c>
      <c r="D1928" s="1" t="s">
        <v>3218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4153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8" t="n">
        <v>46190</v>
      </c>
      <c r="C1929" s="1" t="n">
        <v>11</v>
      </c>
      <c r="D1929" s="1" t="s">
        <v>3218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4154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8" t="n">
        <v>46190</v>
      </c>
      <c r="C1930" s="1" t="n">
        <v>11</v>
      </c>
      <c r="D1930" s="1" t="s">
        <v>3218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4155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8" t="n">
        <v>46190</v>
      </c>
      <c r="C1931" s="1" t="n">
        <v>11</v>
      </c>
      <c r="D1931" s="1" t="s">
        <v>3218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4156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8" t="n">
        <v>46190</v>
      </c>
      <c r="C1932" s="1" t="n">
        <v>11</v>
      </c>
      <c r="D1932" s="1" t="s">
        <v>3218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4157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8" t="n">
        <v>46190</v>
      </c>
      <c r="C1933" s="1" t="n">
        <v>11</v>
      </c>
      <c r="D1933" s="1" t="s">
        <v>3218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3273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8" t="n">
        <v>46190</v>
      </c>
      <c r="C1934" s="1" t="n">
        <v>11</v>
      </c>
      <c r="D1934" s="1" t="s">
        <v>3218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3274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8" t="n">
        <v>46190</v>
      </c>
      <c r="C1935" s="1" t="n">
        <v>11</v>
      </c>
      <c r="D1935" s="1" t="s">
        <v>3218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4158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8" t="n">
        <v>46190</v>
      </c>
      <c r="C1936" s="1" t="n">
        <v>11</v>
      </c>
      <c r="D1936" s="1" t="s">
        <v>3218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3275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8" t="n">
        <v>46190</v>
      </c>
      <c r="C1937" s="1" t="n">
        <v>11</v>
      </c>
      <c r="D1937" s="1" t="s">
        <v>3218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3276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8" t="n">
        <v>46190</v>
      </c>
      <c r="C1938" s="1" t="n">
        <v>11</v>
      </c>
      <c r="D1938" s="1" t="s">
        <v>3218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4159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8" t="n">
        <v>46190</v>
      </c>
      <c r="C1939" s="1" t="n">
        <v>11</v>
      </c>
      <c r="D1939" s="1" t="s">
        <v>3218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3278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8" t="n">
        <v>46190</v>
      </c>
      <c r="C1940" s="1" t="n">
        <v>11</v>
      </c>
      <c r="D1940" s="1" t="s">
        <v>3218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3279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8" t="n">
        <v>46190</v>
      </c>
      <c r="C1941" s="1" t="n">
        <v>11</v>
      </c>
      <c r="D1941" s="1" t="s">
        <v>3218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3280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8" t="n">
        <v>46190</v>
      </c>
      <c r="C1942" s="1" t="n">
        <v>11</v>
      </c>
      <c r="D1942" s="1" t="s">
        <v>3218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3281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8" t="n">
        <v>46190</v>
      </c>
      <c r="C1943" s="1" t="n">
        <v>11</v>
      </c>
      <c r="D1943" s="1" t="s">
        <v>3218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3285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8" t="n">
        <v>46190</v>
      </c>
      <c r="C1944" s="1" t="n">
        <v>11</v>
      </c>
      <c r="D1944" s="1" t="s">
        <v>3218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4160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8" t="n">
        <v>46190</v>
      </c>
      <c r="C1945" s="1" t="n">
        <v>11</v>
      </c>
      <c r="D1945" s="1" t="s">
        <v>3218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3512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8" t="n">
        <v>46190</v>
      </c>
      <c r="C1946" s="1" t="n">
        <v>11</v>
      </c>
      <c r="D1946" s="1" t="s">
        <v>3218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3309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8" t="n">
        <v>46190</v>
      </c>
      <c r="C1947" s="1" t="n">
        <v>11</v>
      </c>
      <c r="D1947" s="1" t="s">
        <v>3218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3628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8" t="n">
        <v>46190</v>
      </c>
      <c r="C1948" s="1" t="n">
        <v>11</v>
      </c>
      <c r="D1948" s="1" t="s">
        <v>3218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3629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8" t="n">
        <v>46190</v>
      </c>
      <c r="C1949" s="1" t="n">
        <v>11</v>
      </c>
      <c r="D1949" s="1" t="s">
        <v>3218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3630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8" t="n">
        <v>46190</v>
      </c>
      <c r="C1950" s="1" t="n">
        <v>11</v>
      </c>
      <c r="D1950" s="1" t="s">
        <v>3218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3631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8" t="n">
        <v>46190</v>
      </c>
      <c r="C1951" s="1" t="n">
        <v>11</v>
      </c>
      <c r="D1951" s="1" t="s">
        <v>3218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3632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8" t="n">
        <v>46190</v>
      </c>
      <c r="C1952" s="1" t="n">
        <v>11</v>
      </c>
      <c r="D1952" s="1" t="s">
        <v>3218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3311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8" t="n">
        <v>46190</v>
      </c>
      <c r="C1953" s="1" t="n">
        <v>11</v>
      </c>
      <c r="D1953" s="1" t="s">
        <v>3218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4161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8" t="n">
        <v>46190</v>
      </c>
      <c r="C1954" s="1" t="n">
        <v>11</v>
      </c>
      <c r="D1954" s="1" t="s">
        <v>3218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4162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8" t="n">
        <v>46190</v>
      </c>
      <c r="C1955" s="1" t="n">
        <v>11</v>
      </c>
      <c r="D1955" s="1" t="s">
        <v>3218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4163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8" t="n">
        <v>46190</v>
      </c>
      <c r="C1956" s="1" t="n">
        <v>11</v>
      </c>
      <c r="D1956" s="1" t="s">
        <v>3218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4164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8" t="n">
        <v>46190</v>
      </c>
      <c r="C1957" s="1" t="n">
        <v>11</v>
      </c>
      <c r="D1957" s="1" t="s">
        <v>3218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4165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8" t="n">
        <v>46190</v>
      </c>
      <c r="C1958" s="1" t="n">
        <v>11</v>
      </c>
      <c r="D1958" s="1" t="s">
        <v>3218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3317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8" t="n">
        <v>46190</v>
      </c>
      <c r="C1959" s="1" t="n">
        <v>11</v>
      </c>
      <c r="D1959" s="1" t="s">
        <v>3218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4166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8" t="n">
        <v>46190</v>
      </c>
      <c r="C1960" s="1" t="n">
        <v>11</v>
      </c>
      <c r="D1960" s="1" t="s">
        <v>3218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4167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8" t="n">
        <v>46190</v>
      </c>
      <c r="C1961" s="1" t="n">
        <v>11</v>
      </c>
      <c r="D1961" s="1" t="s">
        <v>3218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4168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8" t="n">
        <v>46190</v>
      </c>
      <c r="C1962" s="1" t="n">
        <v>11</v>
      </c>
      <c r="D1962" s="1" t="s">
        <v>3218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4169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8" t="n">
        <v>46190</v>
      </c>
      <c r="C1963" s="1" t="n">
        <v>11</v>
      </c>
      <c r="D1963" s="1" t="s">
        <v>3218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3321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8" t="n">
        <v>46190</v>
      </c>
      <c r="C1964" s="1" t="n">
        <v>11</v>
      </c>
      <c r="D1964" s="1" t="s">
        <v>3218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4170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8" t="n">
        <v>46190</v>
      </c>
      <c r="C1965" s="1" t="n">
        <v>11</v>
      </c>
      <c r="D1965" s="1" t="s">
        <v>3218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3322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8" t="n">
        <v>46190</v>
      </c>
      <c r="C1966" s="1" t="n">
        <v>11</v>
      </c>
      <c r="D1966" s="1" t="s">
        <v>3218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4171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8" t="n">
        <v>46190</v>
      </c>
      <c r="C1967" s="1" t="n">
        <v>11</v>
      </c>
      <c r="D1967" s="1" t="s">
        <v>3218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4172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8" t="n">
        <v>46190</v>
      </c>
      <c r="C1968" s="1" t="n">
        <v>11</v>
      </c>
      <c r="D1968" s="1" t="s">
        <v>3218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4173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8" t="n">
        <v>46190</v>
      </c>
      <c r="C1969" s="1" t="n">
        <v>11</v>
      </c>
      <c r="D1969" s="1" t="s">
        <v>3218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4174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8" t="n">
        <v>46190</v>
      </c>
      <c r="C1970" s="1" t="n">
        <v>11</v>
      </c>
      <c r="D1970" s="1" t="s">
        <v>3218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4175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8" t="n">
        <v>46190</v>
      </c>
      <c r="C1971" s="1" t="n">
        <v>11</v>
      </c>
      <c r="D1971" s="1" t="s">
        <v>3218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4176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8" t="n">
        <v>46190</v>
      </c>
      <c r="C1972" s="1" t="n">
        <v>11</v>
      </c>
      <c r="D1972" s="1" t="s">
        <v>3218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4177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8" t="n">
        <v>46190</v>
      </c>
      <c r="C1973" s="1" t="n">
        <v>11</v>
      </c>
      <c r="D1973" s="1" t="s">
        <v>3218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4178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8" t="n">
        <v>46190</v>
      </c>
      <c r="C1974" s="1" t="n">
        <v>11</v>
      </c>
      <c r="D1974" s="1" t="s">
        <v>3218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4179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8" t="n">
        <v>46190</v>
      </c>
      <c r="C1975" s="1" t="n">
        <v>11</v>
      </c>
      <c r="D1975" s="1" t="s">
        <v>3218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4115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8" t="n">
        <v>46190</v>
      </c>
      <c r="C1976" s="1" t="n">
        <v>11</v>
      </c>
      <c r="D1976" s="1" t="s">
        <v>3218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4116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8" t="n">
        <v>46190</v>
      </c>
      <c r="C1977" s="1" t="n">
        <v>11</v>
      </c>
      <c r="D1977" s="1" t="s">
        <v>3218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4180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8" t="n">
        <v>46190</v>
      </c>
      <c r="C1978" s="1" t="n">
        <v>11</v>
      </c>
      <c r="D1978" s="1" t="s">
        <v>3218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4181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8" t="n">
        <v>46190</v>
      </c>
      <c r="C1979" s="1" t="n">
        <v>11</v>
      </c>
      <c r="D1979" s="1" t="s">
        <v>3218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4182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8" t="n">
        <v>46190</v>
      </c>
      <c r="C1980" s="1" t="n">
        <v>11</v>
      </c>
      <c r="D1980" s="1" t="s">
        <v>3218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4118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8" t="n">
        <v>46190</v>
      </c>
      <c r="C1981" s="1" t="n">
        <v>11</v>
      </c>
      <c r="D1981" s="1" t="s">
        <v>3218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4183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8" t="n">
        <v>46190</v>
      </c>
      <c r="C1982" s="1" t="n">
        <v>11</v>
      </c>
      <c r="D1982" s="1" t="s">
        <v>3218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3360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8" t="n">
        <v>46190</v>
      </c>
      <c r="C1983" s="1" t="n">
        <v>11</v>
      </c>
      <c r="D1983" s="1" t="s">
        <v>3218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3361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8" t="n">
        <v>46190</v>
      </c>
      <c r="C1984" s="1" t="n">
        <v>11</v>
      </c>
      <c r="D1984" s="1" t="s">
        <v>3218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3362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8" t="n">
        <v>46190</v>
      </c>
      <c r="C1985" s="1" t="n">
        <v>11</v>
      </c>
      <c r="D1985" s="1" t="s">
        <v>3218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3363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8" t="n">
        <v>46190</v>
      </c>
      <c r="C1986" s="1" t="n">
        <v>11</v>
      </c>
      <c r="D1986" s="1" t="s">
        <v>3218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4184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8" t="n">
        <v>46190</v>
      </c>
      <c r="C1987" s="1" t="n">
        <v>11</v>
      </c>
      <c r="D1987" s="1" t="s">
        <v>3218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3231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8" t="n">
        <v>46190</v>
      </c>
      <c r="C1988" s="1" t="n">
        <v>11</v>
      </c>
      <c r="D1988" s="1" t="s">
        <v>3218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3232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8" t="n">
        <v>46190</v>
      </c>
      <c r="C1989" s="1" t="n">
        <v>11</v>
      </c>
      <c r="D1989" s="1" t="s">
        <v>3218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3234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8" t="n">
        <v>46190</v>
      </c>
      <c r="C1990" s="1" t="n">
        <v>11</v>
      </c>
      <c r="D1990" s="1" t="s">
        <v>3218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3804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8" t="n">
        <v>46190</v>
      </c>
      <c r="C1991" s="1" t="n">
        <v>11</v>
      </c>
      <c r="D1991" s="1" t="s">
        <v>3218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4185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8" t="n">
        <v>46190</v>
      </c>
      <c r="C1992" s="1" t="n">
        <v>11</v>
      </c>
      <c r="D1992" s="1" t="s">
        <v>3218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3235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8" t="n">
        <v>46190</v>
      </c>
      <c r="C1993" s="1" t="n">
        <v>11</v>
      </c>
      <c r="D1993" s="1" t="s">
        <v>3218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3237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8" t="n">
        <v>46190</v>
      </c>
      <c r="C1994" s="1" t="n">
        <v>11</v>
      </c>
      <c r="D1994" s="1" t="s">
        <v>3218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3809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8" t="n">
        <v>46190</v>
      </c>
      <c r="C1995" s="1" t="n">
        <v>11</v>
      </c>
      <c r="D1995" s="1" t="s">
        <v>3218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4186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8" t="n">
        <v>46190</v>
      </c>
      <c r="C1996" s="1" t="n">
        <v>11</v>
      </c>
      <c r="D1996" s="1" t="s">
        <v>3218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4187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8" t="n">
        <v>46190</v>
      </c>
      <c r="C1997" s="1" t="n">
        <v>11</v>
      </c>
      <c r="D1997" s="1" t="s">
        <v>3218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4188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8" t="n">
        <v>46190</v>
      </c>
      <c r="C1998" s="1" t="n">
        <v>11</v>
      </c>
      <c r="D1998" s="1" t="s">
        <v>3218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4189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8" t="n">
        <v>46190</v>
      </c>
      <c r="C1999" s="1" t="n">
        <v>11</v>
      </c>
      <c r="D1999" s="1" t="s">
        <v>3218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3241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8" t="n">
        <v>46190</v>
      </c>
      <c r="C2000" s="1" t="n">
        <v>11</v>
      </c>
      <c r="D2000" s="1" t="s">
        <v>3218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3233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8" t="n">
        <v>46190</v>
      </c>
      <c r="C2001" s="1" t="n">
        <v>11</v>
      </c>
      <c r="D2001" s="1" t="s">
        <v>3218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3812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8" t="n">
        <v>46190</v>
      </c>
      <c r="C2002" s="1" t="n">
        <v>11</v>
      </c>
      <c r="D2002" s="1" t="s">
        <v>3218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3242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8" t="n">
        <v>46190</v>
      </c>
      <c r="C2003" s="1" t="n">
        <v>11</v>
      </c>
      <c r="D2003" s="1" t="s">
        <v>3218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3243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8" t="n">
        <v>46190</v>
      </c>
      <c r="C2004" s="1" t="n">
        <v>11</v>
      </c>
      <c r="D2004" s="1" t="s">
        <v>3218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3244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8" t="n">
        <v>46190</v>
      </c>
      <c r="C2005" s="1" t="n">
        <v>11</v>
      </c>
      <c r="D2005" s="1" t="s">
        <v>3218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4190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8" t="n">
        <v>46190</v>
      </c>
      <c r="C2006" s="1" t="n">
        <v>11</v>
      </c>
      <c r="D2006" s="1" t="s">
        <v>3218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4191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8" t="n">
        <v>46190</v>
      </c>
      <c r="C2007" s="1" t="n">
        <v>11</v>
      </c>
      <c r="D2007" s="1" t="s">
        <v>3218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4192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8" t="n">
        <v>46190</v>
      </c>
      <c r="C2008" s="1" t="n">
        <v>171</v>
      </c>
      <c r="D2008" s="1" t="s">
        <v>3445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3292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8" t="n">
        <v>46191</v>
      </c>
      <c r="C2009" s="1" t="n">
        <v>1</v>
      </c>
      <c r="D2009" s="1" t="s">
        <v>3245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3451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8" t="n">
        <v>46191</v>
      </c>
      <c r="C2010" s="1" t="n">
        <v>1</v>
      </c>
      <c r="D2010" s="1" t="s">
        <v>3245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3452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8" t="n">
        <v>46191</v>
      </c>
      <c r="C2011" s="1" t="n">
        <v>1</v>
      </c>
      <c r="D2011" s="1" t="s">
        <v>3245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3455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8" t="n">
        <v>46191</v>
      </c>
      <c r="C2012" s="1" t="n">
        <v>1</v>
      </c>
      <c r="D2012" s="1" t="s">
        <v>3245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3456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8" t="n">
        <v>46191</v>
      </c>
      <c r="C2013" s="1" t="n">
        <v>1</v>
      </c>
      <c r="D2013" s="1" t="s">
        <v>3245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3457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8" t="n">
        <v>46191</v>
      </c>
      <c r="C2014" s="1" t="n">
        <v>1</v>
      </c>
      <c r="D2014" s="1" t="s">
        <v>3245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4193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8" t="n">
        <v>46191</v>
      </c>
      <c r="C2015" s="1" t="n">
        <v>1</v>
      </c>
      <c r="D2015" s="1" t="s">
        <v>3245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3458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8" t="n">
        <v>46191</v>
      </c>
      <c r="C2016" s="1" t="n">
        <v>1</v>
      </c>
      <c r="D2016" s="1" t="s">
        <v>3245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3665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8" t="n">
        <v>46191</v>
      </c>
      <c r="C2017" s="1" t="n">
        <v>1</v>
      </c>
      <c r="D2017" s="1" t="s">
        <v>3245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3666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8" t="n">
        <v>46191</v>
      </c>
      <c r="C2018" s="1" t="n">
        <v>1</v>
      </c>
      <c r="D2018" s="1" t="s">
        <v>3245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3667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8" t="n">
        <v>46191</v>
      </c>
      <c r="C2019" s="1" t="n">
        <v>1</v>
      </c>
      <c r="D2019" s="1" t="s">
        <v>3245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3409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8" t="n">
        <v>46191</v>
      </c>
      <c r="C2020" s="1" t="n">
        <v>1</v>
      </c>
      <c r="D2020" s="1" t="s">
        <v>3245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3669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8" t="n">
        <v>46191</v>
      </c>
      <c r="C2021" s="1" t="n">
        <v>1</v>
      </c>
      <c r="D2021" s="1" t="s">
        <v>3245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3394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8" t="n">
        <v>46191</v>
      </c>
      <c r="C2022" s="1" t="n">
        <v>1</v>
      </c>
      <c r="D2022" s="1" t="s">
        <v>3245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3395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8" t="n">
        <v>46191</v>
      </c>
      <c r="C2023" s="1" t="n">
        <v>1</v>
      </c>
      <c r="D2023" s="1" t="s">
        <v>3245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3396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8" t="n">
        <v>46191</v>
      </c>
      <c r="C2024" s="1" t="n">
        <v>1</v>
      </c>
      <c r="D2024" s="1" t="s">
        <v>3245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3397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8" t="n">
        <v>46191</v>
      </c>
      <c r="C2025" s="1" t="n">
        <v>1</v>
      </c>
      <c r="D2025" s="1" t="s">
        <v>3245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3398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8" t="n">
        <v>46191</v>
      </c>
      <c r="C2026" s="1" t="n">
        <v>1</v>
      </c>
      <c r="D2026" s="1" t="s">
        <v>3245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3399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8" t="n">
        <v>46191</v>
      </c>
      <c r="C2027" s="1" t="n">
        <v>1</v>
      </c>
      <c r="D2027" s="1" t="s">
        <v>3245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3400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8" t="n">
        <v>46191</v>
      </c>
      <c r="C2028" s="1" t="n">
        <v>2</v>
      </c>
      <c r="D2028" s="1" t="s">
        <v>3211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3212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8" t="n">
        <v>46191</v>
      </c>
      <c r="C2029" s="1" t="n">
        <v>2</v>
      </c>
      <c r="D2029" s="1" t="s">
        <v>3211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3213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8" t="n">
        <v>46191</v>
      </c>
      <c r="C2030" s="1" t="n">
        <v>2</v>
      </c>
      <c r="D2030" s="1" t="s">
        <v>3211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3214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8" t="n">
        <v>46191</v>
      </c>
      <c r="C2031" s="1" t="n">
        <v>2</v>
      </c>
      <c r="D2031" s="1" t="s">
        <v>3211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3216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8" t="n">
        <v>46191</v>
      </c>
      <c r="C2032" s="1" t="n">
        <v>2</v>
      </c>
      <c r="D2032" s="1" t="s">
        <v>3211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3215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8" t="n">
        <v>46191</v>
      </c>
      <c r="C2033" s="1" t="n">
        <v>6</v>
      </c>
      <c r="D2033" s="1" t="s">
        <v>3217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3212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8" t="n">
        <v>46191</v>
      </c>
      <c r="C2034" s="1" t="n">
        <v>6</v>
      </c>
      <c r="D2034" s="1" t="s">
        <v>3217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3213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8" t="n">
        <v>46191</v>
      </c>
      <c r="C2035" s="1" t="n">
        <v>6</v>
      </c>
      <c r="D2035" s="1" t="s">
        <v>3217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3214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8" t="n">
        <v>46191</v>
      </c>
      <c r="C2036" s="1" t="n">
        <v>6</v>
      </c>
      <c r="D2036" s="1" t="s">
        <v>3217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3216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8" t="n">
        <v>46191</v>
      </c>
      <c r="C2037" s="1" t="n">
        <v>6</v>
      </c>
      <c r="D2037" s="1" t="s">
        <v>3217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3215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8" t="n">
        <v>46191</v>
      </c>
      <c r="C2038" s="1" t="n">
        <v>11</v>
      </c>
      <c r="D2038" s="1" t="s">
        <v>3218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4194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8" t="n">
        <v>46191</v>
      </c>
      <c r="C2039" s="1" t="n">
        <v>11</v>
      </c>
      <c r="D2039" s="1" t="s">
        <v>3218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3319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8" t="n">
        <v>46191</v>
      </c>
      <c r="C2040" s="1" t="n">
        <v>11</v>
      </c>
      <c r="D2040" s="1" t="s">
        <v>3218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4195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8" t="n">
        <v>46191</v>
      </c>
      <c r="C2041" s="1" t="n">
        <v>11</v>
      </c>
      <c r="D2041" s="1" t="s">
        <v>3218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4196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8" t="n">
        <v>46191</v>
      </c>
      <c r="C2042" s="1" t="n">
        <v>11</v>
      </c>
      <c r="D2042" s="1" t="s">
        <v>3218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4197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8" t="n">
        <v>46191</v>
      </c>
      <c r="C2043" s="1" t="n">
        <v>11</v>
      </c>
      <c r="D2043" s="1" t="s">
        <v>3218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4198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8" t="n">
        <v>46191</v>
      </c>
      <c r="C2044" s="1" t="n">
        <v>11</v>
      </c>
      <c r="D2044" s="1" t="s">
        <v>3218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4199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8" t="n">
        <v>46191</v>
      </c>
      <c r="C2045" s="1" t="n">
        <v>11</v>
      </c>
      <c r="D2045" s="1" t="s">
        <v>3218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4200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8" t="n">
        <v>46191</v>
      </c>
      <c r="C2046" s="1" t="n">
        <v>11</v>
      </c>
      <c r="D2046" s="1" t="s">
        <v>3218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4201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8" t="n">
        <v>46191</v>
      </c>
      <c r="C2047" s="1" t="n">
        <v>11</v>
      </c>
      <c r="D2047" s="1" t="s">
        <v>3218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4202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8" t="n">
        <v>46191</v>
      </c>
      <c r="C2048" s="1" t="n">
        <v>11</v>
      </c>
      <c r="D2048" s="1" t="s">
        <v>3218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4203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8" t="n">
        <v>46191</v>
      </c>
      <c r="C2049" s="1" t="n">
        <v>11</v>
      </c>
      <c r="D2049" s="1" t="s">
        <v>3218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4204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8" t="n">
        <v>46191</v>
      </c>
      <c r="C2050" s="1" t="n">
        <v>11</v>
      </c>
      <c r="D2050" s="1" t="s">
        <v>3218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4204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8" t="n">
        <v>46191</v>
      </c>
      <c r="C2051" s="1" t="n">
        <v>11</v>
      </c>
      <c r="D2051" s="1" t="s">
        <v>3218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4205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8" t="n">
        <v>46191</v>
      </c>
      <c r="C2052" s="1" t="n">
        <v>11</v>
      </c>
      <c r="D2052" s="1" t="s">
        <v>3218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4206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8" t="n">
        <v>46191</v>
      </c>
      <c r="C2053" s="1" t="n">
        <v>11</v>
      </c>
      <c r="D2053" s="1" t="s">
        <v>3218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4207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8" t="n">
        <v>46191</v>
      </c>
      <c r="C2054" s="1" t="n">
        <v>39</v>
      </c>
      <c r="D2054" s="1" t="s">
        <v>3443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4208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8" t="n">
        <v>46191</v>
      </c>
      <c r="C2055" s="1" t="n">
        <v>39</v>
      </c>
      <c r="D2055" s="1" t="s">
        <v>3443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4208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8" t="n">
        <v>46191</v>
      </c>
      <c r="C2056" s="1" t="n">
        <v>39</v>
      </c>
      <c r="D2056" s="1" t="s">
        <v>3443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4208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8" t="n">
        <v>46191</v>
      </c>
      <c r="C2057" s="1" t="n">
        <v>171</v>
      </c>
      <c r="D2057" s="1" t="s">
        <v>3445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4209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8" t="n">
        <v>46191</v>
      </c>
      <c r="C2058" s="1" t="n">
        <v>171</v>
      </c>
      <c r="D2058" s="1" t="s">
        <v>3445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4210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8" t="n">
        <v>46192</v>
      </c>
      <c r="C2059" s="1" t="n">
        <v>1</v>
      </c>
      <c r="D2059" s="1" t="s">
        <v>3245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3386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8" t="n">
        <v>46192</v>
      </c>
      <c r="C2060" s="1" t="n">
        <v>1</v>
      </c>
      <c r="D2060" s="1" t="s">
        <v>3245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3387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8" t="n">
        <v>46192</v>
      </c>
      <c r="C2061" s="1" t="n">
        <v>1</v>
      </c>
      <c r="D2061" s="1" t="s">
        <v>3245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3388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8" t="n">
        <v>46192</v>
      </c>
      <c r="C2062" s="1" t="n">
        <v>1</v>
      </c>
      <c r="D2062" s="1" t="s">
        <v>3245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3675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8" t="n">
        <v>46192</v>
      </c>
      <c r="C2063" s="1" t="n">
        <v>1</v>
      </c>
      <c r="D2063" s="1" t="s">
        <v>3245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3676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8" t="n">
        <v>46192</v>
      </c>
      <c r="C2064" s="1" t="n">
        <v>1</v>
      </c>
      <c r="D2064" s="1" t="s">
        <v>3245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3677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8" t="n">
        <v>46192</v>
      </c>
      <c r="C2065" s="1" t="n">
        <v>1</v>
      </c>
      <c r="D2065" s="1" t="s">
        <v>3245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3496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8" t="n">
        <v>46192</v>
      </c>
      <c r="C2066" s="1" t="n">
        <v>1</v>
      </c>
      <c r="D2066" s="1" t="s">
        <v>3245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3268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8" t="n">
        <v>46192</v>
      </c>
      <c r="C2067" s="1" t="n">
        <v>1</v>
      </c>
      <c r="D2067" s="1" t="s">
        <v>3245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3270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8" t="n">
        <v>46192</v>
      </c>
      <c r="C2068" s="1" t="n">
        <v>1</v>
      </c>
      <c r="D2068" s="1" t="s">
        <v>3245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3272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8" t="n">
        <v>46192</v>
      </c>
      <c r="C2069" s="1" t="n">
        <v>2</v>
      </c>
      <c r="D2069" s="1" t="s">
        <v>3211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3212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8" t="n">
        <v>46192</v>
      </c>
      <c r="C2070" s="1" t="n">
        <v>2</v>
      </c>
      <c r="D2070" s="1" t="s">
        <v>3211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3214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8" t="n">
        <v>46192</v>
      </c>
      <c r="C2071" s="1" t="n">
        <v>2</v>
      </c>
      <c r="D2071" s="1" t="s">
        <v>3211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3248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8" t="n">
        <v>46192</v>
      </c>
      <c r="C2072" s="1" t="n">
        <v>2</v>
      </c>
      <c r="D2072" s="1" t="s">
        <v>3211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3249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8" t="n">
        <v>46192</v>
      </c>
      <c r="C2073" s="1" t="n">
        <v>2</v>
      </c>
      <c r="D2073" s="1" t="s">
        <v>3211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3250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8" t="n">
        <v>46192</v>
      </c>
      <c r="C2074" s="1" t="n">
        <v>2</v>
      </c>
      <c r="D2074" s="1" t="s">
        <v>3211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3251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8" t="n">
        <v>46192</v>
      </c>
      <c r="C2075" s="1" t="n">
        <v>2</v>
      </c>
      <c r="D2075" s="1" t="s">
        <v>3211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3252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8" t="n">
        <v>46192</v>
      </c>
      <c r="C2076" s="1" t="n">
        <v>2</v>
      </c>
      <c r="D2076" s="1" t="s">
        <v>3211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3401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8" t="n">
        <v>46192</v>
      </c>
      <c r="C2077" s="1" t="n">
        <v>2</v>
      </c>
      <c r="D2077" s="1" t="s">
        <v>3211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3253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8" t="n">
        <v>46192</v>
      </c>
      <c r="C2078" s="1" t="n">
        <v>2</v>
      </c>
      <c r="D2078" s="1" t="s">
        <v>3211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3254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8" t="n">
        <v>46192</v>
      </c>
      <c r="C2079" s="1" t="n">
        <v>2</v>
      </c>
      <c r="D2079" s="1" t="s">
        <v>3211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3402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8" t="n">
        <v>46192</v>
      </c>
      <c r="C2080" s="1" t="n">
        <v>2</v>
      </c>
      <c r="D2080" s="1" t="s">
        <v>3211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3255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8" t="n">
        <v>46192</v>
      </c>
      <c r="C2081" s="1" t="n">
        <v>2</v>
      </c>
      <c r="D2081" s="1" t="s">
        <v>3211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3256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8" t="n">
        <v>46192</v>
      </c>
      <c r="C2082" s="1" t="n">
        <v>2</v>
      </c>
      <c r="D2082" s="1" t="s">
        <v>3211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3257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8" t="n">
        <v>46192</v>
      </c>
      <c r="C2083" s="1" t="n">
        <v>2</v>
      </c>
      <c r="D2083" s="1" t="s">
        <v>3211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3258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8" t="n">
        <v>46192</v>
      </c>
      <c r="C2084" s="1" t="n">
        <v>2</v>
      </c>
      <c r="D2084" s="1" t="s">
        <v>3211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3403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8" t="n">
        <v>46192</v>
      </c>
      <c r="C2085" s="1" t="n">
        <v>2</v>
      </c>
      <c r="D2085" s="1" t="s">
        <v>3211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3404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8" t="n">
        <v>46192</v>
      </c>
      <c r="C2086" s="1" t="n">
        <v>2</v>
      </c>
      <c r="D2086" s="1" t="s">
        <v>3211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3405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8" t="n">
        <v>46192</v>
      </c>
      <c r="C2087" s="1" t="n">
        <v>2</v>
      </c>
      <c r="D2087" s="1" t="s">
        <v>3211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4031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8" t="n">
        <v>46192</v>
      </c>
      <c r="C2088" s="1" t="n">
        <v>2</v>
      </c>
      <c r="D2088" s="1" t="s">
        <v>3211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4032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8" t="n">
        <v>46192</v>
      </c>
      <c r="C2089" s="1" t="n">
        <v>2</v>
      </c>
      <c r="D2089" s="1" t="s">
        <v>3211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3604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8" t="n">
        <v>46192</v>
      </c>
      <c r="C2090" s="1" t="n">
        <v>2</v>
      </c>
      <c r="D2090" s="1" t="s">
        <v>3211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3262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8" t="n">
        <v>46192</v>
      </c>
      <c r="C2091" s="1" t="n">
        <v>2</v>
      </c>
      <c r="D2091" s="1" t="s">
        <v>3211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4211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8" t="n">
        <v>46192</v>
      </c>
      <c r="C2092" s="1" t="n">
        <v>2</v>
      </c>
      <c r="D2092" s="1" t="s">
        <v>3211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3406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8" t="n">
        <v>46192</v>
      </c>
      <c r="C2093" s="1" t="n">
        <v>6</v>
      </c>
      <c r="D2093" s="1" t="s">
        <v>3217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3212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8" t="n">
        <v>46192</v>
      </c>
      <c r="C2094" s="1" t="n">
        <v>6</v>
      </c>
      <c r="D2094" s="1" t="s">
        <v>3217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3214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8" t="n">
        <v>46192</v>
      </c>
      <c r="C2095" s="1" t="n">
        <v>6</v>
      </c>
      <c r="D2095" s="1" t="s">
        <v>3217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3248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8" t="n">
        <v>46192</v>
      </c>
      <c r="C2096" s="1" t="n">
        <v>6</v>
      </c>
      <c r="D2096" s="1" t="s">
        <v>3217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3249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8" t="n">
        <v>46192</v>
      </c>
      <c r="C2097" s="1" t="n">
        <v>6</v>
      </c>
      <c r="D2097" s="1" t="s">
        <v>3217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3250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8" t="n">
        <v>46192</v>
      </c>
      <c r="C2098" s="1" t="n">
        <v>6</v>
      </c>
      <c r="D2098" s="1" t="s">
        <v>3217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3251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8" t="n">
        <v>46192</v>
      </c>
      <c r="C2099" s="1" t="n">
        <v>6</v>
      </c>
      <c r="D2099" s="1" t="s">
        <v>3217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3252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8" t="n">
        <v>46192</v>
      </c>
      <c r="C2100" s="1" t="n">
        <v>6</v>
      </c>
      <c r="D2100" s="1" t="s">
        <v>3217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3401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8" t="n">
        <v>46192</v>
      </c>
      <c r="C2101" s="1" t="n">
        <v>6</v>
      </c>
      <c r="D2101" s="1" t="s">
        <v>3217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3253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8" t="n">
        <v>46192</v>
      </c>
      <c r="C2102" s="1" t="n">
        <v>6</v>
      </c>
      <c r="D2102" s="1" t="s">
        <v>3217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3254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8" t="n">
        <v>46192</v>
      </c>
      <c r="C2103" s="1" t="n">
        <v>6</v>
      </c>
      <c r="D2103" s="1" t="s">
        <v>3217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3402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8" t="n">
        <v>46192</v>
      </c>
      <c r="C2104" s="1" t="n">
        <v>6</v>
      </c>
      <c r="D2104" s="1" t="s">
        <v>3217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3255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8" t="n">
        <v>46192</v>
      </c>
      <c r="C2105" s="1" t="n">
        <v>6</v>
      </c>
      <c r="D2105" s="1" t="s">
        <v>3217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3256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8" t="n">
        <v>46192</v>
      </c>
      <c r="C2106" s="1" t="n">
        <v>6</v>
      </c>
      <c r="D2106" s="1" t="s">
        <v>3217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3257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8" t="n">
        <v>46192</v>
      </c>
      <c r="C2107" s="1" t="n">
        <v>6</v>
      </c>
      <c r="D2107" s="1" t="s">
        <v>3217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3258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8" t="n">
        <v>46192</v>
      </c>
      <c r="C2108" s="1" t="n">
        <v>6</v>
      </c>
      <c r="D2108" s="1" t="s">
        <v>3217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3403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8" t="n">
        <v>46192</v>
      </c>
      <c r="C2109" s="1" t="n">
        <v>6</v>
      </c>
      <c r="D2109" s="1" t="s">
        <v>3217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3404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8" t="n">
        <v>46192</v>
      </c>
      <c r="C2110" s="1" t="n">
        <v>6</v>
      </c>
      <c r="D2110" s="1" t="s">
        <v>3217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3405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8" t="n">
        <v>46192</v>
      </c>
      <c r="C2111" s="1" t="n">
        <v>6</v>
      </c>
      <c r="D2111" s="1" t="s">
        <v>3217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4031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8" t="n">
        <v>46192</v>
      </c>
      <c r="C2112" s="1" t="n">
        <v>6</v>
      </c>
      <c r="D2112" s="1" t="s">
        <v>3217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4032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8" t="n">
        <v>46192</v>
      </c>
      <c r="C2113" s="1" t="n">
        <v>6</v>
      </c>
      <c r="D2113" s="1" t="s">
        <v>3217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3604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8" t="n">
        <v>46192</v>
      </c>
      <c r="C2114" s="1" t="n">
        <v>6</v>
      </c>
      <c r="D2114" s="1" t="s">
        <v>3217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3262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8" t="n">
        <v>46192</v>
      </c>
      <c r="C2115" s="1" t="n">
        <v>6</v>
      </c>
      <c r="D2115" s="1" t="s">
        <v>3217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4211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8" t="n">
        <v>46192</v>
      </c>
      <c r="C2116" s="1" t="n">
        <v>6</v>
      </c>
      <c r="D2116" s="1" t="s">
        <v>3217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3406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8" t="n">
        <v>46192</v>
      </c>
      <c r="C2117" s="1" t="n">
        <v>11</v>
      </c>
      <c r="D2117" s="1" t="s">
        <v>3218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3447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8" t="n">
        <v>46192</v>
      </c>
      <c r="C2118" s="1" t="n">
        <v>11</v>
      </c>
      <c r="D2118" s="1" t="s">
        <v>3218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3448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8" t="n">
        <v>46192</v>
      </c>
      <c r="C2119" s="1" t="n">
        <v>11</v>
      </c>
      <c r="D2119" s="1" t="s">
        <v>3218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4212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8" t="n">
        <v>46192</v>
      </c>
      <c r="C2120" s="1" t="n">
        <v>11</v>
      </c>
      <c r="D2120" s="1" t="s">
        <v>3218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4213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8" t="n">
        <v>46192</v>
      </c>
      <c r="C2121" s="1" t="n">
        <v>11</v>
      </c>
      <c r="D2121" s="1" t="s">
        <v>3218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4214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8" t="n">
        <v>46192</v>
      </c>
      <c r="C2122" s="1" t="n">
        <v>11</v>
      </c>
      <c r="D2122" s="1" t="s">
        <v>3218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4215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8" t="n">
        <v>46192</v>
      </c>
      <c r="C2123" s="1" t="n">
        <v>11</v>
      </c>
      <c r="D2123" s="1" t="s">
        <v>3218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4216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8" t="n">
        <v>46192</v>
      </c>
      <c r="C2124" s="1" t="n">
        <v>11</v>
      </c>
      <c r="D2124" s="1" t="s">
        <v>3218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4217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8" t="n">
        <v>46192</v>
      </c>
      <c r="C2125" s="1" t="n">
        <v>11</v>
      </c>
      <c r="D2125" s="1" t="s">
        <v>3218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4218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8" t="n">
        <v>46192</v>
      </c>
      <c r="C2126" s="1" t="n">
        <v>11</v>
      </c>
      <c r="D2126" s="1" t="s">
        <v>3218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4219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8" t="n">
        <v>46192</v>
      </c>
      <c r="C2127" s="1" t="n">
        <v>11</v>
      </c>
      <c r="D2127" s="1" t="s">
        <v>3218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4220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8" t="n">
        <v>46192</v>
      </c>
      <c r="C2128" s="1" t="n">
        <v>11</v>
      </c>
      <c r="D2128" s="1" t="s">
        <v>3218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3290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8" t="n">
        <v>46192</v>
      </c>
      <c r="C2129" s="1" t="n">
        <v>11</v>
      </c>
      <c r="D2129" s="1" t="s">
        <v>3218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3288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8" t="n">
        <v>46192</v>
      </c>
      <c r="C2130" s="1" t="n">
        <v>11</v>
      </c>
      <c r="D2130" s="1" t="s">
        <v>3218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4221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8" t="n">
        <v>46192</v>
      </c>
      <c r="C2131" s="1" t="n">
        <v>11</v>
      </c>
      <c r="D2131" s="1" t="s">
        <v>3218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4222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8" t="n">
        <v>46192</v>
      </c>
      <c r="C2132" s="1" t="n">
        <v>11</v>
      </c>
      <c r="D2132" s="1" t="s">
        <v>3218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4223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8" t="n">
        <v>46192</v>
      </c>
      <c r="C2133" s="1" t="n">
        <v>11</v>
      </c>
      <c r="D2133" s="1" t="s">
        <v>3218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4224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8" t="n">
        <v>46192</v>
      </c>
      <c r="C2134" s="1" t="n">
        <v>11</v>
      </c>
      <c r="D2134" s="1" t="s">
        <v>3218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4225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8" t="n">
        <v>46192</v>
      </c>
      <c r="C2135" s="1" t="n">
        <v>11</v>
      </c>
      <c r="D2135" s="1" t="s">
        <v>3218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3517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8" t="n">
        <v>46192</v>
      </c>
      <c r="C2136" s="1" t="n">
        <v>11</v>
      </c>
      <c r="D2136" s="1" t="s">
        <v>3218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4226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8" t="n">
        <v>46192</v>
      </c>
      <c r="C2137" s="1" t="n">
        <v>11</v>
      </c>
      <c r="D2137" s="1" t="s">
        <v>3218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3521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8" t="n">
        <v>46192</v>
      </c>
      <c r="C2138" s="1" t="n">
        <v>11</v>
      </c>
      <c r="D2138" s="1" t="s">
        <v>3218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3523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8" t="n">
        <v>46192</v>
      </c>
      <c r="C2139" s="1" t="n">
        <v>11</v>
      </c>
      <c r="D2139" s="1" t="s">
        <v>3218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3525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8" t="n">
        <v>46192</v>
      </c>
      <c r="C2140" s="1" t="n">
        <v>11</v>
      </c>
      <c r="D2140" s="1" t="s">
        <v>3218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3526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8" t="n">
        <v>46192</v>
      </c>
      <c r="C2141" s="1" t="n">
        <v>11</v>
      </c>
      <c r="D2141" s="1" t="s">
        <v>3218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4227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8" t="n">
        <v>46192</v>
      </c>
      <c r="C2142" s="1" t="n">
        <v>11</v>
      </c>
      <c r="D2142" s="1" t="s">
        <v>3218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4228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8" t="n">
        <v>46192</v>
      </c>
      <c r="C2143" s="1" t="n">
        <v>11</v>
      </c>
      <c r="D2143" s="1" t="s">
        <v>3218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3662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8" t="n">
        <v>46192</v>
      </c>
      <c r="C2144" s="1" t="n">
        <v>11</v>
      </c>
      <c r="D2144" s="1" t="s">
        <v>3218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4229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8" t="n">
        <v>46192</v>
      </c>
      <c r="C2145" s="1" t="n">
        <v>11</v>
      </c>
      <c r="D2145" s="1" t="s">
        <v>3218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4230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8" t="n">
        <v>46192</v>
      </c>
      <c r="C2146" s="1" t="n">
        <v>11</v>
      </c>
      <c r="D2146" s="1" t="s">
        <v>3218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4231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8" t="n">
        <v>46192</v>
      </c>
      <c r="C2147" s="1" t="n">
        <v>11</v>
      </c>
      <c r="D2147" s="1" t="s">
        <v>3218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4232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8" t="n">
        <v>46192</v>
      </c>
      <c r="C2148" s="1" t="n">
        <v>11</v>
      </c>
      <c r="D2148" s="1" t="s">
        <v>3218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4233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8" t="n">
        <v>46192</v>
      </c>
      <c r="C2149" s="1" t="n">
        <v>11</v>
      </c>
      <c r="D2149" s="1" t="s">
        <v>3218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4234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8" t="n">
        <v>46192</v>
      </c>
      <c r="C2150" s="1" t="n">
        <v>11</v>
      </c>
      <c r="D2150" s="1" t="s">
        <v>3218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4235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8" t="n">
        <v>46192</v>
      </c>
      <c r="C2151" s="1" t="n">
        <v>11</v>
      </c>
      <c r="D2151" s="1" t="s">
        <v>3218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4236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8" t="n">
        <v>46192</v>
      </c>
      <c r="C2152" s="1" t="n">
        <v>11</v>
      </c>
      <c r="D2152" s="1" t="s">
        <v>3218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4237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8" t="n">
        <v>46192</v>
      </c>
      <c r="C2153" s="1" t="n">
        <v>11</v>
      </c>
      <c r="D2153" s="1" t="s">
        <v>3218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4238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8" t="n">
        <v>46192</v>
      </c>
      <c r="C2154" s="1" t="n">
        <v>11</v>
      </c>
      <c r="D2154" s="1" t="s">
        <v>3218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4239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8" t="n">
        <v>46192</v>
      </c>
      <c r="C2155" s="1" t="n">
        <v>11</v>
      </c>
      <c r="D2155" s="1" t="s">
        <v>3218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4240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8" t="n">
        <v>46192</v>
      </c>
      <c r="C2156" s="1" t="n">
        <v>11</v>
      </c>
      <c r="D2156" s="1" t="s">
        <v>3218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4241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8" t="n">
        <v>46192</v>
      </c>
      <c r="C2157" s="1" t="n">
        <v>11</v>
      </c>
      <c r="D2157" s="1" t="s">
        <v>3218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4242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8" t="n">
        <v>46192</v>
      </c>
      <c r="C2158" s="1" t="n">
        <v>11</v>
      </c>
      <c r="D2158" s="1" t="s">
        <v>3218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4243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8" t="n">
        <v>46192</v>
      </c>
      <c r="C2159" s="1" t="n">
        <v>11</v>
      </c>
      <c r="D2159" s="1" t="s">
        <v>3218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4244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8" t="n">
        <v>46192</v>
      </c>
      <c r="C2160" s="1" t="n">
        <v>11</v>
      </c>
      <c r="D2160" s="1" t="s">
        <v>3218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4245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8" t="n">
        <v>46192</v>
      </c>
      <c r="C2161" s="1" t="n">
        <v>11</v>
      </c>
      <c r="D2161" s="1" t="s">
        <v>3218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4246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8" t="n">
        <v>46192</v>
      </c>
      <c r="C2162" s="1" t="n">
        <v>11</v>
      </c>
      <c r="D2162" s="1" t="s">
        <v>3218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4247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8" t="n">
        <v>46192</v>
      </c>
      <c r="C2163" s="1" t="n">
        <v>11</v>
      </c>
      <c r="D2163" s="1" t="s">
        <v>3218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4248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8" t="n">
        <v>46192</v>
      </c>
      <c r="C2164" s="1" t="n">
        <v>11</v>
      </c>
      <c r="D2164" s="1" t="s">
        <v>3218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4249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8" t="n">
        <v>46192</v>
      </c>
      <c r="C2165" s="1" t="n">
        <v>11</v>
      </c>
      <c r="D2165" s="1" t="s">
        <v>3218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4250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8" t="n">
        <v>46192</v>
      </c>
      <c r="C2166" s="1" t="n">
        <v>11</v>
      </c>
      <c r="D2166" s="1" t="s">
        <v>3218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4251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8" t="n">
        <v>46192</v>
      </c>
      <c r="C2167" s="1" t="n">
        <v>11</v>
      </c>
      <c r="D2167" s="1" t="s">
        <v>3218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4252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8" t="n">
        <v>46192</v>
      </c>
      <c r="C2168" s="1" t="n">
        <v>11</v>
      </c>
      <c r="D2168" s="1" t="s">
        <v>3218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4253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8" t="n">
        <v>46192</v>
      </c>
      <c r="C2169" s="1" t="n">
        <v>11</v>
      </c>
      <c r="D2169" s="1" t="s">
        <v>3218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4254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8" t="n">
        <v>46192</v>
      </c>
      <c r="C2170" s="1" t="n">
        <v>11</v>
      </c>
      <c r="D2170" s="1" t="s">
        <v>3218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4255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8" t="n">
        <v>46192</v>
      </c>
      <c r="C2171" s="1" t="n">
        <v>11</v>
      </c>
      <c r="D2171" s="1" t="s">
        <v>3218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4256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8" t="n">
        <v>46192</v>
      </c>
      <c r="C2172" s="1" t="n">
        <v>11</v>
      </c>
      <c r="D2172" s="1" t="s">
        <v>3218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4257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8" t="n">
        <v>46192</v>
      </c>
      <c r="C2173" s="1" t="n">
        <v>11</v>
      </c>
      <c r="D2173" s="1" t="s">
        <v>3218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4258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8" t="n">
        <v>46192</v>
      </c>
      <c r="C2174" s="1" t="n">
        <v>11</v>
      </c>
      <c r="D2174" s="1" t="s">
        <v>3218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4259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8" t="n">
        <v>46192</v>
      </c>
      <c r="C2175" s="1" t="n">
        <v>11</v>
      </c>
      <c r="D2175" s="1" t="s">
        <v>3218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4260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8" t="n">
        <v>46192</v>
      </c>
      <c r="C2176" s="1" t="n">
        <v>11</v>
      </c>
      <c r="D2176" s="1" t="s">
        <v>3218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4261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8" t="n">
        <v>46192</v>
      </c>
      <c r="C2177" s="1" t="n">
        <v>11</v>
      </c>
      <c r="D2177" s="1" t="s">
        <v>3218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4262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8" t="n">
        <v>46192</v>
      </c>
      <c r="C2178" s="1" t="n">
        <v>11</v>
      </c>
      <c r="D2178" s="1" t="s">
        <v>3218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4263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8" t="n">
        <v>46192</v>
      </c>
      <c r="C2179" s="1" t="n">
        <v>11</v>
      </c>
      <c r="D2179" s="1" t="s">
        <v>3218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4264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8" t="n">
        <v>46192</v>
      </c>
      <c r="C2180" s="1" t="n">
        <v>11</v>
      </c>
      <c r="D2180" s="1" t="s">
        <v>3218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4265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8" t="n">
        <v>46192</v>
      </c>
      <c r="C2181" s="1" t="n">
        <v>11</v>
      </c>
      <c r="D2181" s="1" t="s">
        <v>3218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4266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8" t="n">
        <v>46192</v>
      </c>
      <c r="C2182" s="1" t="n">
        <v>11</v>
      </c>
      <c r="D2182" s="1" t="s">
        <v>3218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4267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8" t="n">
        <v>46192</v>
      </c>
      <c r="C2183" s="1" t="n">
        <v>11</v>
      </c>
      <c r="D2183" s="1" t="s">
        <v>3218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4268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8" t="n">
        <v>46192</v>
      </c>
      <c r="C2184" s="1" t="n">
        <v>11</v>
      </c>
      <c r="D2184" s="1" t="s">
        <v>3218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4269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8" t="n">
        <v>46192</v>
      </c>
      <c r="C2185" s="1" t="n">
        <v>11</v>
      </c>
      <c r="D2185" s="1" t="s">
        <v>3218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4270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8" t="n">
        <v>46192</v>
      </c>
      <c r="C2186" s="1" t="n">
        <v>11</v>
      </c>
      <c r="D2186" s="1" t="s">
        <v>3218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4271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8" t="n">
        <v>46192</v>
      </c>
      <c r="C2187" s="1" t="n">
        <v>11</v>
      </c>
      <c r="D2187" s="1" t="s">
        <v>3218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4272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8" t="n">
        <v>46192</v>
      </c>
      <c r="C2188" s="1" t="n">
        <v>11</v>
      </c>
      <c r="D2188" s="1" t="s">
        <v>3218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4273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8" t="n">
        <v>46192</v>
      </c>
      <c r="C2189" s="1" t="n">
        <v>11</v>
      </c>
      <c r="D2189" s="1" t="s">
        <v>3218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4274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8" t="n">
        <v>46192</v>
      </c>
      <c r="C2190" s="1" t="n">
        <v>11</v>
      </c>
      <c r="D2190" s="1" t="s">
        <v>3218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4275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8" t="n">
        <v>46192</v>
      </c>
      <c r="C2191" s="1" t="n">
        <v>11</v>
      </c>
      <c r="D2191" s="1" t="s">
        <v>3218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4276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8" t="n">
        <v>46192</v>
      </c>
      <c r="C2192" s="1" t="n">
        <v>11</v>
      </c>
      <c r="D2192" s="1" t="s">
        <v>3218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4277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8" t="n">
        <v>46192</v>
      </c>
      <c r="C2193" s="1" t="n">
        <v>11</v>
      </c>
      <c r="D2193" s="1" t="s">
        <v>3218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4278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8" t="n">
        <v>46192</v>
      </c>
      <c r="C2194" s="1" t="n">
        <v>11</v>
      </c>
      <c r="D2194" s="1" t="s">
        <v>3218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4279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8" t="n">
        <v>46192</v>
      </c>
      <c r="C2195" s="1" t="n">
        <v>11</v>
      </c>
      <c r="D2195" s="1" t="s">
        <v>3218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4280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8" t="n">
        <v>46192</v>
      </c>
      <c r="C2196" s="1" t="n">
        <v>11</v>
      </c>
      <c r="D2196" s="1" t="s">
        <v>3218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4281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8" t="n">
        <v>46192</v>
      </c>
      <c r="C2197" s="1" t="n">
        <v>11</v>
      </c>
      <c r="D2197" s="1" t="s">
        <v>3218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4282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8" t="n">
        <v>46192</v>
      </c>
      <c r="C2198" s="1" t="n">
        <v>11</v>
      </c>
      <c r="D2198" s="1" t="s">
        <v>3218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4210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8" t="n">
        <v>46192</v>
      </c>
      <c r="C2199" s="1" t="n">
        <v>11</v>
      </c>
      <c r="D2199" s="1" t="s">
        <v>3218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4283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8" t="n">
        <v>46192</v>
      </c>
      <c r="C2200" s="1" t="n">
        <v>11</v>
      </c>
      <c r="D2200" s="1" t="s">
        <v>3218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4284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8" t="n">
        <v>46192</v>
      </c>
      <c r="C2201" s="1" t="n">
        <v>11</v>
      </c>
      <c r="D2201" s="1" t="s">
        <v>3218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4285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8" t="n">
        <v>46192</v>
      </c>
      <c r="C2202" s="1" t="n">
        <v>11</v>
      </c>
      <c r="D2202" s="1" t="s">
        <v>3218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4286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8" t="n">
        <v>46192</v>
      </c>
      <c r="C2203" s="1" t="n">
        <v>11</v>
      </c>
      <c r="D2203" s="1" t="s">
        <v>3218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4287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8" t="n">
        <v>46192</v>
      </c>
      <c r="C2204" s="1" t="n">
        <v>11</v>
      </c>
      <c r="D2204" s="1" t="s">
        <v>3218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4288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8" t="n">
        <v>46192</v>
      </c>
      <c r="C2205" s="1" t="n">
        <v>11</v>
      </c>
      <c r="D2205" s="1" t="s">
        <v>3218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4289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8" t="n">
        <v>46192</v>
      </c>
      <c r="C2206" s="1" t="n">
        <v>11</v>
      </c>
      <c r="D2206" s="1" t="s">
        <v>3218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4290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8" t="n">
        <v>46192</v>
      </c>
      <c r="C2207" s="1" t="n">
        <v>11</v>
      </c>
      <c r="D2207" s="1" t="s">
        <v>3218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4291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8" t="n">
        <v>46192</v>
      </c>
      <c r="C2208" s="1" t="n">
        <v>11</v>
      </c>
      <c r="D2208" s="1" t="s">
        <v>3218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4292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8" t="n">
        <v>46192</v>
      </c>
      <c r="C2209" s="1" t="n">
        <v>11</v>
      </c>
      <c r="D2209" s="1" t="s">
        <v>3218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4293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8" t="n">
        <v>46192</v>
      </c>
      <c r="C2210" s="1" t="n">
        <v>11</v>
      </c>
      <c r="D2210" s="1" t="s">
        <v>3218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4294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8" t="n">
        <v>46192</v>
      </c>
      <c r="C2211" s="1" t="n">
        <v>11</v>
      </c>
      <c r="D2211" s="1" t="s">
        <v>3218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4295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8" t="n">
        <v>46192</v>
      </c>
      <c r="C2212" s="1" t="n">
        <v>11</v>
      </c>
      <c r="D2212" s="1" t="s">
        <v>3218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4296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8" t="n">
        <v>46192</v>
      </c>
      <c r="C2213" s="1" t="n">
        <v>11</v>
      </c>
      <c r="D2213" s="1" t="s">
        <v>3218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4296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8" t="n">
        <v>46192</v>
      </c>
      <c r="C2214" s="1" t="n">
        <v>11</v>
      </c>
      <c r="D2214" s="1" t="s">
        <v>3218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4297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8" t="n">
        <v>46192</v>
      </c>
      <c r="C2215" s="1" t="n">
        <v>11</v>
      </c>
      <c r="D2215" s="1" t="s">
        <v>3218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4298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8" t="n">
        <v>46192</v>
      </c>
      <c r="C2216" s="1" t="n">
        <v>11</v>
      </c>
      <c r="D2216" s="1" t="s">
        <v>3218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4299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8" t="n">
        <v>46192</v>
      </c>
      <c r="C2217" s="1" t="n">
        <v>11</v>
      </c>
      <c r="D2217" s="1" t="s">
        <v>3218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4300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8" t="n">
        <v>46192</v>
      </c>
      <c r="C2218" s="1" t="n">
        <v>11</v>
      </c>
      <c r="D2218" s="1" t="s">
        <v>3218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4301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8" t="n">
        <v>46192</v>
      </c>
      <c r="C2219" s="1" t="n">
        <v>11</v>
      </c>
      <c r="D2219" s="1" t="s">
        <v>3218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4302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8" t="n">
        <v>46192</v>
      </c>
      <c r="C2220" s="1" t="n">
        <v>11</v>
      </c>
      <c r="D2220" s="1" t="s">
        <v>3218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4303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8" t="n">
        <v>46192</v>
      </c>
      <c r="C2221" s="1" t="n">
        <v>11</v>
      </c>
      <c r="D2221" s="1" t="s">
        <v>3218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4304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8" t="n">
        <v>46192</v>
      </c>
      <c r="C2222" s="1" t="n">
        <v>11</v>
      </c>
      <c r="D2222" s="1" t="s">
        <v>3218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4305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8" t="n">
        <v>46192</v>
      </c>
      <c r="C2223" s="1" t="n">
        <v>11</v>
      </c>
      <c r="D2223" s="1" t="s">
        <v>3218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4306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8" t="n">
        <v>46192</v>
      </c>
      <c r="C2224" s="1" t="n">
        <v>11</v>
      </c>
      <c r="D2224" s="1" t="s">
        <v>3218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4307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8" t="n">
        <v>46192</v>
      </c>
      <c r="C2225" s="1" t="n">
        <v>11</v>
      </c>
      <c r="D2225" s="1" t="s">
        <v>3218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4308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8" t="n">
        <v>46192</v>
      </c>
      <c r="C2226" s="1" t="n">
        <v>11</v>
      </c>
      <c r="D2226" s="1" t="s">
        <v>3218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4309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8" t="n">
        <v>46192</v>
      </c>
      <c r="C2227" s="1" t="n">
        <v>11</v>
      </c>
      <c r="D2227" s="1" t="s">
        <v>3218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4310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8" t="n">
        <v>46192</v>
      </c>
      <c r="C2228" s="1" t="n">
        <v>11</v>
      </c>
      <c r="D2228" s="1" t="s">
        <v>3218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4311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8" t="n">
        <v>46192</v>
      </c>
      <c r="C2229" s="1" t="n">
        <v>11</v>
      </c>
      <c r="D2229" s="1" t="s">
        <v>3218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4312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8" t="n">
        <v>46192</v>
      </c>
      <c r="C2230" s="1" t="n">
        <v>11</v>
      </c>
      <c r="D2230" s="1" t="s">
        <v>3218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4313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8" t="n">
        <v>46192</v>
      </c>
      <c r="C2231" s="1" t="n">
        <v>11</v>
      </c>
      <c r="D2231" s="1" t="s">
        <v>3218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4314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8" t="n">
        <v>46192</v>
      </c>
      <c r="C2232" s="1" t="n">
        <v>11</v>
      </c>
      <c r="D2232" s="1" t="s">
        <v>3218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4315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8" t="n">
        <v>46192</v>
      </c>
      <c r="C2233" s="1" t="n">
        <v>11</v>
      </c>
      <c r="D2233" s="1" t="s">
        <v>3218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4316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8" t="n">
        <v>46192</v>
      </c>
      <c r="C2234" s="1" t="n">
        <v>11</v>
      </c>
      <c r="D2234" s="1" t="s">
        <v>3218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4317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8" t="n">
        <v>46192</v>
      </c>
      <c r="C2235" s="1" t="n">
        <v>11</v>
      </c>
      <c r="D2235" s="1" t="s">
        <v>3218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4318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8" t="n">
        <v>46192</v>
      </c>
      <c r="C2236" s="1" t="n">
        <v>11</v>
      </c>
      <c r="D2236" s="1" t="s">
        <v>3218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4319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8" t="n">
        <v>46192</v>
      </c>
      <c r="C2237" s="1" t="n">
        <v>11</v>
      </c>
      <c r="D2237" s="1" t="s">
        <v>3218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4320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8" t="n">
        <v>46192</v>
      </c>
      <c r="C2238" s="1" t="n">
        <v>11</v>
      </c>
      <c r="D2238" s="1" t="s">
        <v>3218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4321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8" t="n">
        <v>46192</v>
      </c>
      <c r="C2239" s="1" t="n">
        <v>11</v>
      </c>
      <c r="D2239" s="1" t="s">
        <v>3218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4322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8" t="n">
        <v>46192</v>
      </c>
      <c r="C2240" s="1" t="n">
        <v>11</v>
      </c>
      <c r="D2240" s="1" t="s">
        <v>3218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4323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8" t="n">
        <v>46192</v>
      </c>
      <c r="C2241" s="1" t="n">
        <v>11</v>
      </c>
      <c r="D2241" s="1" t="s">
        <v>3218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4324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8" t="n">
        <v>46192</v>
      </c>
      <c r="C2242" s="1" t="n">
        <v>11</v>
      </c>
      <c r="D2242" s="1" t="s">
        <v>3218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4325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8" t="n">
        <v>46192</v>
      </c>
      <c r="C2243" s="1" t="n">
        <v>11</v>
      </c>
      <c r="D2243" s="1" t="s">
        <v>3218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4326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8" t="n">
        <v>46192</v>
      </c>
      <c r="C2244" s="1" t="n">
        <v>11</v>
      </c>
      <c r="D2244" s="1" t="s">
        <v>3218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4327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8" t="n">
        <v>46192</v>
      </c>
      <c r="C2245" s="1" t="n">
        <v>11</v>
      </c>
      <c r="D2245" s="1" t="s">
        <v>3218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4328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8" t="n">
        <v>46192</v>
      </c>
      <c r="C2246" s="1" t="n">
        <v>11</v>
      </c>
      <c r="D2246" s="1" t="s">
        <v>3218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4329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8" t="n">
        <v>46192</v>
      </c>
      <c r="C2247" s="1" t="n">
        <v>11</v>
      </c>
      <c r="D2247" s="1" t="s">
        <v>3218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4330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8" t="n">
        <v>46192</v>
      </c>
      <c r="C2248" s="1" t="n">
        <v>11</v>
      </c>
      <c r="D2248" s="1" t="s">
        <v>3218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4331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8" t="n">
        <v>46192</v>
      </c>
      <c r="C2249" s="1" t="n">
        <v>11</v>
      </c>
      <c r="D2249" s="1" t="s">
        <v>3218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4332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8" t="n">
        <v>46192</v>
      </c>
      <c r="C2250" s="1" t="n">
        <v>11</v>
      </c>
      <c r="D2250" s="1" t="s">
        <v>3218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4333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8" t="n">
        <v>46192</v>
      </c>
      <c r="C2251" s="1" t="n">
        <v>11</v>
      </c>
      <c r="D2251" s="1" t="s">
        <v>3218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4333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8" t="n">
        <v>46192</v>
      </c>
      <c r="C2252" s="1" t="n">
        <v>11</v>
      </c>
      <c r="D2252" s="1" t="s">
        <v>3218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4334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8" t="n">
        <v>46192</v>
      </c>
      <c r="C2253" s="1" t="n">
        <v>11</v>
      </c>
      <c r="D2253" s="1" t="s">
        <v>3218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4335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8" t="n">
        <v>46192</v>
      </c>
      <c r="C2254" s="1" t="n">
        <v>11</v>
      </c>
      <c r="D2254" s="1" t="s">
        <v>3218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4334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8" t="n">
        <v>46192</v>
      </c>
      <c r="C2255" s="1" t="n">
        <v>11</v>
      </c>
      <c r="D2255" s="1" t="s">
        <v>3218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4334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8" t="n">
        <v>46192</v>
      </c>
      <c r="C2256" s="1" t="n">
        <v>11</v>
      </c>
      <c r="D2256" s="1" t="s">
        <v>3218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4336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8" t="n">
        <v>46192</v>
      </c>
      <c r="C2257" s="1" t="n">
        <v>11</v>
      </c>
      <c r="D2257" s="1" t="s">
        <v>3218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4337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8" t="n">
        <v>46192</v>
      </c>
      <c r="C2258" s="1" t="n">
        <v>11</v>
      </c>
      <c r="D2258" s="1" t="s">
        <v>3218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4338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8" t="n">
        <v>46192</v>
      </c>
      <c r="C2259" s="1" t="n">
        <v>11</v>
      </c>
      <c r="D2259" s="1" t="s">
        <v>3218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4339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8" t="n">
        <v>46192</v>
      </c>
      <c r="C2260" s="1" t="n">
        <v>11</v>
      </c>
      <c r="D2260" s="1" t="s">
        <v>3218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4340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8" t="n">
        <v>46192</v>
      </c>
      <c r="C2261" s="1" t="n">
        <v>11</v>
      </c>
      <c r="D2261" s="1" t="s">
        <v>3218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4341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8" t="n">
        <v>46192</v>
      </c>
      <c r="C2262" s="1" t="n">
        <v>11</v>
      </c>
      <c r="D2262" s="1" t="s">
        <v>3218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4342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8" t="n">
        <v>46192</v>
      </c>
      <c r="C2263" s="1" t="n">
        <v>11</v>
      </c>
      <c r="D2263" s="1" t="s">
        <v>3218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4343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8" t="n">
        <v>46192</v>
      </c>
      <c r="C2264" s="1" t="n">
        <v>11</v>
      </c>
      <c r="D2264" s="1" t="s">
        <v>3218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4344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8" t="n">
        <v>46192</v>
      </c>
      <c r="C2265" s="1" t="n">
        <v>11</v>
      </c>
      <c r="D2265" s="1" t="s">
        <v>3218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4345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8" t="n">
        <v>46192</v>
      </c>
      <c r="C2266" s="1" t="n">
        <v>11</v>
      </c>
      <c r="D2266" s="1" t="s">
        <v>3218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4346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8" t="n">
        <v>46192</v>
      </c>
      <c r="C2267" s="1" t="n">
        <v>11</v>
      </c>
      <c r="D2267" s="1" t="s">
        <v>3218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4347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8" t="n">
        <v>46192</v>
      </c>
      <c r="C2268" s="1" t="n">
        <v>11</v>
      </c>
      <c r="D2268" s="1" t="s">
        <v>3218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4348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8" t="n">
        <v>46192</v>
      </c>
      <c r="C2269" s="1" t="n">
        <v>11</v>
      </c>
      <c r="D2269" s="1" t="s">
        <v>3218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4349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8" t="n">
        <v>46192</v>
      </c>
      <c r="C2270" s="1" t="n">
        <v>11</v>
      </c>
      <c r="D2270" s="1" t="s">
        <v>3218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4350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8" t="n">
        <v>46192</v>
      </c>
      <c r="C2271" s="1" t="n">
        <v>11</v>
      </c>
      <c r="D2271" s="1" t="s">
        <v>3218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4351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8" t="n">
        <v>46192</v>
      </c>
      <c r="C2272" s="1" t="n">
        <v>11</v>
      </c>
      <c r="D2272" s="1" t="s">
        <v>3218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4352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8" t="n">
        <v>46192</v>
      </c>
      <c r="C2273" s="1" t="n">
        <v>11</v>
      </c>
      <c r="D2273" s="1" t="s">
        <v>3218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4353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8" t="n">
        <v>46192</v>
      </c>
      <c r="C2274" s="1" t="n">
        <v>11</v>
      </c>
      <c r="D2274" s="1" t="s">
        <v>3218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4354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8" t="n">
        <v>46192</v>
      </c>
      <c r="C2275" s="1" t="n">
        <v>11</v>
      </c>
      <c r="D2275" s="1" t="s">
        <v>3218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4355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8" t="n">
        <v>46192</v>
      </c>
      <c r="C2276" s="1" t="n">
        <v>11</v>
      </c>
      <c r="D2276" s="1" t="s">
        <v>3218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4356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8" t="n">
        <v>46192</v>
      </c>
      <c r="C2277" s="1" t="n">
        <v>11</v>
      </c>
      <c r="D2277" s="1" t="s">
        <v>3218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4357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8" t="n">
        <v>46192</v>
      </c>
      <c r="C2278" s="1" t="n">
        <v>11</v>
      </c>
      <c r="D2278" s="1" t="s">
        <v>3218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4358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8" t="n">
        <v>46192</v>
      </c>
      <c r="C2279" s="1" t="n">
        <v>11</v>
      </c>
      <c r="D2279" s="1" t="s">
        <v>3218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4359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8" t="n">
        <v>46192</v>
      </c>
      <c r="C2280" s="1" t="n">
        <v>11</v>
      </c>
      <c r="D2280" s="1" t="s">
        <v>3218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4360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8" t="n">
        <v>46192</v>
      </c>
      <c r="C2281" s="1" t="n">
        <v>11</v>
      </c>
      <c r="D2281" s="1" t="s">
        <v>3218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4361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8" t="n">
        <v>46192</v>
      </c>
      <c r="C2282" s="1" t="n">
        <v>11</v>
      </c>
      <c r="D2282" s="1" t="s">
        <v>3218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4362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8" t="n">
        <v>46192</v>
      </c>
      <c r="C2283" s="1" t="n">
        <v>11</v>
      </c>
      <c r="D2283" s="1" t="s">
        <v>3218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4363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8" t="n">
        <v>46192</v>
      </c>
      <c r="C2284" s="1" t="n">
        <v>11</v>
      </c>
      <c r="D2284" s="1" t="s">
        <v>3218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4364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8" t="n">
        <v>46192</v>
      </c>
      <c r="C2285" s="1" t="n">
        <v>11</v>
      </c>
      <c r="D2285" s="1" t="s">
        <v>3218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4365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8" t="n">
        <v>46192</v>
      </c>
      <c r="C2286" s="1" t="n">
        <v>11</v>
      </c>
      <c r="D2286" s="1" t="s">
        <v>3218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4366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8" t="n">
        <v>46192</v>
      </c>
      <c r="C2287" s="1" t="n">
        <v>11</v>
      </c>
      <c r="D2287" s="1" t="s">
        <v>3218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4367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8" t="n">
        <v>46192</v>
      </c>
      <c r="C2288" s="1" t="n">
        <v>11</v>
      </c>
      <c r="D2288" s="1" t="s">
        <v>3218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4368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8" t="n">
        <v>46192</v>
      </c>
      <c r="C2289" s="1" t="n">
        <v>11</v>
      </c>
      <c r="D2289" s="1" t="s">
        <v>3218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4369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8" t="n">
        <v>46192</v>
      </c>
      <c r="C2290" s="1" t="n">
        <v>11</v>
      </c>
      <c r="D2290" s="1" t="s">
        <v>3218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4369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8" t="n">
        <v>46192</v>
      </c>
      <c r="C2291" s="1" t="n">
        <v>11</v>
      </c>
      <c r="D2291" s="1" t="s">
        <v>3218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4370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8" t="n">
        <v>46192</v>
      </c>
      <c r="C2292" s="1" t="n">
        <v>11</v>
      </c>
      <c r="D2292" s="1" t="s">
        <v>3218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4371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8" t="n">
        <v>46192</v>
      </c>
      <c r="C2293" s="1" t="n">
        <v>11</v>
      </c>
      <c r="D2293" s="1" t="s">
        <v>3218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4372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8" t="n">
        <v>46192</v>
      </c>
      <c r="C2294" s="1" t="n">
        <v>11</v>
      </c>
      <c r="D2294" s="1" t="s">
        <v>3218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4373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8" t="n">
        <v>46192</v>
      </c>
      <c r="C2295" s="1" t="n">
        <v>11</v>
      </c>
      <c r="D2295" s="1" t="s">
        <v>3218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4374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8" t="n">
        <v>46192</v>
      </c>
      <c r="C2296" s="1" t="n">
        <v>11</v>
      </c>
      <c r="D2296" s="1" t="s">
        <v>3218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4375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8" t="n">
        <v>46192</v>
      </c>
      <c r="C2297" s="1" t="n">
        <v>22</v>
      </c>
      <c r="D2297" s="1" t="s">
        <v>3364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3379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8" t="n">
        <v>46192</v>
      </c>
      <c r="C2298" s="1" t="n">
        <v>22</v>
      </c>
      <c r="D2298" s="1" t="s">
        <v>3364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3365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8" t="n">
        <v>46192</v>
      </c>
      <c r="C2299" s="1" t="n">
        <v>22</v>
      </c>
      <c r="D2299" s="1" t="s">
        <v>3364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3366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8" t="n">
        <v>46192</v>
      </c>
      <c r="C2300" s="1" t="n">
        <v>22</v>
      </c>
      <c r="D2300" s="1" t="s">
        <v>3364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3367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8" t="n">
        <v>46192</v>
      </c>
      <c r="C2301" s="1" t="n">
        <v>22</v>
      </c>
      <c r="D2301" s="1" t="s">
        <v>3364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3368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8" t="n">
        <v>46192</v>
      </c>
      <c r="C2302" s="1" t="n">
        <v>22</v>
      </c>
      <c r="D2302" s="1" t="s">
        <v>3364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3369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8" t="n">
        <v>46192</v>
      </c>
      <c r="C2303" s="1" t="n">
        <v>22</v>
      </c>
      <c r="D2303" s="1" t="s">
        <v>3364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3370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8" t="n">
        <v>46192</v>
      </c>
      <c r="C2304" s="1" t="n">
        <v>22</v>
      </c>
      <c r="D2304" s="1" t="s">
        <v>3364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3371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8" t="n">
        <v>46192</v>
      </c>
      <c r="C2305" s="1" t="n">
        <v>22</v>
      </c>
      <c r="D2305" s="1" t="s">
        <v>3364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3372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8" t="n">
        <v>46192</v>
      </c>
      <c r="C2306" s="1" t="n">
        <v>22</v>
      </c>
      <c r="D2306" s="1" t="s">
        <v>3364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3373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8" t="n">
        <v>46192</v>
      </c>
      <c r="C2307" s="1" t="n">
        <v>22</v>
      </c>
      <c r="D2307" s="1" t="s">
        <v>3364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3374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8" t="n">
        <v>46192</v>
      </c>
      <c r="C2308" s="1" t="n">
        <v>22</v>
      </c>
      <c r="D2308" s="1" t="s">
        <v>3364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3384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8" t="n">
        <v>46192</v>
      </c>
      <c r="C2309" s="1" t="n">
        <v>22</v>
      </c>
      <c r="D2309" s="1" t="s">
        <v>3364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3375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8" t="n">
        <v>46192</v>
      </c>
      <c r="C2310" s="1" t="n">
        <v>22</v>
      </c>
      <c r="D2310" s="1" t="s">
        <v>3364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3376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8" t="n">
        <v>46192</v>
      </c>
      <c r="C2311" s="1" t="n">
        <v>22</v>
      </c>
      <c r="D2311" s="1" t="s">
        <v>3364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3377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8" t="n">
        <v>46192</v>
      </c>
      <c r="C2312" s="1" t="n">
        <v>22</v>
      </c>
      <c r="D2312" s="1" t="s">
        <v>3364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3378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8" t="n">
        <v>46192</v>
      </c>
      <c r="C2313" s="1" t="n">
        <v>22</v>
      </c>
      <c r="D2313" s="1" t="s">
        <v>3364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3379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8" t="n">
        <v>46192</v>
      </c>
      <c r="C2314" s="1" t="n">
        <v>22</v>
      </c>
      <c r="D2314" s="1" t="s">
        <v>3364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3380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8" t="n">
        <v>46192</v>
      </c>
      <c r="C2315" s="1" t="n">
        <v>22</v>
      </c>
      <c r="D2315" s="1" t="s">
        <v>3364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3381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8" t="n">
        <v>46192</v>
      </c>
      <c r="C2316" s="1" t="n">
        <v>22</v>
      </c>
      <c r="D2316" s="1" t="s">
        <v>3364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3382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8" t="n">
        <v>46192</v>
      </c>
      <c r="C2317" s="1" t="n">
        <v>22</v>
      </c>
      <c r="D2317" s="1" t="s">
        <v>3364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3383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8" t="n">
        <v>46192</v>
      </c>
      <c r="C2318" s="1" t="n">
        <v>22</v>
      </c>
      <c r="D2318" s="1" t="s">
        <v>3364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3376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8" t="n">
        <v>46192</v>
      </c>
      <c r="C2319" s="1" t="n">
        <v>22</v>
      </c>
      <c r="D2319" s="1" t="s">
        <v>3364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3377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8" t="n">
        <v>46192</v>
      </c>
      <c r="C2320" s="1" t="n">
        <v>22</v>
      </c>
      <c r="D2320" s="1" t="s">
        <v>3364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3378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8" t="n">
        <v>46192</v>
      </c>
      <c r="C2321" s="1" t="n">
        <v>100</v>
      </c>
      <c r="D2321" s="1" t="s">
        <v>3385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3379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8" t="n">
        <v>46192</v>
      </c>
      <c r="C2322" s="1" t="n">
        <v>100</v>
      </c>
      <c r="D2322" s="1" t="s">
        <v>3385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3365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8" t="n">
        <v>46192</v>
      </c>
      <c r="C2323" s="1" t="n">
        <v>100</v>
      </c>
      <c r="D2323" s="1" t="s">
        <v>3385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3366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8" t="n">
        <v>46192</v>
      </c>
      <c r="C2324" s="1" t="n">
        <v>100</v>
      </c>
      <c r="D2324" s="1" t="s">
        <v>3385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3367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8" t="n">
        <v>46192</v>
      </c>
      <c r="C2325" s="1" t="n">
        <v>100</v>
      </c>
      <c r="D2325" s="1" t="s">
        <v>3385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3368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8" t="n">
        <v>46192</v>
      </c>
      <c r="C2326" s="1" t="n">
        <v>100</v>
      </c>
      <c r="D2326" s="1" t="s">
        <v>3385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3369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8" t="n">
        <v>46192</v>
      </c>
      <c r="C2327" s="1" t="n">
        <v>100</v>
      </c>
      <c r="D2327" s="1" t="s">
        <v>3385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3370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8" t="n">
        <v>46192</v>
      </c>
      <c r="C2328" s="1" t="n">
        <v>100</v>
      </c>
      <c r="D2328" s="1" t="s">
        <v>3385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3371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8" t="n">
        <v>46192</v>
      </c>
      <c r="C2329" s="1" t="n">
        <v>100</v>
      </c>
      <c r="D2329" s="1" t="s">
        <v>3385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3372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8" t="n">
        <v>46192</v>
      </c>
      <c r="C2330" s="1" t="n">
        <v>100</v>
      </c>
      <c r="D2330" s="1" t="s">
        <v>3385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3373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8" t="n">
        <v>46192</v>
      </c>
      <c r="C2331" s="1" t="n">
        <v>100</v>
      </c>
      <c r="D2331" s="1" t="s">
        <v>3385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3374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8" t="n">
        <v>46192</v>
      </c>
      <c r="C2332" s="1" t="n">
        <v>100</v>
      </c>
      <c r="D2332" s="1" t="s">
        <v>3385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3384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8" t="n">
        <v>46192</v>
      </c>
      <c r="C2333" s="1" t="n">
        <v>100</v>
      </c>
      <c r="D2333" s="1" t="s">
        <v>3385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3375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8" t="n">
        <v>46192</v>
      </c>
      <c r="C2334" s="1" t="n">
        <v>100</v>
      </c>
      <c r="D2334" s="1" t="s">
        <v>3385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3376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8" t="n">
        <v>46192</v>
      </c>
      <c r="C2335" s="1" t="n">
        <v>100</v>
      </c>
      <c r="D2335" s="1" t="s">
        <v>3385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3377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8" t="n">
        <v>46192</v>
      </c>
      <c r="C2336" s="1" t="n">
        <v>100</v>
      </c>
      <c r="D2336" s="1" t="s">
        <v>3385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3378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8" t="n">
        <v>46192</v>
      </c>
      <c r="C2337" s="1" t="n">
        <v>100</v>
      </c>
      <c r="D2337" s="1" t="s">
        <v>3385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3379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8" t="n">
        <v>46192</v>
      </c>
      <c r="C2338" s="1" t="n">
        <v>100</v>
      </c>
      <c r="D2338" s="1" t="s">
        <v>3385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3380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8" t="n">
        <v>46192</v>
      </c>
      <c r="C2339" s="1" t="n">
        <v>100</v>
      </c>
      <c r="D2339" s="1" t="s">
        <v>3385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3381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8" t="n">
        <v>46192</v>
      </c>
      <c r="C2340" s="1" t="n">
        <v>100</v>
      </c>
      <c r="D2340" s="1" t="s">
        <v>3385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3382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8" t="n">
        <v>46192</v>
      </c>
      <c r="C2341" s="1" t="n">
        <v>100</v>
      </c>
      <c r="D2341" s="1" t="s">
        <v>3385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3383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8" t="n">
        <v>46192</v>
      </c>
      <c r="C2342" s="1" t="n">
        <v>100</v>
      </c>
      <c r="D2342" s="1" t="s">
        <v>3385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3376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8" t="n">
        <v>46192</v>
      </c>
      <c r="C2343" s="1" t="n">
        <v>100</v>
      </c>
      <c r="D2343" s="1" t="s">
        <v>3385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3377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8" t="n">
        <v>46192</v>
      </c>
      <c r="C2344" s="1" t="n">
        <v>100</v>
      </c>
      <c r="D2344" s="1" t="s">
        <v>3385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3378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8" t="n">
        <v>46192</v>
      </c>
      <c r="C2345" s="1" t="n">
        <v>171</v>
      </c>
      <c r="D2345" s="1" t="s">
        <v>3445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4376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8" t="n">
        <v>46192</v>
      </c>
      <c r="C2346" s="1" t="n">
        <v>171</v>
      </c>
      <c r="D2346" s="1" t="s">
        <v>3445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4376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8" t="n">
        <v>46193</v>
      </c>
      <c r="C2347" s="1" t="n">
        <v>1</v>
      </c>
      <c r="D2347" s="1" t="s">
        <v>3245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4377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8" t="n">
        <v>46193</v>
      </c>
      <c r="C2348" s="1" t="n">
        <v>1</v>
      </c>
      <c r="D2348" s="1" t="s">
        <v>3245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3500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8" t="n">
        <v>46193</v>
      </c>
      <c r="C2349" s="1" t="n">
        <v>1</v>
      </c>
      <c r="D2349" s="1" t="s">
        <v>3245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4378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8" t="n">
        <v>46193</v>
      </c>
      <c r="C2350" s="1" t="n">
        <v>1</v>
      </c>
      <c r="D2350" s="1" t="s">
        <v>3245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4379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8" t="n">
        <v>46193</v>
      </c>
      <c r="C2351" s="1" t="n">
        <v>1</v>
      </c>
      <c r="D2351" s="1" t="s">
        <v>3245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4380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8" t="n">
        <v>46193</v>
      </c>
      <c r="C2352" s="1" t="n">
        <v>1</v>
      </c>
      <c r="D2352" s="1" t="s">
        <v>3245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4381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8" t="n">
        <v>46193</v>
      </c>
      <c r="C2353" s="1" t="n">
        <v>1</v>
      </c>
      <c r="D2353" s="1" t="s">
        <v>3245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4382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8" t="n">
        <v>46193</v>
      </c>
      <c r="C2354" s="1" t="n">
        <v>1</v>
      </c>
      <c r="D2354" s="1" t="s">
        <v>3245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3826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8" t="n">
        <v>46193</v>
      </c>
      <c r="C2355" s="1" t="n">
        <v>1</v>
      </c>
      <c r="D2355" s="1" t="s">
        <v>3245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3828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8" t="n">
        <v>46193</v>
      </c>
      <c r="C2356" s="1" t="n">
        <v>1</v>
      </c>
      <c r="D2356" s="1" t="s">
        <v>3245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3833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8" t="n">
        <v>46193</v>
      </c>
      <c r="C2357" s="1" t="n">
        <v>1</v>
      </c>
      <c r="D2357" s="1" t="s">
        <v>3245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4383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8" t="n">
        <v>46193</v>
      </c>
      <c r="C2358" s="1" t="n">
        <v>1</v>
      </c>
      <c r="D2358" s="1" t="s">
        <v>3245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4384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8" t="n">
        <v>46193</v>
      </c>
      <c r="C2359" s="1" t="n">
        <v>1</v>
      </c>
      <c r="D2359" s="1" t="s">
        <v>3245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3839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8" t="n">
        <v>46193</v>
      </c>
      <c r="C2360" s="1" t="n">
        <v>1</v>
      </c>
      <c r="D2360" s="1" t="s">
        <v>3245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3841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8" t="n">
        <v>46193</v>
      </c>
      <c r="C2361" s="1" t="n">
        <v>1</v>
      </c>
      <c r="D2361" s="1" t="s">
        <v>3245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3484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8" t="n">
        <v>46193</v>
      </c>
      <c r="C2362" s="1" t="n">
        <v>1</v>
      </c>
      <c r="D2362" s="1" t="s">
        <v>3245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3842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8" t="n">
        <v>46193</v>
      </c>
      <c r="C2363" s="1" t="n">
        <v>2</v>
      </c>
      <c r="D2363" s="1" t="s">
        <v>3211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3212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8" t="n">
        <v>46193</v>
      </c>
      <c r="C2364" s="1" t="n">
        <v>2</v>
      </c>
      <c r="D2364" s="1" t="s">
        <v>3211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3213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8" t="n">
        <v>46193</v>
      </c>
      <c r="C2365" s="1" t="n">
        <v>2</v>
      </c>
      <c r="D2365" s="1" t="s">
        <v>3211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3214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8" t="n">
        <v>46193</v>
      </c>
      <c r="C2366" s="1" t="n">
        <v>2</v>
      </c>
      <c r="D2366" s="1" t="s">
        <v>3211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3215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8" t="n">
        <v>46193</v>
      </c>
      <c r="C2367" s="1" t="n">
        <v>6</v>
      </c>
      <c r="D2367" s="1" t="s">
        <v>3217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3212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8" t="n">
        <v>46193</v>
      </c>
      <c r="C2368" s="1" t="n">
        <v>6</v>
      </c>
      <c r="D2368" s="1" t="s">
        <v>3217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3213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8" t="n">
        <v>46193</v>
      </c>
      <c r="C2369" s="1" t="n">
        <v>6</v>
      </c>
      <c r="D2369" s="1" t="s">
        <v>3217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3214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8" t="n">
        <v>46193</v>
      </c>
      <c r="C2370" s="1" t="n">
        <v>6</v>
      </c>
      <c r="D2370" s="1" t="s">
        <v>3217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3215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8" t="n">
        <v>46193</v>
      </c>
      <c r="C2371" s="1" t="n">
        <v>11</v>
      </c>
      <c r="D2371" s="1" t="s">
        <v>3218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4385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8" t="n">
        <v>46193</v>
      </c>
      <c r="C2372" s="1" t="n">
        <v>11</v>
      </c>
      <c r="D2372" s="1" t="s">
        <v>3218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4386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8" t="n">
        <v>46193</v>
      </c>
      <c r="C2373" s="1" t="n">
        <v>11</v>
      </c>
      <c r="D2373" s="1" t="s">
        <v>3218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4387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8" t="n">
        <v>46193</v>
      </c>
      <c r="C2374" s="1" t="n">
        <v>11</v>
      </c>
      <c r="D2374" s="1" t="s">
        <v>3218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4388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8" t="n">
        <v>46193</v>
      </c>
      <c r="C2375" s="1" t="n">
        <v>11</v>
      </c>
      <c r="D2375" s="1" t="s">
        <v>3218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4389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8" t="n">
        <v>46193</v>
      </c>
      <c r="C2376" s="1" t="n">
        <v>11</v>
      </c>
      <c r="D2376" s="1" t="s">
        <v>3218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4390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8" t="n">
        <v>46193</v>
      </c>
      <c r="C2377" s="1" t="n">
        <v>11</v>
      </c>
      <c r="D2377" s="1" t="s">
        <v>3218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4391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8" t="n">
        <v>46193</v>
      </c>
      <c r="C2378" s="1" t="n">
        <v>11</v>
      </c>
      <c r="D2378" s="1" t="s">
        <v>3218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4392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8" t="n">
        <v>46193</v>
      </c>
      <c r="C2379" s="1" t="n">
        <v>11</v>
      </c>
      <c r="D2379" s="1" t="s">
        <v>3218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4393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8" t="n">
        <v>46193</v>
      </c>
      <c r="C2380" s="1" t="n">
        <v>11</v>
      </c>
      <c r="D2380" s="1" t="s">
        <v>3218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4394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8" t="n">
        <v>46193</v>
      </c>
      <c r="C2381" s="1" t="n">
        <v>11</v>
      </c>
      <c r="D2381" s="1" t="s">
        <v>3218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4395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8" t="n">
        <v>46193</v>
      </c>
      <c r="C2382" s="1" t="n">
        <v>11</v>
      </c>
      <c r="D2382" s="1" t="s">
        <v>3218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4396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8" t="n">
        <v>46193</v>
      </c>
      <c r="C2383" s="1" t="n">
        <v>11</v>
      </c>
      <c r="D2383" s="1" t="s">
        <v>3218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4397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8" t="n">
        <v>46193</v>
      </c>
      <c r="C2384" s="1" t="n">
        <v>11</v>
      </c>
      <c r="D2384" s="1" t="s">
        <v>3218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4398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8" t="n">
        <v>46193</v>
      </c>
      <c r="C2385" s="1" t="n">
        <v>11</v>
      </c>
      <c r="D2385" s="1" t="s">
        <v>3218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4399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8" t="n">
        <v>46193</v>
      </c>
      <c r="C2386" s="1" t="n">
        <v>11</v>
      </c>
      <c r="D2386" s="1" t="s">
        <v>3218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4400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8" t="n">
        <v>46193</v>
      </c>
      <c r="C2387" s="1" t="n">
        <v>11</v>
      </c>
      <c r="D2387" s="1" t="s">
        <v>3218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4401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8" t="n">
        <v>46193</v>
      </c>
      <c r="C2388" s="1" t="n">
        <v>11</v>
      </c>
      <c r="D2388" s="1" t="s">
        <v>3218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4402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8" t="n">
        <v>46193</v>
      </c>
      <c r="C2389" s="1" t="n">
        <v>11</v>
      </c>
      <c r="D2389" s="1" t="s">
        <v>3218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4403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8" t="n">
        <v>46193</v>
      </c>
      <c r="C2390" s="1" t="n">
        <v>11</v>
      </c>
      <c r="D2390" s="1" t="s">
        <v>3218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4404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8" t="n">
        <v>46193</v>
      </c>
      <c r="C2391" s="1" t="n">
        <v>11</v>
      </c>
      <c r="D2391" s="1" t="s">
        <v>3218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4405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8" t="n">
        <v>46193</v>
      </c>
      <c r="C2392" s="1" t="n">
        <v>11</v>
      </c>
      <c r="D2392" s="1" t="s">
        <v>3218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4406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8" t="n">
        <v>46193</v>
      </c>
      <c r="C2393" s="1" t="n">
        <v>11</v>
      </c>
      <c r="D2393" s="1" t="s">
        <v>3218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4407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8" t="n">
        <v>46193</v>
      </c>
      <c r="C2394" s="1" t="n">
        <v>11</v>
      </c>
      <c r="D2394" s="1" t="s">
        <v>3218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4408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8" t="n">
        <v>46193</v>
      </c>
      <c r="C2395" s="1" t="n">
        <v>11</v>
      </c>
      <c r="D2395" s="1" t="s">
        <v>3218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4409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8" t="n">
        <v>46193</v>
      </c>
      <c r="C2396" s="1" t="n">
        <v>11</v>
      </c>
      <c r="D2396" s="1" t="s">
        <v>3218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4410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8" t="n">
        <v>46193</v>
      </c>
      <c r="C2397" s="1" t="n">
        <v>11</v>
      </c>
      <c r="D2397" s="1" t="s">
        <v>3218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3741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8" t="n">
        <v>46193</v>
      </c>
      <c r="C2398" s="1" t="n">
        <v>11</v>
      </c>
      <c r="D2398" s="1" t="s">
        <v>3218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3725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8" t="n">
        <v>46193</v>
      </c>
      <c r="C2399" s="1" t="n">
        <v>11</v>
      </c>
      <c r="D2399" s="1" t="s">
        <v>3218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4411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8" t="n">
        <v>46193</v>
      </c>
      <c r="C2400" s="1" t="n">
        <v>11</v>
      </c>
      <c r="D2400" s="1" t="s">
        <v>3218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4412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8" t="n">
        <v>46193</v>
      </c>
      <c r="C2401" s="1" t="n">
        <v>11</v>
      </c>
      <c r="D2401" s="1" t="s">
        <v>3218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4413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8" t="n">
        <v>46193</v>
      </c>
      <c r="C2402" s="1" t="n">
        <v>11</v>
      </c>
      <c r="D2402" s="1" t="s">
        <v>3218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4414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8" t="n">
        <v>46193</v>
      </c>
      <c r="C2403" s="1" t="n">
        <v>11</v>
      </c>
      <c r="D2403" s="1" t="s">
        <v>3218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4415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8" t="n">
        <v>46193</v>
      </c>
      <c r="C2404" s="1" t="n">
        <v>11</v>
      </c>
      <c r="D2404" s="1" t="s">
        <v>3218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4416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8" t="n">
        <v>46193</v>
      </c>
      <c r="C2405" s="1" t="n">
        <v>11</v>
      </c>
      <c r="D2405" s="1" t="s">
        <v>3218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4417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8" t="n">
        <v>46193</v>
      </c>
      <c r="C2406" s="1" t="n">
        <v>11</v>
      </c>
      <c r="D2406" s="1" t="s">
        <v>3218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4418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8" t="n">
        <v>46193</v>
      </c>
      <c r="C2407" s="1" t="n">
        <v>11</v>
      </c>
      <c r="D2407" s="1" t="s">
        <v>3218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4419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8" t="n">
        <v>46193</v>
      </c>
      <c r="C2408" s="1" t="n">
        <v>11</v>
      </c>
      <c r="D2408" s="1" t="s">
        <v>3218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4420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8" t="n">
        <v>46193</v>
      </c>
      <c r="C2409" s="1" t="n">
        <v>11</v>
      </c>
      <c r="D2409" s="1" t="s">
        <v>3218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4421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8" t="n">
        <v>46195</v>
      </c>
      <c r="C2410" s="1" t="n">
        <v>1</v>
      </c>
      <c r="D2410" s="1" t="s">
        <v>3245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3494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8" t="n">
        <v>46195</v>
      </c>
      <c r="C2411" s="1" t="n">
        <v>1</v>
      </c>
      <c r="D2411" s="1" t="s">
        <v>3245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3835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8" t="n">
        <v>46195</v>
      </c>
      <c r="C2412" s="1" t="n">
        <v>1</v>
      </c>
      <c r="D2412" s="1" t="s">
        <v>3245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4422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8" t="n">
        <v>46195</v>
      </c>
      <c r="C2413" s="1" t="n">
        <v>1</v>
      </c>
      <c r="D2413" s="1" t="s">
        <v>3245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4423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8" t="n">
        <v>46195</v>
      </c>
      <c r="C2414" s="1" t="n">
        <v>1</v>
      </c>
      <c r="D2414" s="1" t="s">
        <v>3245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3530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8" t="n">
        <v>46195</v>
      </c>
      <c r="C2415" s="1" t="n">
        <v>1</v>
      </c>
      <c r="D2415" s="1" t="s">
        <v>3245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4424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8" t="n">
        <v>46195</v>
      </c>
      <c r="C2416" s="1" t="n">
        <v>1</v>
      </c>
      <c r="D2416" s="1" t="s">
        <v>3245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3541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8" t="n">
        <v>46195</v>
      </c>
      <c r="C2417" s="1" t="n">
        <v>2</v>
      </c>
      <c r="D2417" s="1" t="s">
        <v>3211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3212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8" t="n">
        <v>46195</v>
      </c>
      <c r="C2418" s="1" t="n">
        <v>2</v>
      </c>
      <c r="D2418" s="1" t="s">
        <v>3211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3213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8" t="n">
        <v>46195</v>
      </c>
      <c r="C2419" s="1" t="n">
        <v>2</v>
      </c>
      <c r="D2419" s="1" t="s">
        <v>3211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3214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8" t="n">
        <v>46195</v>
      </c>
      <c r="C2420" s="1" t="n">
        <v>2</v>
      </c>
      <c r="D2420" s="1" t="s">
        <v>3211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3215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8" t="n">
        <v>46195</v>
      </c>
      <c r="C2421" s="1" t="n">
        <v>2</v>
      </c>
      <c r="D2421" s="1" t="s">
        <v>3211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3846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8" t="n">
        <v>46195</v>
      </c>
      <c r="C2422" s="1" t="n">
        <v>2</v>
      </c>
      <c r="D2422" s="1" t="s">
        <v>3211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3847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8" t="n">
        <v>46195</v>
      </c>
      <c r="C2423" s="1" t="n">
        <v>2</v>
      </c>
      <c r="D2423" s="1" t="s">
        <v>3211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4425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8" t="n">
        <v>46195</v>
      </c>
      <c r="C2424" s="1" t="n">
        <v>6</v>
      </c>
      <c r="D2424" s="1" t="s">
        <v>3217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3212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8" t="n">
        <v>46195</v>
      </c>
      <c r="C2425" s="1" t="n">
        <v>6</v>
      </c>
      <c r="D2425" s="1" t="s">
        <v>3217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3213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8" t="n">
        <v>46195</v>
      </c>
      <c r="C2426" s="1" t="n">
        <v>6</v>
      </c>
      <c r="D2426" s="1" t="s">
        <v>3217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3214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8" t="n">
        <v>46195</v>
      </c>
      <c r="C2427" s="1" t="n">
        <v>6</v>
      </c>
      <c r="D2427" s="1" t="s">
        <v>3217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3215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8" t="n">
        <v>46195</v>
      </c>
      <c r="C2428" s="1" t="n">
        <v>11</v>
      </c>
      <c r="D2428" s="1" t="s">
        <v>3218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3389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8" t="n">
        <v>46195</v>
      </c>
      <c r="C2429" s="1" t="n">
        <v>11</v>
      </c>
      <c r="D2429" s="1" t="s">
        <v>3218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3390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8" t="n">
        <v>46195</v>
      </c>
      <c r="C2430" s="1" t="n">
        <v>11</v>
      </c>
      <c r="D2430" s="1" t="s">
        <v>3218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3391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8" t="n">
        <v>46195</v>
      </c>
      <c r="C2431" s="1" t="n">
        <v>11</v>
      </c>
      <c r="D2431" s="1" t="s">
        <v>3218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3288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8" t="n">
        <v>46195</v>
      </c>
      <c r="C2432" s="1" t="n">
        <v>11</v>
      </c>
      <c r="D2432" s="1" t="s">
        <v>3218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3288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8" t="n">
        <v>46195</v>
      </c>
      <c r="C2433" s="1" t="n">
        <v>11</v>
      </c>
      <c r="D2433" s="1" t="s">
        <v>3218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3288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8" t="n">
        <v>46195</v>
      </c>
      <c r="C2434" s="1" t="n">
        <v>11</v>
      </c>
      <c r="D2434" s="1" t="s">
        <v>3218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3290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8" t="n">
        <v>46195</v>
      </c>
      <c r="C2435" s="1" t="n">
        <v>11</v>
      </c>
      <c r="D2435" s="1" t="s">
        <v>3218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3290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8" t="n">
        <v>46195</v>
      </c>
      <c r="C2436" s="1" t="n">
        <v>11</v>
      </c>
      <c r="D2436" s="1" t="s">
        <v>3218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4426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8" t="n">
        <v>46195</v>
      </c>
      <c r="C2437" s="1" t="n">
        <v>11</v>
      </c>
      <c r="D2437" s="1" t="s">
        <v>3218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4427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8" t="n">
        <v>46195</v>
      </c>
      <c r="C2438" s="1" t="n">
        <v>11</v>
      </c>
      <c r="D2438" s="1" t="s">
        <v>3218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4428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8" t="n">
        <v>46195</v>
      </c>
      <c r="C2439" s="1" t="n">
        <v>11</v>
      </c>
      <c r="D2439" s="1" t="s">
        <v>3218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4045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8" t="n">
        <v>46195</v>
      </c>
      <c r="C2440" s="1" t="n">
        <v>11</v>
      </c>
      <c r="D2440" s="1" t="s">
        <v>3218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4429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8" t="n">
        <v>46195</v>
      </c>
      <c r="C2441" s="1" t="n">
        <v>11</v>
      </c>
      <c r="D2441" s="1" t="s">
        <v>3218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4430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8" t="n">
        <v>46195</v>
      </c>
      <c r="C2442" s="1" t="n">
        <v>11</v>
      </c>
      <c r="D2442" s="1" t="s">
        <v>3218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4431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8" t="n">
        <v>46195</v>
      </c>
      <c r="C2443" s="1" t="n">
        <v>11</v>
      </c>
      <c r="D2443" s="1" t="s">
        <v>3218</v>
      </c>
      <c r="E2443" s="1" t="n">
        <v>1955</v>
      </c>
      <c r="F2443" s="1" t="s">
        <v>3140</v>
      </c>
      <c r="I2443" s="1" t="n">
        <v>46669</v>
      </c>
      <c r="J2443" s="1" t="n">
        <v>45153</v>
      </c>
      <c r="K2443" s="1" t="n">
        <v>7899403713715</v>
      </c>
      <c r="L2443" s="1" t="s">
        <v>4432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8" t="n">
        <v>46195</v>
      </c>
      <c r="C2444" s="1" t="n">
        <v>11</v>
      </c>
      <c r="D2444" s="1" t="s">
        <v>3218</v>
      </c>
      <c r="E2444" s="1" t="n">
        <v>1955</v>
      </c>
      <c r="F2444" s="1" t="s">
        <v>3140</v>
      </c>
      <c r="I2444" s="1" t="n">
        <v>46669</v>
      </c>
      <c r="J2444" s="1" t="n">
        <v>45154</v>
      </c>
      <c r="K2444" s="1" t="n">
        <v>2246390</v>
      </c>
      <c r="L2444" s="1" t="s">
        <v>4433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8" t="n">
        <v>46195</v>
      </c>
      <c r="C2445" s="1" t="n">
        <v>11</v>
      </c>
      <c r="D2445" s="1" t="s">
        <v>3218</v>
      </c>
      <c r="E2445" s="1" t="n">
        <v>1955</v>
      </c>
      <c r="F2445" s="1" t="s">
        <v>3140</v>
      </c>
      <c r="I2445" s="1" t="n">
        <v>46669</v>
      </c>
      <c r="J2445" s="1" t="n">
        <v>45155</v>
      </c>
      <c r="K2445" s="1" t="n">
        <v>2246406</v>
      </c>
      <c r="L2445" s="1" t="s">
        <v>4434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8" t="n">
        <v>46195</v>
      </c>
      <c r="C2446" s="1" t="n">
        <v>11</v>
      </c>
      <c r="D2446" s="1" t="s">
        <v>3218</v>
      </c>
      <c r="E2446" s="1" t="n">
        <v>1955</v>
      </c>
      <c r="F2446" s="1" t="s">
        <v>3140</v>
      </c>
      <c r="I2446" s="1" t="n">
        <v>46794</v>
      </c>
      <c r="J2446" s="1" t="n">
        <v>45153</v>
      </c>
      <c r="K2446" s="1" t="n">
        <v>7899403713715</v>
      </c>
      <c r="L2446" s="1" t="s">
        <v>4432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8" t="n">
        <v>46195</v>
      </c>
      <c r="C2447" s="1" t="n">
        <v>11</v>
      </c>
      <c r="D2447" s="1" t="s">
        <v>3218</v>
      </c>
      <c r="E2447" s="1" t="n">
        <v>1955</v>
      </c>
      <c r="F2447" s="1" t="s">
        <v>3140</v>
      </c>
      <c r="I2447" s="1" t="n">
        <v>46794</v>
      </c>
      <c r="J2447" s="1" t="n">
        <v>45154</v>
      </c>
      <c r="K2447" s="1" t="n">
        <v>2246390</v>
      </c>
      <c r="L2447" s="1" t="s">
        <v>4433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8" t="n">
        <v>46195</v>
      </c>
      <c r="C2448" s="1" t="n">
        <v>11</v>
      </c>
      <c r="D2448" s="1" t="s">
        <v>3218</v>
      </c>
      <c r="E2448" s="1" t="n">
        <v>1955</v>
      </c>
      <c r="F2448" s="1" t="s">
        <v>3140</v>
      </c>
      <c r="I2448" s="1" t="n">
        <v>46794</v>
      </c>
      <c r="J2448" s="1" t="n">
        <v>45155</v>
      </c>
      <c r="K2448" s="1" t="n">
        <v>2246406</v>
      </c>
      <c r="L2448" s="1" t="s">
        <v>4434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8" t="n">
        <v>46195</v>
      </c>
      <c r="C2449" s="1" t="n">
        <v>11</v>
      </c>
      <c r="D2449" s="1" t="s">
        <v>3218</v>
      </c>
      <c r="E2449" s="1" t="n">
        <v>1955</v>
      </c>
      <c r="F2449" s="1" t="s">
        <v>3140</v>
      </c>
      <c r="I2449" s="1" t="n">
        <v>46987</v>
      </c>
      <c r="J2449" s="1" t="n">
        <v>45153</v>
      </c>
      <c r="K2449" s="1" t="n">
        <v>7899403713715</v>
      </c>
      <c r="L2449" s="1" t="s">
        <v>4432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8" t="n">
        <v>46195</v>
      </c>
      <c r="C2450" s="1" t="n">
        <v>11</v>
      </c>
      <c r="D2450" s="1" t="s">
        <v>3218</v>
      </c>
      <c r="E2450" s="1" t="n">
        <v>1955</v>
      </c>
      <c r="F2450" s="1" t="s">
        <v>3140</v>
      </c>
      <c r="I2450" s="1" t="n">
        <v>46987</v>
      </c>
      <c r="J2450" s="1" t="n">
        <v>45154</v>
      </c>
      <c r="K2450" s="1" t="n">
        <v>2246390</v>
      </c>
      <c r="L2450" s="1" t="s">
        <v>4433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8" t="n">
        <v>46195</v>
      </c>
      <c r="C2451" s="1" t="n">
        <v>11</v>
      </c>
      <c r="D2451" s="1" t="s">
        <v>3218</v>
      </c>
      <c r="E2451" s="1" t="n">
        <v>1955</v>
      </c>
      <c r="F2451" s="1" t="s">
        <v>3140</v>
      </c>
      <c r="I2451" s="1" t="n">
        <v>46987</v>
      </c>
      <c r="J2451" s="1" t="n">
        <v>45155</v>
      </c>
      <c r="K2451" s="1" t="n">
        <v>2246406</v>
      </c>
      <c r="L2451" s="1" t="s">
        <v>4434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8" t="n">
        <v>46195</v>
      </c>
      <c r="C2452" s="1" t="n">
        <v>11</v>
      </c>
      <c r="D2452" s="1" t="s">
        <v>3218</v>
      </c>
      <c r="E2452" s="1" t="n">
        <v>1955</v>
      </c>
      <c r="F2452" s="1" t="s">
        <v>3140</v>
      </c>
      <c r="I2452" s="1" t="n">
        <v>47005</v>
      </c>
      <c r="J2452" s="1" t="n">
        <v>37742</v>
      </c>
      <c r="K2452" s="1" t="n">
        <v>7898575226504</v>
      </c>
      <c r="L2452" s="1" t="s">
        <v>4435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8" t="n">
        <v>46195</v>
      </c>
      <c r="C2453" s="1" t="n">
        <v>11</v>
      </c>
      <c r="D2453" s="1" t="s">
        <v>3218</v>
      </c>
      <c r="E2453" s="1" t="n">
        <v>1955</v>
      </c>
      <c r="F2453" s="1" t="s">
        <v>3140</v>
      </c>
      <c r="I2453" s="1" t="n">
        <v>47005</v>
      </c>
      <c r="J2453" s="1" t="n">
        <v>62812</v>
      </c>
      <c r="K2453" s="1" t="n">
        <v>7898933090877</v>
      </c>
      <c r="L2453" s="1" t="s">
        <v>4436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8" t="n">
        <v>46195</v>
      </c>
      <c r="C2454" s="1" t="n">
        <v>11</v>
      </c>
      <c r="D2454" s="1" t="s">
        <v>3218</v>
      </c>
      <c r="E2454" s="1" t="n">
        <v>1955</v>
      </c>
      <c r="F2454" s="1" t="s">
        <v>3140</v>
      </c>
      <c r="I2454" s="1" t="n">
        <v>47005</v>
      </c>
      <c r="J2454" s="1" t="n">
        <v>72901</v>
      </c>
      <c r="K2454" s="1" t="n">
        <v>7898602918563</v>
      </c>
      <c r="L2454" s="1" t="s">
        <v>4437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8" t="n">
        <v>46195</v>
      </c>
      <c r="C2455" s="1" t="n">
        <v>11</v>
      </c>
      <c r="D2455" s="1" t="s">
        <v>3218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3288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8" t="n">
        <v>46195</v>
      </c>
      <c r="C2456" s="1" t="n">
        <v>11</v>
      </c>
      <c r="D2456" s="1" t="s">
        <v>3218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3290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8" t="n">
        <v>46195</v>
      </c>
      <c r="C2457" s="1" t="n">
        <v>11</v>
      </c>
      <c r="D2457" s="1" t="s">
        <v>3218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3513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8" t="n">
        <v>46195</v>
      </c>
      <c r="C2458" s="1" t="n">
        <v>11</v>
      </c>
      <c r="D2458" s="1" t="s">
        <v>3218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4438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8" t="n">
        <v>46195</v>
      </c>
      <c r="C2459" s="1" t="n">
        <v>11</v>
      </c>
      <c r="D2459" s="1" t="s">
        <v>3218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4439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8" t="n">
        <v>46195</v>
      </c>
      <c r="C2460" s="1" t="n">
        <v>11</v>
      </c>
      <c r="D2460" s="1" t="s">
        <v>3218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4440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8" t="n">
        <v>46195</v>
      </c>
      <c r="C2461" s="1" t="n">
        <v>11</v>
      </c>
      <c r="D2461" s="1" t="s">
        <v>3218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4441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8" t="n">
        <v>46195</v>
      </c>
      <c r="C2462" s="1" t="n">
        <v>11</v>
      </c>
      <c r="D2462" s="1" t="s">
        <v>3218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4442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8" t="n">
        <v>46195</v>
      </c>
      <c r="C2463" s="1" t="n">
        <v>11</v>
      </c>
      <c r="D2463" s="1" t="s">
        <v>3218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4443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8" t="n">
        <v>46195</v>
      </c>
      <c r="C2464" s="1" t="n">
        <v>11</v>
      </c>
      <c r="D2464" s="1" t="s">
        <v>3218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4444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8" t="n">
        <v>46195</v>
      </c>
      <c r="C2465" s="1" t="n">
        <v>11</v>
      </c>
      <c r="D2465" s="1" t="s">
        <v>3218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4445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8" t="n">
        <v>46195</v>
      </c>
      <c r="C2466" s="1" t="n">
        <v>11</v>
      </c>
      <c r="D2466" s="1" t="s">
        <v>3218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4446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8" t="n">
        <v>46195</v>
      </c>
      <c r="C2467" s="1" t="n">
        <v>11</v>
      </c>
      <c r="D2467" s="1" t="s">
        <v>3218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4447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8" t="n">
        <v>46195</v>
      </c>
      <c r="C2468" s="1" t="n">
        <v>11</v>
      </c>
      <c r="D2468" s="1" t="s">
        <v>3218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4448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8" t="n">
        <v>46195</v>
      </c>
      <c r="C2469" s="1" t="n">
        <v>11</v>
      </c>
      <c r="D2469" s="1" t="s">
        <v>3218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4449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8" t="n">
        <v>46195</v>
      </c>
      <c r="C2470" s="1" t="n">
        <v>11</v>
      </c>
      <c r="D2470" s="1" t="s">
        <v>3218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4450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8" t="n">
        <v>46195</v>
      </c>
      <c r="C2471" s="1" t="n">
        <v>11</v>
      </c>
      <c r="D2471" s="1" t="s">
        <v>3218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4451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8" t="n">
        <v>46195</v>
      </c>
      <c r="C2472" s="1" t="n">
        <v>11</v>
      </c>
      <c r="D2472" s="1" t="s">
        <v>3218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4452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8" t="n">
        <v>46195</v>
      </c>
      <c r="C2473" s="1" t="n">
        <v>11</v>
      </c>
      <c r="D2473" s="1" t="s">
        <v>3218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4453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8" t="n">
        <v>46195</v>
      </c>
      <c r="C2474" s="1" t="n">
        <v>11</v>
      </c>
      <c r="D2474" s="1" t="s">
        <v>3218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4454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8" t="n">
        <v>46195</v>
      </c>
      <c r="C2475" s="1" t="n">
        <v>11</v>
      </c>
      <c r="D2475" s="1" t="s">
        <v>3218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4455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8" t="n">
        <v>46195</v>
      </c>
      <c r="C2476" s="1" t="n">
        <v>11</v>
      </c>
      <c r="D2476" s="1" t="s">
        <v>3218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4456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8" t="n">
        <v>46195</v>
      </c>
      <c r="C2477" s="1" t="n">
        <v>11</v>
      </c>
      <c r="D2477" s="1" t="s">
        <v>3218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4457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8" t="n">
        <v>46195</v>
      </c>
      <c r="C2478" s="1" t="n">
        <v>11</v>
      </c>
      <c r="D2478" s="1" t="s">
        <v>3218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4458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8" t="n">
        <v>46195</v>
      </c>
      <c r="C2479" s="1" t="n">
        <v>11</v>
      </c>
      <c r="D2479" s="1" t="s">
        <v>3218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4459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8" t="n">
        <v>46195</v>
      </c>
      <c r="C2480" s="1" t="n">
        <v>11</v>
      </c>
      <c r="D2480" s="1" t="s">
        <v>3218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4460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8" t="n">
        <v>46195</v>
      </c>
      <c r="C2481" s="1" t="n">
        <v>11</v>
      </c>
      <c r="D2481" s="1" t="s">
        <v>3218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4460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8" t="n">
        <v>46195</v>
      </c>
      <c r="C2482" s="1" t="n">
        <v>11</v>
      </c>
      <c r="D2482" s="1" t="s">
        <v>3218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4461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8" t="n">
        <v>46195</v>
      </c>
      <c r="C2483" s="1" t="n">
        <v>11</v>
      </c>
      <c r="D2483" s="1" t="s">
        <v>3218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4461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8" t="n">
        <v>46195</v>
      </c>
      <c r="C2484" s="1" t="n">
        <v>11</v>
      </c>
      <c r="D2484" s="1" t="s">
        <v>3218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4462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8" t="n">
        <v>46195</v>
      </c>
      <c r="C2485" s="1" t="n">
        <v>11</v>
      </c>
      <c r="D2485" s="1" t="s">
        <v>3218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4463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8" t="n">
        <v>46195</v>
      </c>
      <c r="C2486" s="1" t="n">
        <v>11</v>
      </c>
      <c r="D2486" s="1" t="s">
        <v>3218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4463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8" t="n">
        <v>46195</v>
      </c>
      <c r="C2487" s="1" t="n">
        <v>11</v>
      </c>
      <c r="D2487" s="1" t="s">
        <v>3218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4464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8" t="n">
        <v>46195</v>
      </c>
      <c r="C2488" s="1" t="n">
        <v>11</v>
      </c>
      <c r="D2488" s="1" t="s">
        <v>3218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4455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8" t="n">
        <v>46195</v>
      </c>
      <c r="C2489" s="1" t="n">
        <v>11</v>
      </c>
      <c r="D2489" s="1" t="s">
        <v>3218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4455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8" t="n">
        <v>46195</v>
      </c>
      <c r="C2490" s="1" t="n">
        <v>11</v>
      </c>
      <c r="D2490" s="1" t="s">
        <v>3218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4465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8" t="n">
        <v>46195</v>
      </c>
      <c r="C2491" s="1" t="n">
        <v>11</v>
      </c>
      <c r="D2491" s="1" t="s">
        <v>3218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4466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8" t="n">
        <v>46195</v>
      </c>
      <c r="C2492" s="1" t="n">
        <v>11</v>
      </c>
      <c r="D2492" s="1" t="s">
        <v>3218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4467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8" t="n">
        <v>46195</v>
      </c>
      <c r="C2493" s="1" t="n">
        <v>11</v>
      </c>
      <c r="D2493" s="1" t="s">
        <v>3218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4468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8" t="n">
        <v>46195</v>
      </c>
      <c r="C2494" s="1" t="n">
        <v>11</v>
      </c>
      <c r="D2494" s="1" t="s">
        <v>3218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4469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8" t="n">
        <v>46195</v>
      </c>
      <c r="C2495" s="1" t="n">
        <v>11</v>
      </c>
      <c r="D2495" s="1" t="s">
        <v>3218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4470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8" t="n">
        <v>46195</v>
      </c>
      <c r="C2496" s="1" t="n">
        <v>11</v>
      </c>
      <c r="D2496" s="1" t="s">
        <v>3218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4471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8" t="n">
        <v>46195</v>
      </c>
      <c r="C2497" s="1" t="n">
        <v>11</v>
      </c>
      <c r="D2497" s="1" t="s">
        <v>3218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4472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8" t="n">
        <v>46195</v>
      </c>
      <c r="C2498" s="1" t="n">
        <v>11</v>
      </c>
      <c r="D2498" s="1" t="s">
        <v>3218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4473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8" t="n">
        <v>46195</v>
      </c>
      <c r="C2499" s="1" t="n">
        <v>11</v>
      </c>
      <c r="D2499" s="1" t="s">
        <v>3218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4474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8" t="n">
        <v>46195</v>
      </c>
      <c r="C2500" s="1" t="n">
        <v>11</v>
      </c>
      <c r="D2500" s="1" t="s">
        <v>3218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4475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8" t="n">
        <v>46195</v>
      </c>
      <c r="C2501" s="1" t="n">
        <v>11</v>
      </c>
      <c r="D2501" s="1" t="s">
        <v>3218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4476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8" t="n">
        <v>46195</v>
      </c>
      <c r="C2502" s="1" t="n">
        <v>11</v>
      </c>
      <c r="D2502" s="1" t="s">
        <v>3218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4477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8" t="n">
        <v>46195</v>
      </c>
      <c r="C2503" s="1" t="n">
        <v>11</v>
      </c>
      <c r="D2503" s="1" t="s">
        <v>3218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4478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8" t="n">
        <v>46195</v>
      </c>
      <c r="C2504" s="1" t="n">
        <v>11</v>
      </c>
      <c r="D2504" s="1" t="s">
        <v>3218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4479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8" t="n">
        <v>46195</v>
      </c>
      <c r="C2505" s="1" t="n">
        <v>11</v>
      </c>
      <c r="D2505" s="1" t="s">
        <v>3218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4480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8" t="n">
        <v>46195</v>
      </c>
      <c r="C2506" s="1" t="n">
        <v>11</v>
      </c>
      <c r="D2506" s="1" t="s">
        <v>3218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4481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8" t="n">
        <v>46195</v>
      </c>
      <c r="C2507" s="1" t="n">
        <v>11</v>
      </c>
      <c r="D2507" s="1" t="s">
        <v>3218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4482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8" t="n">
        <v>46195</v>
      </c>
      <c r="C2508" s="1" t="n">
        <v>11</v>
      </c>
      <c r="D2508" s="1" t="s">
        <v>3218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4483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8" t="n">
        <v>46195</v>
      </c>
      <c r="C2509" s="1" t="n">
        <v>11</v>
      </c>
      <c r="D2509" s="1" t="s">
        <v>3218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4484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8" t="n">
        <v>46195</v>
      </c>
      <c r="C2510" s="1" t="n">
        <v>11</v>
      </c>
      <c r="D2510" s="1" t="s">
        <v>3218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4485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8" t="n">
        <v>46195</v>
      </c>
      <c r="C2511" s="1" t="n">
        <v>11</v>
      </c>
      <c r="D2511" s="1" t="s">
        <v>3218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4486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8" t="n">
        <v>46195</v>
      </c>
      <c r="C2512" s="1" t="n">
        <v>11</v>
      </c>
      <c r="D2512" s="1" t="s">
        <v>3218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4487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8" t="n">
        <v>46195</v>
      </c>
      <c r="C2513" s="1" t="n">
        <v>11</v>
      </c>
      <c r="D2513" s="1" t="s">
        <v>3218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4488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8" t="n">
        <v>46195</v>
      </c>
      <c r="C2514" s="1" t="n">
        <v>11</v>
      </c>
      <c r="D2514" s="1" t="s">
        <v>3218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4489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8" t="n">
        <v>46195</v>
      </c>
      <c r="C2515" s="1" t="n">
        <v>11</v>
      </c>
      <c r="D2515" s="1" t="s">
        <v>3218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4490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8" t="n">
        <v>46195</v>
      </c>
      <c r="C2516" s="1" t="n">
        <v>11</v>
      </c>
      <c r="D2516" s="1" t="s">
        <v>3218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4491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8" t="n">
        <v>46195</v>
      </c>
      <c r="C2517" s="1" t="n">
        <v>22</v>
      </c>
      <c r="D2517" s="1" t="s">
        <v>3364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3379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8" t="n">
        <v>46195</v>
      </c>
      <c r="C2518" s="1" t="n">
        <v>22</v>
      </c>
      <c r="D2518" s="1" t="s">
        <v>3364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3379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8" t="n">
        <v>46195</v>
      </c>
      <c r="C2519" s="1" t="n">
        <v>22</v>
      </c>
      <c r="D2519" s="1" t="s">
        <v>3364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3380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8" t="n">
        <v>46195</v>
      </c>
      <c r="C2520" s="1" t="n">
        <v>22</v>
      </c>
      <c r="D2520" s="1" t="s">
        <v>3364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3381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8" t="n">
        <v>46195</v>
      </c>
      <c r="C2521" s="1" t="n">
        <v>22</v>
      </c>
      <c r="D2521" s="1" t="s">
        <v>3364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3382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8" t="n">
        <v>46195</v>
      </c>
      <c r="C2522" s="1" t="n">
        <v>22</v>
      </c>
      <c r="D2522" s="1" t="s">
        <v>3364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3595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8" t="n">
        <v>46195</v>
      </c>
      <c r="C2523" s="1" t="n">
        <v>22</v>
      </c>
      <c r="D2523" s="1" t="s">
        <v>3364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3365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8" t="n">
        <v>46195</v>
      </c>
      <c r="C2524" s="1" t="n">
        <v>22</v>
      </c>
      <c r="D2524" s="1" t="s">
        <v>3364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3383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8" t="n">
        <v>46195</v>
      </c>
      <c r="C2525" s="1" t="n">
        <v>22</v>
      </c>
      <c r="D2525" s="1" t="s">
        <v>3364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3366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8" t="n">
        <v>46195</v>
      </c>
      <c r="C2526" s="1" t="n">
        <v>22</v>
      </c>
      <c r="D2526" s="1" t="s">
        <v>3364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3367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8" t="n">
        <v>46195</v>
      </c>
      <c r="C2527" s="1" t="n">
        <v>22</v>
      </c>
      <c r="D2527" s="1" t="s">
        <v>3364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3368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8" t="n">
        <v>46195</v>
      </c>
      <c r="C2528" s="1" t="n">
        <v>22</v>
      </c>
      <c r="D2528" s="1" t="s">
        <v>3364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3369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8" t="n">
        <v>46195</v>
      </c>
      <c r="C2529" s="1" t="n">
        <v>22</v>
      </c>
      <c r="D2529" s="1" t="s">
        <v>3364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3370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8" t="n">
        <v>46195</v>
      </c>
      <c r="C2530" s="1" t="n">
        <v>22</v>
      </c>
      <c r="D2530" s="1" t="s">
        <v>3364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3371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8" t="n">
        <v>46195</v>
      </c>
      <c r="C2531" s="1" t="n">
        <v>22</v>
      </c>
      <c r="D2531" s="1" t="s">
        <v>3364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3372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8" t="n">
        <v>46195</v>
      </c>
      <c r="C2532" s="1" t="n">
        <v>22</v>
      </c>
      <c r="D2532" s="1" t="s">
        <v>3364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3373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8" t="n">
        <v>46195</v>
      </c>
      <c r="C2533" s="1" t="n">
        <v>22</v>
      </c>
      <c r="D2533" s="1" t="s">
        <v>3364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3374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8" t="n">
        <v>46195</v>
      </c>
      <c r="C2534" s="1" t="n">
        <v>22</v>
      </c>
      <c r="D2534" s="1" t="s">
        <v>3364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3384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8" t="n">
        <v>46195</v>
      </c>
      <c r="C2535" s="1" t="n">
        <v>22</v>
      </c>
      <c r="D2535" s="1" t="s">
        <v>3364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3375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8" t="n">
        <v>46195</v>
      </c>
      <c r="C2536" s="1" t="n">
        <v>22</v>
      </c>
      <c r="D2536" s="1" t="s">
        <v>3364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3376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8" t="n">
        <v>46195</v>
      </c>
      <c r="C2537" s="1" t="n">
        <v>22</v>
      </c>
      <c r="D2537" s="1" t="s">
        <v>3364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3376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8" t="n">
        <v>46195</v>
      </c>
      <c r="C2538" s="1" t="n">
        <v>22</v>
      </c>
      <c r="D2538" s="1" t="s">
        <v>3364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3376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8" t="n">
        <v>46195</v>
      </c>
      <c r="C2539" s="1" t="n">
        <v>22</v>
      </c>
      <c r="D2539" s="1" t="s">
        <v>3364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3377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8" t="n">
        <v>46195</v>
      </c>
      <c r="C2540" s="1" t="n">
        <v>22</v>
      </c>
      <c r="D2540" s="1" t="s">
        <v>3364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3377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8" t="n">
        <v>46195</v>
      </c>
      <c r="C2541" s="1" t="n">
        <v>22</v>
      </c>
      <c r="D2541" s="1" t="s">
        <v>3364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3378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8" t="n">
        <v>46195</v>
      </c>
      <c r="C2542" s="1" t="n">
        <v>22</v>
      </c>
      <c r="D2542" s="1" t="s">
        <v>3364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3378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8" t="n">
        <v>46195</v>
      </c>
      <c r="C2543" s="1" t="n">
        <v>22</v>
      </c>
      <c r="D2543" s="1" t="s">
        <v>3364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3378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8" t="n">
        <v>46195</v>
      </c>
      <c r="C2544" s="1" t="n">
        <v>22</v>
      </c>
      <c r="D2544" s="1" t="s">
        <v>3364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3379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8" t="n">
        <v>46195</v>
      </c>
      <c r="C2545" s="1" t="n">
        <v>22</v>
      </c>
      <c r="D2545" s="1" t="s">
        <v>3364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3379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8" t="n">
        <v>46195</v>
      </c>
      <c r="C2546" s="1" t="n">
        <v>22</v>
      </c>
      <c r="D2546" s="1" t="s">
        <v>3364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3380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8" t="n">
        <v>46195</v>
      </c>
      <c r="C2547" s="1" t="n">
        <v>22</v>
      </c>
      <c r="D2547" s="1" t="s">
        <v>3364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3381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8" t="n">
        <v>46195</v>
      </c>
      <c r="C2548" s="1" t="n">
        <v>22</v>
      </c>
      <c r="D2548" s="1" t="s">
        <v>3364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3382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8" t="n">
        <v>46195</v>
      </c>
      <c r="C2549" s="1" t="n">
        <v>22</v>
      </c>
      <c r="D2549" s="1" t="s">
        <v>3364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3595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8" t="n">
        <v>46195</v>
      </c>
      <c r="C2550" s="1" t="n">
        <v>22</v>
      </c>
      <c r="D2550" s="1" t="s">
        <v>3364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3365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8" t="n">
        <v>46195</v>
      </c>
      <c r="C2551" s="1" t="n">
        <v>22</v>
      </c>
      <c r="D2551" s="1" t="s">
        <v>3364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3383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8" t="n">
        <v>46195</v>
      </c>
      <c r="C2552" s="1" t="n">
        <v>22</v>
      </c>
      <c r="D2552" s="1" t="s">
        <v>3364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3366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8" t="n">
        <v>46195</v>
      </c>
      <c r="C2553" s="1" t="n">
        <v>22</v>
      </c>
      <c r="D2553" s="1" t="s">
        <v>3364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3367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8" t="n">
        <v>46195</v>
      </c>
      <c r="C2554" s="1" t="n">
        <v>22</v>
      </c>
      <c r="D2554" s="1" t="s">
        <v>3364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3368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8" t="n">
        <v>46195</v>
      </c>
      <c r="C2555" s="1" t="n">
        <v>22</v>
      </c>
      <c r="D2555" s="1" t="s">
        <v>3364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3369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8" t="n">
        <v>46195</v>
      </c>
      <c r="C2556" s="1" t="n">
        <v>22</v>
      </c>
      <c r="D2556" s="1" t="s">
        <v>3364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3370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8" t="n">
        <v>46195</v>
      </c>
      <c r="C2557" s="1" t="n">
        <v>22</v>
      </c>
      <c r="D2557" s="1" t="s">
        <v>3364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3371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8" t="n">
        <v>46195</v>
      </c>
      <c r="C2558" s="1" t="n">
        <v>22</v>
      </c>
      <c r="D2558" s="1" t="s">
        <v>3364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3372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8" t="n">
        <v>46195</v>
      </c>
      <c r="C2559" s="1" t="n">
        <v>22</v>
      </c>
      <c r="D2559" s="1" t="s">
        <v>3364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3373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8" t="n">
        <v>46195</v>
      </c>
      <c r="C2560" s="1" t="n">
        <v>22</v>
      </c>
      <c r="D2560" s="1" t="s">
        <v>3364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3374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8" t="n">
        <v>46195</v>
      </c>
      <c r="C2561" s="1" t="n">
        <v>22</v>
      </c>
      <c r="D2561" s="1" t="s">
        <v>3364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4492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8" t="n">
        <v>46195</v>
      </c>
      <c r="C2562" s="1" t="n">
        <v>22</v>
      </c>
      <c r="D2562" s="1" t="s">
        <v>3364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3375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8" t="n">
        <v>46195</v>
      </c>
      <c r="C2563" s="1" t="n">
        <v>22</v>
      </c>
      <c r="D2563" s="1" t="s">
        <v>3364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3376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8" t="n">
        <v>46195</v>
      </c>
      <c r="C2564" s="1" t="n">
        <v>22</v>
      </c>
      <c r="D2564" s="1" t="s">
        <v>3364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3376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8" t="n">
        <v>46195</v>
      </c>
      <c r="C2565" s="1" t="n">
        <v>22</v>
      </c>
      <c r="D2565" s="1" t="s">
        <v>3364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3377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8" t="n">
        <v>46195</v>
      </c>
      <c r="C2566" s="1" t="n">
        <v>22</v>
      </c>
      <c r="D2566" s="1" t="s">
        <v>3364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3377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8" t="n">
        <v>46195</v>
      </c>
      <c r="C2567" s="1" t="n">
        <v>22</v>
      </c>
      <c r="D2567" s="1" t="s">
        <v>3364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3378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8" t="n">
        <v>46195</v>
      </c>
      <c r="C2568" s="1" t="n">
        <v>22</v>
      </c>
      <c r="D2568" s="1" t="s">
        <v>3364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3378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8" t="n">
        <v>46195</v>
      </c>
      <c r="C2569" s="1" t="n">
        <v>100</v>
      </c>
      <c r="D2569" s="1" t="s">
        <v>3385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3595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8" t="n">
        <v>46195</v>
      </c>
      <c r="C2570" s="1" t="n">
        <v>100</v>
      </c>
      <c r="D2570" s="1" t="s">
        <v>3385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3384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8" t="n">
        <v>46195</v>
      </c>
      <c r="C2571" s="1" t="n">
        <v>100</v>
      </c>
      <c r="D2571" s="1" t="s">
        <v>3385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3376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8" t="n">
        <v>46195</v>
      </c>
      <c r="C2572" s="1" t="n">
        <v>100</v>
      </c>
      <c r="D2572" s="1" t="s">
        <v>3385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3378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8" t="n">
        <v>46195</v>
      </c>
      <c r="C2573" s="1" t="n">
        <v>100</v>
      </c>
      <c r="D2573" s="1" t="s">
        <v>3385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3379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8" t="n">
        <v>46195</v>
      </c>
      <c r="C2574" s="1" t="n">
        <v>100</v>
      </c>
      <c r="D2574" s="1" t="s">
        <v>3385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3380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8" t="n">
        <v>46195</v>
      </c>
      <c r="C2575" s="1" t="n">
        <v>100</v>
      </c>
      <c r="D2575" s="1" t="s">
        <v>3385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3381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8" t="n">
        <v>46195</v>
      </c>
      <c r="C2576" s="1" t="n">
        <v>100</v>
      </c>
      <c r="D2576" s="1" t="s">
        <v>3385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3382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8" t="n">
        <v>46195</v>
      </c>
      <c r="C2577" s="1" t="n">
        <v>100</v>
      </c>
      <c r="D2577" s="1" t="s">
        <v>3385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3383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8" t="n">
        <v>46195</v>
      </c>
      <c r="C2578" s="1" t="n">
        <v>100</v>
      </c>
      <c r="D2578" s="1" t="s">
        <v>3385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3376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8" t="n">
        <v>46195</v>
      </c>
      <c r="C2579" s="1" t="n">
        <v>100</v>
      </c>
      <c r="D2579" s="1" t="s">
        <v>3385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3377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8" t="n">
        <v>46195</v>
      </c>
      <c r="C2580" s="1" t="n">
        <v>100</v>
      </c>
      <c r="D2580" s="1" t="s">
        <v>3385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3378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8" t="n">
        <v>46195</v>
      </c>
      <c r="C2581" s="1" t="n">
        <v>100</v>
      </c>
      <c r="D2581" s="1" t="s">
        <v>3385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3379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8" t="n">
        <v>46195</v>
      </c>
      <c r="C2582" s="1" t="n">
        <v>100</v>
      </c>
      <c r="D2582" s="1" t="s">
        <v>3385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3365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8" t="n">
        <v>46195</v>
      </c>
      <c r="C2583" s="1" t="n">
        <v>100</v>
      </c>
      <c r="D2583" s="1" t="s">
        <v>3385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3366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8" t="n">
        <v>46195</v>
      </c>
      <c r="C2584" s="1" t="n">
        <v>100</v>
      </c>
      <c r="D2584" s="1" t="s">
        <v>3385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3367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8" t="n">
        <v>46195</v>
      </c>
      <c r="C2585" s="1" t="n">
        <v>100</v>
      </c>
      <c r="D2585" s="1" t="s">
        <v>3385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3368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8" t="n">
        <v>46195</v>
      </c>
      <c r="C2586" s="1" t="n">
        <v>100</v>
      </c>
      <c r="D2586" s="1" t="s">
        <v>3385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3369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8" t="n">
        <v>46195</v>
      </c>
      <c r="C2587" s="1" t="n">
        <v>100</v>
      </c>
      <c r="D2587" s="1" t="s">
        <v>3385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3370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8" t="n">
        <v>46195</v>
      </c>
      <c r="C2588" s="1" t="n">
        <v>100</v>
      </c>
      <c r="D2588" s="1" t="s">
        <v>3385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3371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8" t="n">
        <v>46195</v>
      </c>
      <c r="C2589" s="1" t="n">
        <v>100</v>
      </c>
      <c r="D2589" s="1" t="s">
        <v>3385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3372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8" t="n">
        <v>46195</v>
      </c>
      <c r="C2590" s="1" t="n">
        <v>100</v>
      </c>
      <c r="D2590" s="1" t="s">
        <v>3385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3373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8" t="n">
        <v>46195</v>
      </c>
      <c r="C2591" s="1" t="n">
        <v>100</v>
      </c>
      <c r="D2591" s="1" t="s">
        <v>3385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3374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8" t="n">
        <v>46195</v>
      </c>
      <c r="C2592" s="1" t="n">
        <v>100</v>
      </c>
      <c r="D2592" s="1" t="s">
        <v>3385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3375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8" t="n">
        <v>46195</v>
      </c>
      <c r="C2593" s="1" t="n">
        <v>100</v>
      </c>
      <c r="D2593" s="1" t="s">
        <v>3385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3376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8" t="n">
        <v>46195</v>
      </c>
      <c r="C2594" s="1" t="n">
        <v>100</v>
      </c>
      <c r="D2594" s="1" t="s">
        <v>3385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3377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8" t="n">
        <v>46195</v>
      </c>
      <c r="C2595" s="1" t="n">
        <v>100</v>
      </c>
      <c r="D2595" s="1" t="s">
        <v>3385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3378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8" t="n">
        <v>46195</v>
      </c>
      <c r="C2596" s="1" t="n">
        <v>100</v>
      </c>
      <c r="D2596" s="1" t="s">
        <v>3385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3379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8" t="n">
        <v>46195</v>
      </c>
      <c r="C2597" s="1" t="n">
        <v>100</v>
      </c>
      <c r="D2597" s="1" t="s">
        <v>3385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3365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8" t="n">
        <v>46195</v>
      </c>
      <c r="C2598" s="1" t="n">
        <v>100</v>
      </c>
      <c r="D2598" s="1" t="s">
        <v>3385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3366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8" t="n">
        <v>46195</v>
      </c>
      <c r="C2599" s="1" t="n">
        <v>100</v>
      </c>
      <c r="D2599" s="1" t="s">
        <v>3385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3367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8" t="n">
        <v>46195</v>
      </c>
      <c r="C2600" s="1" t="n">
        <v>100</v>
      </c>
      <c r="D2600" s="1" t="s">
        <v>3385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3368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8" t="n">
        <v>46195</v>
      </c>
      <c r="C2601" s="1" t="n">
        <v>100</v>
      </c>
      <c r="D2601" s="1" t="s">
        <v>3385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3369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8" t="n">
        <v>46195</v>
      </c>
      <c r="C2602" s="1" t="n">
        <v>100</v>
      </c>
      <c r="D2602" s="1" t="s">
        <v>3385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3370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8" t="n">
        <v>46195</v>
      </c>
      <c r="C2603" s="1" t="n">
        <v>100</v>
      </c>
      <c r="D2603" s="1" t="s">
        <v>3385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3371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8" t="n">
        <v>46195</v>
      </c>
      <c r="C2604" s="1" t="n">
        <v>100</v>
      </c>
      <c r="D2604" s="1" t="s">
        <v>3385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3372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8" t="n">
        <v>46195</v>
      </c>
      <c r="C2605" s="1" t="n">
        <v>100</v>
      </c>
      <c r="D2605" s="1" t="s">
        <v>3385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3373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8" t="n">
        <v>46195</v>
      </c>
      <c r="C2606" s="1" t="n">
        <v>100</v>
      </c>
      <c r="D2606" s="1" t="s">
        <v>3385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3374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8" t="n">
        <v>46195</v>
      </c>
      <c r="C2607" s="1" t="n">
        <v>100</v>
      </c>
      <c r="D2607" s="1" t="s">
        <v>3385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3375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8" t="n">
        <v>46195</v>
      </c>
      <c r="C2608" s="1" t="n">
        <v>100</v>
      </c>
      <c r="D2608" s="1" t="s">
        <v>3385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3376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8" t="n">
        <v>46195</v>
      </c>
      <c r="C2609" s="1" t="n">
        <v>100</v>
      </c>
      <c r="D2609" s="1" t="s">
        <v>3385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3377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8" t="n">
        <v>46195</v>
      </c>
      <c r="C2610" s="1" t="n">
        <v>100</v>
      </c>
      <c r="D2610" s="1" t="s">
        <v>3385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3378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8" t="n">
        <v>46195</v>
      </c>
      <c r="C2611" s="1" t="n">
        <v>100</v>
      </c>
      <c r="D2611" s="1" t="s">
        <v>3385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3365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8" t="n">
        <v>46195</v>
      </c>
      <c r="C2612" s="1" t="n">
        <v>100</v>
      </c>
      <c r="D2612" s="1" t="s">
        <v>3385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3366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8" t="n">
        <v>46195</v>
      </c>
      <c r="C2613" s="1" t="n">
        <v>100</v>
      </c>
      <c r="D2613" s="1" t="s">
        <v>3385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3367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8" t="n">
        <v>46195</v>
      </c>
      <c r="C2614" s="1" t="n">
        <v>100</v>
      </c>
      <c r="D2614" s="1" t="s">
        <v>3385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3368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8" t="n">
        <v>46195</v>
      </c>
      <c r="C2615" s="1" t="n">
        <v>100</v>
      </c>
      <c r="D2615" s="1" t="s">
        <v>3385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3369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8" t="n">
        <v>46195</v>
      </c>
      <c r="C2616" s="1" t="n">
        <v>100</v>
      </c>
      <c r="D2616" s="1" t="s">
        <v>3385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3370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8" t="n">
        <v>46195</v>
      </c>
      <c r="C2617" s="1" t="n">
        <v>100</v>
      </c>
      <c r="D2617" s="1" t="s">
        <v>3385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3371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8" t="n">
        <v>46195</v>
      </c>
      <c r="C2618" s="1" t="n">
        <v>100</v>
      </c>
      <c r="D2618" s="1" t="s">
        <v>3385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3372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8" t="n">
        <v>46195</v>
      </c>
      <c r="C2619" s="1" t="n">
        <v>100</v>
      </c>
      <c r="D2619" s="1" t="s">
        <v>3385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3373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8" t="n">
        <v>46195</v>
      </c>
      <c r="C2620" s="1" t="n">
        <v>100</v>
      </c>
      <c r="D2620" s="1" t="s">
        <v>3385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3374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8" t="n">
        <v>46195</v>
      </c>
      <c r="C2621" s="1" t="n">
        <v>100</v>
      </c>
      <c r="D2621" s="1" t="s">
        <v>3385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3375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8" t="n">
        <v>46195</v>
      </c>
      <c r="C2622" s="1" t="n">
        <v>100</v>
      </c>
      <c r="D2622" s="1" t="s">
        <v>3385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3376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8" t="n">
        <v>46195</v>
      </c>
      <c r="C2623" s="1" t="n">
        <v>100</v>
      </c>
      <c r="D2623" s="1" t="s">
        <v>3385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3377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8" t="n">
        <v>46195</v>
      </c>
      <c r="C2624" s="1" t="n">
        <v>100</v>
      </c>
      <c r="D2624" s="1" t="s">
        <v>3385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3378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8" t="n">
        <v>46195</v>
      </c>
      <c r="C2625" s="1" t="n">
        <v>100</v>
      </c>
      <c r="D2625" s="1" t="s">
        <v>3385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3365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8" t="n">
        <v>46195</v>
      </c>
      <c r="C2626" s="1" t="n">
        <v>100</v>
      </c>
      <c r="D2626" s="1" t="s">
        <v>3385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3366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8" t="n">
        <v>46195</v>
      </c>
      <c r="C2627" s="1" t="n">
        <v>100</v>
      </c>
      <c r="D2627" s="1" t="s">
        <v>3385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3367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8" t="n">
        <v>46195</v>
      </c>
      <c r="C2628" s="1" t="n">
        <v>100</v>
      </c>
      <c r="D2628" s="1" t="s">
        <v>3385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3368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8" t="n">
        <v>46195</v>
      </c>
      <c r="C2629" s="1" t="n">
        <v>100</v>
      </c>
      <c r="D2629" s="1" t="s">
        <v>3385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3369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8" t="n">
        <v>46195</v>
      </c>
      <c r="C2630" s="1" t="n">
        <v>100</v>
      </c>
      <c r="D2630" s="1" t="s">
        <v>3385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3370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8" t="n">
        <v>46195</v>
      </c>
      <c r="C2631" s="1" t="n">
        <v>100</v>
      </c>
      <c r="D2631" s="1" t="s">
        <v>3385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3371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8" t="n">
        <v>46195</v>
      </c>
      <c r="C2632" s="1" t="n">
        <v>100</v>
      </c>
      <c r="D2632" s="1" t="s">
        <v>3385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3372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8" t="n">
        <v>46195</v>
      </c>
      <c r="C2633" s="1" t="n">
        <v>100</v>
      </c>
      <c r="D2633" s="1" t="s">
        <v>3385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3373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8" t="n">
        <v>46195</v>
      </c>
      <c r="C2634" s="1" t="n">
        <v>100</v>
      </c>
      <c r="D2634" s="1" t="s">
        <v>3385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3374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8" t="n">
        <v>46195</v>
      </c>
      <c r="C2635" s="1" t="n">
        <v>100</v>
      </c>
      <c r="D2635" s="1" t="s">
        <v>3385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3375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8" t="n">
        <v>46195</v>
      </c>
      <c r="C2636" s="1" t="n">
        <v>100</v>
      </c>
      <c r="D2636" s="1" t="s">
        <v>3385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3376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8" t="n">
        <v>46195</v>
      </c>
      <c r="C2637" s="1" t="n">
        <v>100</v>
      </c>
      <c r="D2637" s="1" t="s">
        <v>3385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3377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8" t="n">
        <v>46195</v>
      </c>
      <c r="C2638" s="1" t="n">
        <v>100</v>
      </c>
      <c r="D2638" s="1" t="s">
        <v>3385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3378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8" t="n">
        <v>46195</v>
      </c>
      <c r="C2639" s="1" t="n">
        <v>100</v>
      </c>
      <c r="D2639" s="1" t="s">
        <v>3385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3379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8" t="n">
        <v>46195</v>
      </c>
      <c r="C2640" s="1" t="n">
        <v>100</v>
      </c>
      <c r="D2640" s="1" t="s">
        <v>3385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3381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8" t="n">
        <v>46195</v>
      </c>
      <c r="C2641" s="1" t="n">
        <v>100</v>
      </c>
      <c r="D2641" s="1" t="s">
        <v>3385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3382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8" t="n">
        <v>46195</v>
      </c>
      <c r="C2642" s="1" t="n">
        <v>100</v>
      </c>
      <c r="D2642" s="1" t="s">
        <v>3385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3595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8" t="n">
        <v>46195</v>
      </c>
      <c r="C2643" s="1" t="n">
        <v>100</v>
      </c>
      <c r="D2643" s="1" t="s">
        <v>3385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3383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8" t="n">
        <v>46195</v>
      </c>
      <c r="C2644" s="1" t="n">
        <v>100</v>
      </c>
      <c r="D2644" s="1" t="s">
        <v>3385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4492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8" t="n">
        <v>46195</v>
      </c>
      <c r="C2645" s="1" t="n">
        <v>100</v>
      </c>
      <c r="D2645" s="1" t="s">
        <v>3385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3376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8" t="n">
        <v>46195</v>
      </c>
      <c r="C2646" s="1" t="n">
        <v>100</v>
      </c>
      <c r="D2646" s="1" t="s">
        <v>3385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3378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8" t="n">
        <v>46195</v>
      </c>
      <c r="C2647" s="1" t="n">
        <v>100</v>
      </c>
      <c r="D2647" s="1" t="s">
        <v>3385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3379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8" t="n">
        <v>46195</v>
      </c>
      <c r="C2648" s="1" t="n">
        <v>100</v>
      </c>
      <c r="D2648" s="1" t="s">
        <v>3385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3380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8" t="n">
        <v>46195</v>
      </c>
      <c r="C2649" s="1" t="n">
        <v>100</v>
      </c>
      <c r="D2649" s="1" t="s">
        <v>3385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3381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8" t="n">
        <v>46195</v>
      </c>
      <c r="C2650" s="1" t="n">
        <v>100</v>
      </c>
      <c r="D2650" s="1" t="s">
        <v>3385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3382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8" t="n">
        <v>46195</v>
      </c>
      <c r="C2651" s="1" t="n">
        <v>100</v>
      </c>
      <c r="D2651" s="1" t="s">
        <v>3385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3376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8" t="n">
        <v>46195</v>
      </c>
      <c r="C2652" s="1" t="n">
        <v>100</v>
      </c>
      <c r="D2652" s="1" t="s">
        <v>3385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3377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8" t="n">
        <v>46195</v>
      </c>
      <c r="C2653" s="1" t="n">
        <v>100</v>
      </c>
      <c r="D2653" s="1" t="s">
        <v>3385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3378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8" t="n">
        <v>46195</v>
      </c>
      <c r="C2654" s="1" t="n">
        <v>171</v>
      </c>
      <c r="D2654" s="1" t="s">
        <v>3445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4493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8" t="n">
        <v>46195</v>
      </c>
      <c r="C2655" s="1" t="n">
        <v>171</v>
      </c>
      <c r="D2655" s="1" t="s">
        <v>3445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4494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8" t="n">
        <v>46196</v>
      </c>
      <c r="C2656" s="1" t="n">
        <v>1</v>
      </c>
      <c r="D2656" s="1" t="s">
        <v>3245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3246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8" t="n">
        <v>46196</v>
      </c>
      <c r="C2657" s="1" t="n">
        <v>1</v>
      </c>
      <c r="D2657" s="1" t="s">
        <v>3245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3664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8" t="n">
        <v>46196</v>
      </c>
      <c r="C2658" s="1" t="n">
        <v>2</v>
      </c>
      <c r="D2658" s="1" t="s">
        <v>3211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3212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8" t="n">
        <v>46196</v>
      </c>
      <c r="C2659" s="1" t="n">
        <v>2</v>
      </c>
      <c r="D2659" s="1" t="s">
        <v>3211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3213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8" t="n">
        <v>46196</v>
      </c>
      <c r="C2660" s="1" t="n">
        <v>2</v>
      </c>
      <c r="D2660" s="1" t="s">
        <v>3211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3214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8" t="n">
        <v>46196</v>
      </c>
      <c r="C2661" s="1" t="n">
        <v>2</v>
      </c>
      <c r="D2661" s="1" t="s">
        <v>3211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3215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8" t="n">
        <v>46196</v>
      </c>
      <c r="C2662" s="1" t="n">
        <v>2</v>
      </c>
      <c r="D2662" s="1" t="s">
        <v>3211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3216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8" t="n">
        <v>46196</v>
      </c>
      <c r="C2663" s="1" t="n">
        <v>2</v>
      </c>
      <c r="D2663" s="1" t="s">
        <v>3211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3248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8" t="n">
        <v>46196</v>
      </c>
      <c r="C2664" s="1" t="n">
        <v>2</v>
      </c>
      <c r="D2664" s="1" t="s">
        <v>3211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3249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8" t="n">
        <v>46196</v>
      </c>
      <c r="C2665" s="1" t="n">
        <v>2</v>
      </c>
      <c r="D2665" s="1" t="s">
        <v>3211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3250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8" t="n">
        <v>46196</v>
      </c>
      <c r="C2666" s="1" t="n">
        <v>2</v>
      </c>
      <c r="D2666" s="1" t="s">
        <v>3211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3251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8" t="n">
        <v>46196</v>
      </c>
      <c r="C2667" s="1" t="n">
        <v>2</v>
      </c>
      <c r="D2667" s="1" t="s">
        <v>3211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3252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8" t="n">
        <v>46196</v>
      </c>
      <c r="C2668" s="1" t="n">
        <v>2</v>
      </c>
      <c r="D2668" s="1" t="s">
        <v>3211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3401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8" t="n">
        <v>46196</v>
      </c>
      <c r="C2669" s="1" t="n">
        <v>2</v>
      </c>
      <c r="D2669" s="1" t="s">
        <v>3211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3253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8" t="n">
        <v>46196</v>
      </c>
      <c r="C2670" s="1" t="n">
        <v>2</v>
      </c>
      <c r="D2670" s="1" t="s">
        <v>3211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3254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8" t="n">
        <v>46196</v>
      </c>
      <c r="C2671" s="1" t="n">
        <v>2</v>
      </c>
      <c r="D2671" s="1" t="s">
        <v>3211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3402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8" t="n">
        <v>46196</v>
      </c>
      <c r="C2672" s="1" t="n">
        <v>2</v>
      </c>
      <c r="D2672" s="1" t="s">
        <v>3211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3255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8" t="n">
        <v>46196</v>
      </c>
      <c r="C2673" s="1" t="n">
        <v>2</v>
      </c>
      <c r="D2673" s="1" t="s">
        <v>3211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3256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8" t="n">
        <v>46196</v>
      </c>
      <c r="C2674" s="1" t="n">
        <v>2</v>
      </c>
      <c r="D2674" s="1" t="s">
        <v>3211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3257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8" t="n">
        <v>46196</v>
      </c>
      <c r="C2675" s="1" t="n">
        <v>2</v>
      </c>
      <c r="D2675" s="1" t="s">
        <v>3211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3258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8" t="n">
        <v>46196</v>
      </c>
      <c r="C2676" s="1" t="n">
        <v>2</v>
      </c>
      <c r="D2676" s="1" t="s">
        <v>3211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3403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8" t="n">
        <v>46196</v>
      </c>
      <c r="C2677" s="1" t="n">
        <v>2</v>
      </c>
      <c r="D2677" s="1" t="s">
        <v>3211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3404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8" t="n">
        <v>46196</v>
      </c>
      <c r="C2678" s="1" t="n">
        <v>2</v>
      </c>
      <c r="D2678" s="1" t="s">
        <v>3211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3405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8" t="n">
        <v>46196</v>
      </c>
      <c r="C2679" s="1" t="n">
        <v>2</v>
      </c>
      <c r="D2679" s="1" t="s">
        <v>3211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3259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8" t="n">
        <v>46196</v>
      </c>
      <c r="C2680" s="1" t="n">
        <v>2</v>
      </c>
      <c r="D2680" s="1" t="s">
        <v>3211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4031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8" t="n">
        <v>46196</v>
      </c>
      <c r="C2681" s="1" t="n">
        <v>2</v>
      </c>
      <c r="D2681" s="1" t="s">
        <v>3211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4032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8" t="n">
        <v>46196</v>
      </c>
      <c r="C2682" s="1" t="n">
        <v>2</v>
      </c>
      <c r="D2682" s="1" t="s">
        <v>3211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3260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8" t="n">
        <v>46196</v>
      </c>
      <c r="C2683" s="1" t="n">
        <v>2</v>
      </c>
      <c r="D2683" s="1" t="s">
        <v>3211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3604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8" t="n">
        <v>46196</v>
      </c>
      <c r="C2684" s="1" t="n">
        <v>2</v>
      </c>
      <c r="D2684" s="1" t="s">
        <v>3211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3262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8" t="n">
        <v>46196</v>
      </c>
      <c r="C2685" s="1" t="n">
        <v>2</v>
      </c>
      <c r="D2685" s="1" t="s">
        <v>3211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4211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8" t="n">
        <v>46196</v>
      </c>
      <c r="C2686" s="1" t="n">
        <v>6</v>
      </c>
      <c r="D2686" s="1" t="s">
        <v>3217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3212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8" t="n">
        <v>46196</v>
      </c>
      <c r="C2687" s="1" t="n">
        <v>6</v>
      </c>
      <c r="D2687" s="1" t="s">
        <v>3217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3213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8" t="n">
        <v>46196</v>
      </c>
      <c r="C2688" s="1" t="n">
        <v>6</v>
      </c>
      <c r="D2688" s="1" t="s">
        <v>3217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3214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8" t="n">
        <v>46196</v>
      </c>
      <c r="C2689" s="1" t="n">
        <v>6</v>
      </c>
      <c r="D2689" s="1" t="s">
        <v>3217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3215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8" t="n">
        <v>46196</v>
      </c>
      <c r="C2690" s="1" t="n">
        <v>6</v>
      </c>
      <c r="D2690" s="1" t="s">
        <v>3217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3216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8" t="n">
        <v>46196</v>
      </c>
      <c r="C2691" s="1" t="n">
        <v>6</v>
      </c>
      <c r="D2691" s="1" t="s">
        <v>3217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3248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8" t="n">
        <v>46196</v>
      </c>
      <c r="C2692" s="1" t="n">
        <v>6</v>
      </c>
      <c r="D2692" s="1" t="s">
        <v>3217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3249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8" t="n">
        <v>46196</v>
      </c>
      <c r="C2693" s="1" t="n">
        <v>6</v>
      </c>
      <c r="D2693" s="1" t="s">
        <v>3217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3250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8" t="n">
        <v>46196</v>
      </c>
      <c r="C2694" s="1" t="n">
        <v>6</v>
      </c>
      <c r="D2694" s="1" t="s">
        <v>3217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3251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8" t="n">
        <v>46196</v>
      </c>
      <c r="C2695" s="1" t="n">
        <v>6</v>
      </c>
      <c r="D2695" s="1" t="s">
        <v>3217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3252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8" t="n">
        <v>46196</v>
      </c>
      <c r="C2696" s="1" t="n">
        <v>6</v>
      </c>
      <c r="D2696" s="1" t="s">
        <v>3217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3401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8" t="n">
        <v>46196</v>
      </c>
      <c r="C2697" s="1" t="n">
        <v>6</v>
      </c>
      <c r="D2697" s="1" t="s">
        <v>3217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3253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8" t="n">
        <v>46196</v>
      </c>
      <c r="C2698" s="1" t="n">
        <v>6</v>
      </c>
      <c r="D2698" s="1" t="s">
        <v>3217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3254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8" t="n">
        <v>46196</v>
      </c>
      <c r="C2699" s="1" t="n">
        <v>6</v>
      </c>
      <c r="D2699" s="1" t="s">
        <v>3217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3402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8" t="n">
        <v>46196</v>
      </c>
      <c r="C2700" s="1" t="n">
        <v>6</v>
      </c>
      <c r="D2700" s="1" t="s">
        <v>3217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3255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8" t="n">
        <v>46196</v>
      </c>
      <c r="C2701" s="1" t="n">
        <v>6</v>
      </c>
      <c r="D2701" s="1" t="s">
        <v>3217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3256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8" t="n">
        <v>46196</v>
      </c>
      <c r="C2702" s="1" t="n">
        <v>6</v>
      </c>
      <c r="D2702" s="1" t="s">
        <v>3217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3257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8" t="n">
        <v>46196</v>
      </c>
      <c r="C2703" s="1" t="n">
        <v>6</v>
      </c>
      <c r="D2703" s="1" t="s">
        <v>3217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3258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8" t="n">
        <v>46196</v>
      </c>
      <c r="C2704" s="1" t="n">
        <v>6</v>
      </c>
      <c r="D2704" s="1" t="s">
        <v>3217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3403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8" t="n">
        <v>46196</v>
      </c>
      <c r="C2705" s="1" t="n">
        <v>6</v>
      </c>
      <c r="D2705" s="1" t="s">
        <v>3217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3404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8" t="n">
        <v>46196</v>
      </c>
      <c r="C2706" s="1" t="n">
        <v>6</v>
      </c>
      <c r="D2706" s="1" t="s">
        <v>3217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3405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8" t="n">
        <v>46196</v>
      </c>
      <c r="C2707" s="1" t="n">
        <v>6</v>
      </c>
      <c r="D2707" s="1" t="s">
        <v>3217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3259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8" t="n">
        <v>46196</v>
      </c>
      <c r="C2708" s="1" t="n">
        <v>6</v>
      </c>
      <c r="D2708" s="1" t="s">
        <v>3217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4031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8" t="n">
        <v>46196</v>
      </c>
      <c r="C2709" s="1" t="n">
        <v>6</v>
      </c>
      <c r="D2709" s="1" t="s">
        <v>3217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4032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8" t="n">
        <v>46196</v>
      </c>
      <c r="C2710" s="1" t="n">
        <v>6</v>
      </c>
      <c r="D2710" s="1" t="s">
        <v>3217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3260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8" t="n">
        <v>46196</v>
      </c>
      <c r="C2711" s="1" t="n">
        <v>6</v>
      </c>
      <c r="D2711" s="1" t="s">
        <v>3217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3604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8" t="n">
        <v>46196</v>
      </c>
      <c r="C2712" s="1" t="n">
        <v>6</v>
      </c>
      <c r="D2712" s="1" t="s">
        <v>3217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3262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8" t="n">
        <v>46196</v>
      </c>
      <c r="C2713" s="1" t="n">
        <v>6</v>
      </c>
      <c r="D2713" s="1" t="s">
        <v>3217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4211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8" t="n">
        <v>46196</v>
      </c>
      <c r="C2714" s="1" t="n">
        <v>11</v>
      </c>
      <c r="D2714" s="1" t="s">
        <v>3218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4495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8" t="n">
        <v>46196</v>
      </c>
      <c r="C2715" s="1" t="n">
        <v>11</v>
      </c>
      <c r="D2715" s="1" t="s">
        <v>3218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4496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8" t="n">
        <v>46196</v>
      </c>
      <c r="C2716" s="1" t="n">
        <v>11</v>
      </c>
      <c r="D2716" s="1" t="s">
        <v>3218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4497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8" t="n">
        <v>46196</v>
      </c>
      <c r="C2717" s="1" t="n">
        <v>11</v>
      </c>
      <c r="D2717" s="1" t="s">
        <v>3218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4498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8" t="n">
        <v>46196</v>
      </c>
      <c r="C2718" s="1" t="n">
        <v>11</v>
      </c>
      <c r="D2718" s="1" t="s">
        <v>3218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4499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8" t="n">
        <v>46196</v>
      </c>
      <c r="C2719" s="1" t="n">
        <v>11</v>
      </c>
      <c r="D2719" s="1" t="s">
        <v>3218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4500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8" t="n">
        <v>46196</v>
      </c>
      <c r="C2720" s="1" t="n">
        <v>11</v>
      </c>
      <c r="D2720" s="1" t="s">
        <v>3218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4501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8" t="n">
        <v>46196</v>
      </c>
      <c r="C2721" s="1" t="n">
        <v>11</v>
      </c>
      <c r="D2721" s="1" t="s">
        <v>3218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4427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8" t="n">
        <v>46196</v>
      </c>
      <c r="C2722" s="1" t="n">
        <v>11</v>
      </c>
      <c r="D2722" s="1" t="s">
        <v>3218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4502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8" t="n">
        <v>46196</v>
      </c>
      <c r="C2723" s="1" t="n">
        <v>11</v>
      </c>
      <c r="D2723" s="1" t="s">
        <v>3218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4503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8" t="n">
        <v>46196</v>
      </c>
      <c r="C2724" s="1" t="n">
        <v>11</v>
      </c>
      <c r="D2724" s="1" t="s">
        <v>3218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4504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8" t="n">
        <v>46196</v>
      </c>
      <c r="C2725" s="1" t="n">
        <v>11</v>
      </c>
      <c r="D2725" s="1" t="s">
        <v>3218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4505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8" t="n">
        <v>46196</v>
      </c>
      <c r="C2726" s="1" t="n">
        <v>11</v>
      </c>
      <c r="D2726" s="1" t="s">
        <v>3218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4506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8" t="n">
        <v>46196</v>
      </c>
      <c r="C2727" s="1" t="n">
        <v>11</v>
      </c>
      <c r="D2727" s="1" t="s">
        <v>3218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3894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8" t="n">
        <v>46196</v>
      </c>
      <c r="C2728" s="1" t="n">
        <v>11</v>
      </c>
      <c r="D2728" s="1" t="s">
        <v>3218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4507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8" t="n">
        <v>46196</v>
      </c>
      <c r="C2729" s="1" t="n">
        <v>11</v>
      </c>
      <c r="D2729" s="1" t="s">
        <v>3218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3868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8" t="n">
        <v>46196</v>
      </c>
      <c r="C2730" s="1" t="n">
        <v>11</v>
      </c>
      <c r="D2730" s="1" t="s">
        <v>3218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3869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8" t="n">
        <v>46196</v>
      </c>
      <c r="C2731" s="1" t="n">
        <v>11</v>
      </c>
      <c r="D2731" s="1" t="s">
        <v>3218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4508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8" t="n">
        <v>46196</v>
      </c>
      <c r="C2732" s="1" t="n">
        <v>11</v>
      </c>
      <c r="D2732" s="1" t="s">
        <v>3218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4509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8" t="n">
        <v>46196</v>
      </c>
      <c r="C2733" s="1" t="n">
        <v>11</v>
      </c>
      <c r="D2733" s="1" t="s">
        <v>3218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4510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8" t="n">
        <v>46196</v>
      </c>
      <c r="C2734" s="1" t="n">
        <v>11</v>
      </c>
      <c r="D2734" s="1" t="s">
        <v>3218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4511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8" t="n">
        <v>46196</v>
      </c>
      <c r="C2735" s="1" t="n">
        <v>11</v>
      </c>
      <c r="D2735" s="1" t="s">
        <v>3218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4512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8" t="n">
        <v>46196</v>
      </c>
      <c r="C2736" s="1" t="n">
        <v>11</v>
      </c>
      <c r="D2736" s="1" t="s">
        <v>3218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4513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8" t="n">
        <v>46196</v>
      </c>
      <c r="C2737" s="1" t="n">
        <v>11</v>
      </c>
      <c r="D2737" s="1" t="s">
        <v>3218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3701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8" t="n">
        <v>46196</v>
      </c>
      <c r="C2738" s="1" t="n">
        <v>11</v>
      </c>
      <c r="D2738" s="1" t="s">
        <v>3218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4514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8" t="n">
        <v>46196</v>
      </c>
      <c r="C2739" s="1" t="n">
        <v>11</v>
      </c>
      <c r="D2739" s="1" t="s">
        <v>3218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4515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8" t="n">
        <v>46196</v>
      </c>
      <c r="C2740" s="1" t="n">
        <v>11</v>
      </c>
      <c r="D2740" s="1" t="s">
        <v>3218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4431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8" t="n">
        <v>46196</v>
      </c>
      <c r="C2741" s="1" t="n">
        <v>11</v>
      </c>
      <c r="D2741" s="1" t="s">
        <v>3218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4516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8" t="n">
        <v>46196</v>
      </c>
      <c r="C2742" s="1" t="n">
        <v>11</v>
      </c>
      <c r="D2742" s="1" t="s">
        <v>3218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3440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8" t="n">
        <v>46196</v>
      </c>
      <c r="C2743" s="1" t="n">
        <v>11</v>
      </c>
      <c r="D2743" s="1" t="s">
        <v>3218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4517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8" t="n">
        <v>46196</v>
      </c>
      <c r="C2744" s="1" t="n">
        <v>171</v>
      </c>
      <c r="D2744" s="1" t="s">
        <v>3445</v>
      </c>
      <c r="E2744" s="1" t="n">
        <v>1955</v>
      </c>
      <c r="F2744" s="1" t="s">
        <v>3140</v>
      </c>
      <c r="I2744" s="1" t="n">
        <v>45988</v>
      </c>
      <c r="J2744" s="1" t="n">
        <v>45153</v>
      </c>
      <c r="K2744" s="1" t="n">
        <v>7899403713715</v>
      </c>
      <c r="L2744" s="1" t="s">
        <v>4432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8" t="n">
        <v>46196</v>
      </c>
      <c r="C2745" s="1" t="n">
        <v>171</v>
      </c>
      <c r="D2745" s="1" t="s">
        <v>3445</v>
      </c>
      <c r="E2745" s="1" t="n">
        <v>1955</v>
      </c>
      <c r="F2745" s="1" t="s">
        <v>3140</v>
      </c>
      <c r="I2745" s="1" t="n">
        <v>45988</v>
      </c>
      <c r="J2745" s="1" t="n">
        <v>45154</v>
      </c>
      <c r="K2745" s="1" t="n">
        <v>2246390</v>
      </c>
      <c r="L2745" s="1" t="s">
        <v>4433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8" t="n">
        <v>46196</v>
      </c>
      <c r="C2746" s="1" t="n">
        <v>171</v>
      </c>
      <c r="D2746" s="1" t="s">
        <v>3445</v>
      </c>
      <c r="E2746" s="1" t="n">
        <v>1955</v>
      </c>
      <c r="F2746" s="1" t="s">
        <v>3140</v>
      </c>
      <c r="I2746" s="1" t="n">
        <v>45988</v>
      </c>
      <c r="J2746" s="1" t="n">
        <v>45155</v>
      </c>
      <c r="K2746" s="1" t="n">
        <v>2246406</v>
      </c>
      <c r="L2746" s="1" t="s">
        <v>4434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8" t="n">
        <v>46197</v>
      </c>
      <c r="C2747" s="1" t="n">
        <v>1</v>
      </c>
      <c r="D2747" s="1" t="s">
        <v>3245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3267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8" t="n">
        <v>46197</v>
      </c>
      <c r="C2748" s="1" t="n">
        <v>1</v>
      </c>
      <c r="D2748" s="1" t="s">
        <v>3245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3267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8" t="n">
        <v>46197</v>
      </c>
      <c r="C2749" s="1" t="n">
        <v>1</v>
      </c>
      <c r="D2749" s="1" t="s">
        <v>3245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3392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8" t="n">
        <v>46197</v>
      </c>
      <c r="C2750" s="1" t="n">
        <v>1</v>
      </c>
      <c r="D2750" s="1" t="s">
        <v>3245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3393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8" t="n">
        <v>46197</v>
      </c>
      <c r="C2751" s="1" t="n">
        <v>1</v>
      </c>
      <c r="D2751" s="1" t="s">
        <v>3245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3393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8" t="n">
        <v>46197</v>
      </c>
      <c r="C2752" s="1" t="n">
        <v>1</v>
      </c>
      <c r="D2752" s="1" t="s">
        <v>3245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4518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8" t="n">
        <v>46197</v>
      </c>
      <c r="C2753" s="1" t="n">
        <v>1</v>
      </c>
      <c r="D2753" s="1" t="s">
        <v>3245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3296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8" t="n">
        <v>46197</v>
      </c>
      <c r="C2754" s="1" t="n">
        <v>1</v>
      </c>
      <c r="D2754" s="1" t="s">
        <v>3245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3297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8" t="n">
        <v>46197</v>
      </c>
      <c r="C2755" s="1" t="n">
        <v>1</v>
      </c>
      <c r="D2755" s="1" t="s">
        <v>3245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4519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8" t="n">
        <v>46197</v>
      </c>
      <c r="C2756" s="1" t="n">
        <v>1</v>
      </c>
      <c r="D2756" s="1" t="s">
        <v>3245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3722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8" t="n">
        <v>46197</v>
      </c>
      <c r="C2757" s="1" t="n">
        <v>1</v>
      </c>
      <c r="D2757" s="1" t="s">
        <v>3245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3813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8" t="n">
        <v>46197</v>
      </c>
      <c r="C2758" s="1" t="n">
        <v>1</v>
      </c>
      <c r="D2758" s="1" t="s">
        <v>3245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4520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8" t="n">
        <v>46197</v>
      </c>
      <c r="C2759" s="1" t="n">
        <v>1</v>
      </c>
      <c r="D2759" s="1" t="s">
        <v>3245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3814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8" t="n">
        <v>46197</v>
      </c>
      <c r="C2760" s="1" t="n">
        <v>2</v>
      </c>
      <c r="D2760" s="1" t="s">
        <v>3211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3215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8" t="n">
        <v>46197</v>
      </c>
      <c r="C2761" s="1" t="n">
        <v>2</v>
      </c>
      <c r="D2761" s="1" t="s">
        <v>3211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3212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8" t="n">
        <v>46197</v>
      </c>
      <c r="C2762" s="1" t="n">
        <v>2</v>
      </c>
      <c r="D2762" s="1" t="s">
        <v>3211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3213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8" t="n">
        <v>46197</v>
      </c>
      <c r="C2763" s="1" t="n">
        <v>2</v>
      </c>
      <c r="D2763" s="1" t="s">
        <v>3211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3214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8" t="n">
        <v>46197</v>
      </c>
      <c r="C2764" s="1" t="n">
        <v>6</v>
      </c>
      <c r="D2764" s="1" t="s">
        <v>3217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3215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8" t="n">
        <v>46197</v>
      </c>
      <c r="C2765" s="1" t="n">
        <v>6</v>
      </c>
      <c r="D2765" s="1" t="s">
        <v>3217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3212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8" t="n">
        <v>46197</v>
      </c>
      <c r="C2766" s="1" t="n">
        <v>6</v>
      </c>
      <c r="D2766" s="1" t="s">
        <v>3217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3213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8" t="n">
        <v>46197</v>
      </c>
      <c r="C2767" s="1" t="n">
        <v>6</v>
      </c>
      <c r="D2767" s="1" t="s">
        <v>3217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3214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8" t="n">
        <v>46197</v>
      </c>
      <c r="C2768" s="1" t="n">
        <v>6</v>
      </c>
      <c r="D2768" s="1" t="s">
        <v>3217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3846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8" t="n">
        <v>46197</v>
      </c>
      <c r="C2769" s="1" t="n">
        <v>6</v>
      </c>
      <c r="D2769" s="1" t="s">
        <v>3217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3847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8" t="n">
        <v>46197</v>
      </c>
      <c r="C2770" s="1" t="n">
        <v>6</v>
      </c>
      <c r="D2770" s="1" t="s">
        <v>3217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4425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8" t="n">
        <v>46197</v>
      </c>
      <c r="C2771" s="1" t="n">
        <v>11</v>
      </c>
      <c r="D2771" s="1" t="s">
        <v>3218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3448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8" t="n">
        <v>46197</v>
      </c>
      <c r="C2772" s="1" t="n">
        <v>11</v>
      </c>
      <c r="D2772" s="1" t="s">
        <v>3218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4521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8" t="n">
        <v>46197</v>
      </c>
      <c r="C2773" s="1" t="n">
        <v>11</v>
      </c>
      <c r="D2773" s="1" t="s">
        <v>3218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3667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8" t="n">
        <v>46197</v>
      </c>
      <c r="C2774" s="1" t="n">
        <v>11</v>
      </c>
      <c r="D2774" s="1" t="s">
        <v>3218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3668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8" t="n">
        <v>46197</v>
      </c>
      <c r="C2775" s="1" t="n">
        <v>11</v>
      </c>
      <c r="D2775" s="1" t="s">
        <v>3218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4522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8" t="n">
        <v>46197</v>
      </c>
      <c r="C2776" s="1" t="n">
        <v>11</v>
      </c>
      <c r="D2776" s="1" t="s">
        <v>3218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4523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8" t="n">
        <v>46197</v>
      </c>
      <c r="C2777" s="1" t="n">
        <v>11</v>
      </c>
      <c r="D2777" s="1" t="s">
        <v>3218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4524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8" t="n">
        <v>46197</v>
      </c>
      <c r="C2778" s="1" t="n">
        <v>11</v>
      </c>
      <c r="D2778" s="1" t="s">
        <v>3218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4525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8" t="n">
        <v>46197</v>
      </c>
      <c r="C2779" s="1" t="n">
        <v>11</v>
      </c>
      <c r="D2779" s="1" t="s">
        <v>3218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4526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8" t="n">
        <v>46197</v>
      </c>
      <c r="C2780" s="1" t="n">
        <v>11</v>
      </c>
      <c r="D2780" s="1" t="s">
        <v>3218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4527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8" t="n">
        <v>46197</v>
      </c>
      <c r="C2781" s="1" t="n">
        <v>11</v>
      </c>
      <c r="D2781" s="1" t="s">
        <v>3218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4528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8" t="n">
        <v>46197</v>
      </c>
      <c r="C2782" s="1" t="n">
        <v>11</v>
      </c>
      <c r="D2782" s="1" t="s">
        <v>3218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4529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8" t="n">
        <v>46197</v>
      </c>
      <c r="C2783" s="1" t="n">
        <v>11</v>
      </c>
      <c r="D2783" s="1" t="s">
        <v>3218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4530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8" t="n">
        <v>46197</v>
      </c>
      <c r="C2784" s="1" t="n">
        <v>11</v>
      </c>
      <c r="D2784" s="1" t="s">
        <v>3218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3409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8" t="n">
        <v>46197</v>
      </c>
      <c r="C2785" s="1" t="n">
        <v>11</v>
      </c>
      <c r="D2785" s="1" t="s">
        <v>3218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4531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8" t="n">
        <v>46197</v>
      </c>
      <c r="C2786" s="1" t="n">
        <v>11</v>
      </c>
      <c r="D2786" s="1" t="s">
        <v>3218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4532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8" t="n">
        <v>46197</v>
      </c>
      <c r="C2787" s="1" t="n">
        <v>11</v>
      </c>
      <c r="D2787" s="1" t="s">
        <v>3218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4533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8" t="n">
        <v>46197</v>
      </c>
      <c r="C2788" s="1" t="n">
        <v>11</v>
      </c>
      <c r="D2788" s="1" t="s">
        <v>3218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3923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8" t="n">
        <v>46197</v>
      </c>
      <c r="C2789" s="1" t="n">
        <v>11</v>
      </c>
      <c r="D2789" s="1" t="s">
        <v>3218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4058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8" t="n">
        <v>46197</v>
      </c>
      <c r="C2790" s="1" t="n">
        <v>11</v>
      </c>
      <c r="D2790" s="1" t="s">
        <v>3218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4065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8" t="n">
        <v>46197</v>
      </c>
      <c r="C2791" s="1" t="n">
        <v>11</v>
      </c>
      <c r="D2791" s="1" t="s">
        <v>3218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4534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8" t="n">
        <v>46197</v>
      </c>
      <c r="C2792" s="1" t="n">
        <v>11</v>
      </c>
      <c r="D2792" s="1" t="s">
        <v>3218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4535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8" t="n">
        <v>46197</v>
      </c>
      <c r="C2793" s="1" t="n">
        <v>11</v>
      </c>
      <c r="D2793" s="1" t="s">
        <v>3218</v>
      </c>
      <c r="E2793" s="1" t="n">
        <v>616</v>
      </c>
      <c r="F2793" s="1" t="s">
        <v>2837</v>
      </c>
      <c r="I2793" s="1" t="n">
        <v>311947</v>
      </c>
      <c r="J2793" s="1" t="n">
        <v>61750</v>
      </c>
      <c r="K2793" s="1" t="n">
        <v>7895110044005</v>
      </c>
      <c r="L2793" s="1" t="s">
        <v>4536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8" t="n">
        <v>46197</v>
      </c>
      <c r="C2794" s="1" t="n">
        <v>11</v>
      </c>
      <c r="D2794" s="1" t="s">
        <v>3218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4537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8" t="n">
        <v>46197</v>
      </c>
      <c r="C2795" s="1" t="n">
        <v>11</v>
      </c>
      <c r="D2795" s="1" t="s">
        <v>3218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4538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8" t="n">
        <v>46197</v>
      </c>
      <c r="C2796" s="1" t="n">
        <v>11</v>
      </c>
      <c r="D2796" s="1" t="s">
        <v>3218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4115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8" t="n">
        <v>46197</v>
      </c>
      <c r="C2797" s="1" t="n">
        <v>11</v>
      </c>
      <c r="D2797" s="1" t="s">
        <v>3218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4116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8" t="n">
        <v>46197</v>
      </c>
      <c r="C2798" s="1" t="n">
        <v>11</v>
      </c>
      <c r="D2798" s="1" t="s">
        <v>3218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3220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8" t="n">
        <v>46197</v>
      </c>
      <c r="C2799" s="1" t="n">
        <v>11</v>
      </c>
      <c r="D2799" s="1" t="s">
        <v>3218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3221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8" t="n">
        <v>46197</v>
      </c>
      <c r="C2800" s="1" t="n">
        <v>11</v>
      </c>
      <c r="D2800" s="1" t="s">
        <v>3218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4117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8" t="n">
        <v>46197</v>
      </c>
      <c r="C2801" s="1" t="n">
        <v>11</v>
      </c>
      <c r="D2801" s="1" t="s">
        <v>3218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4182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8" t="n">
        <v>46197</v>
      </c>
      <c r="C2802" s="1" t="n">
        <v>11</v>
      </c>
      <c r="D2802" s="1" t="s">
        <v>3218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4539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8" t="n">
        <v>46197</v>
      </c>
      <c r="C2803" s="1" t="n">
        <v>11</v>
      </c>
      <c r="D2803" s="1" t="s">
        <v>3218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3223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8" t="n">
        <v>46197</v>
      </c>
      <c r="C2804" s="1" t="n">
        <v>11</v>
      </c>
      <c r="D2804" s="1" t="s">
        <v>3218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4540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8" t="n">
        <v>46197</v>
      </c>
      <c r="C2805" s="1" t="n">
        <v>11</v>
      </c>
      <c r="D2805" s="1" t="s">
        <v>3218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4541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8" t="n">
        <v>46197</v>
      </c>
      <c r="C2806" s="1" t="n">
        <v>11</v>
      </c>
      <c r="D2806" s="1" t="s">
        <v>3218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4183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8" t="n">
        <v>46197</v>
      </c>
      <c r="C2807" s="1" t="n">
        <v>11</v>
      </c>
      <c r="D2807" s="1" t="s">
        <v>3218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4542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8" t="n">
        <v>46197</v>
      </c>
      <c r="C2808" s="1" t="n">
        <v>11</v>
      </c>
      <c r="D2808" s="1" t="s">
        <v>3218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3362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8" t="n">
        <v>46197</v>
      </c>
      <c r="C2809" s="1" t="n">
        <v>11</v>
      </c>
      <c r="D2809" s="1" t="s">
        <v>3218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3363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8" t="n">
        <v>46197</v>
      </c>
      <c r="C2810" s="1" t="n">
        <v>11</v>
      </c>
      <c r="D2810" s="1" t="s">
        <v>3218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3421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8" t="n">
        <v>46197</v>
      </c>
      <c r="C2811" s="1" t="n">
        <v>11</v>
      </c>
      <c r="D2811" s="1" t="s">
        <v>3218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3422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8" t="n">
        <v>46197</v>
      </c>
      <c r="C2812" s="1" t="n">
        <v>11</v>
      </c>
      <c r="D2812" s="1" t="s">
        <v>3218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3423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8" t="n">
        <v>46197</v>
      </c>
      <c r="C2813" s="1" t="n">
        <v>11</v>
      </c>
      <c r="D2813" s="1" t="s">
        <v>3218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3424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8" t="n">
        <v>46197</v>
      </c>
      <c r="C2814" s="1" t="n">
        <v>11</v>
      </c>
      <c r="D2814" s="1" t="s">
        <v>3218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3425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8" t="n">
        <v>46197</v>
      </c>
      <c r="C2815" s="1" t="n">
        <v>11</v>
      </c>
      <c r="D2815" s="1" t="s">
        <v>3218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3426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8" t="n">
        <v>46197</v>
      </c>
      <c r="C2816" s="1" t="n">
        <v>11</v>
      </c>
      <c r="D2816" s="1" t="s">
        <v>3218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3427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8" t="n">
        <v>46197</v>
      </c>
      <c r="C2817" s="1" t="n">
        <v>11</v>
      </c>
      <c r="D2817" s="1" t="s">
        <v>3218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3428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8" t="n">
        <v>46197</v>
      </c>
      <c r="C2818" s="1" t="n">
        <v>11</v>
      </c>
      <c r="D2818" s="1" t="s">
        <v>3218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3429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8" t="n">
        <v>46197</v>
      </c>
      <c r="C2819" s="1" t="n">
        <v>11</v>
      </c>
      <c r="D2819" s="1" t="s">
        <v>3218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3430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8" t="n">
        <v>46197</v>
      </c>
      <c r="C2820" s="1" t="n">
        <v>11</v>
      </c>
      <c r="D2820" s="1" t="s">
        <v>3218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3431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8" t="n">
        <v>46197</v>
      </c>
      <c r="C2821" s="1" t="n">
        <v>11</v>
      </c>
      <c r="D2821" s="1" t="s">
        <v>3218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3432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8" t="n">
        <v>46197</v>
      </c>
      <c r="C2822" s="1" t="n">
        <v>11</v>
      </c>
      <c r="D2822" s="1" t="s">
        <v>3218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3433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8" t="n">
        <v>46197</v>
      </c>
      <c r="C2823" s="1" t="n">
        <v>11</v>
      </c>
      <c r="D2823" s="1" t="s">
        <v>3218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3434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8" t="n">
        <v>46197</v>
      </c>
      <c r="C2824" s="1" t="n">
        <v>11</v>
      </c>
      <c r="D2824" s="1" t="s">
        <v>3218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3435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8" t="n">
        <v>46197</v>
      </c>
      <c r="C2825" s="1" t="n">
        <v>11</v>
      </c>
      <c r="D2825" s="1" t="s">
        <v>3218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3436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8" t="n">
        <v>46197</v>
      </c>
      <c r="C2826" s="1" t="n">
        <v>11</v>
      </c>
      <c r="D2826" s="1" t="s">
        <v>3218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3438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8" t="n">
        <v>46197</v>
      </c>
      <c r="C2827" s="1" t="n">
        <v>11</v>
      </c>
      <c r="D2827" s="1" t="s">
        <v>3218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3427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8" t="n">
        <v>46197</v>
      </c>
      <c r="C2828" s="1" t="n">
        <v>11</v>
      </c>
      <c r="D2828" s="1" t="s">
        <v>3218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3439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8" t="n">
        <v>46197</v>
      </c>
      <c r="C2829" s="1" t="n">
        <v>11</v>
      </c>
      <c r="D2829" s="1" t="s">
        <v>3218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3440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8" t="n">
        <v>46197</v>
      </c>
      <c r="C2830" s="1" t="n">
        <v>11</v>
      </c>
      <c r="D2830" s="1" t="s">
        <v>3218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3441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8" t="n">
        <v>46197</v>
      </c>
      <c r="C2831" s="1" t="n">
        <v>11</v>
      </c>
      <c r="D2831" s="1" t="s">
        <v>3218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4543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8" t="n">
        <v>46197</v>
      </c>
      <c r="C2832" s="1" t="n">
        <v>11</v>
      </c>
      <c r="D2832" s="1" t="s">
        <v>3218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4544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8" t="n">
        <v>46197</v>
      </c>
      <c r="C2833" s="1" t="n">
        <v>11</v>
      </c>
      <c r="D2833" s="1" t="s">
        <v>3218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4545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8" t="n">
        <v>46197</v>
      </c>
      <c r="C2834" s="1" t="n">
        <v>11</v>
      </c>
      <c r="D2834" s="1" t="s">
        <v>3218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4546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8" t="n">
        <v>46197</v>
      </c>
      <c r="C2835" s="1" t="n">
        <v>11</v>
      </c>
      <c r="D2835" s="1" t="s">
        <v>3218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4547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8" t="n">
        <v>46197</v>
      </c>
      <c r="C2836" s="1" t="n">
        <v>11</v>
      </c>
      <c r="D2836" s="1" t="s">
        <v>3218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4548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8" t="n">
        <v>46197</v>
      </c>
      <c r="C2837" s="1" t="n">
        <v>11</v>
      </c>
      <c r="D2837" s="1" t="s">
        <v>3218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4549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8" t="n">
        <v>46197</v>
      </c>
      <c r="C2838" s="1" t="n">
        <v>11</v>
      </c>
      <c r="D2838" s="1" t="s">
        <v>3218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4550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8" t="n">
        <v>46197</v>
      </c>
      <c r="C2839" s="1" t="n">
        <v>11</v>
      </c>
      <c r="D2839" s="1" t="s">
        <v>3218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4551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8" t="n">
        <v>46197</v>
      </c>
      <c r="C2840" s="1" t="n">
        <v>11</v>
      </c>
      <c r="D2840" s="1" t="s">
        <v>3218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4552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8" t="n">
        <v>46197</v>
      </c>
      <c r="C2841" s="1" t="n">
        <v>11</v>
      </c>
      <c r="D2841" s="1" t="s">
        <v>3218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4553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8" t="n">
        <v>46197</v>
      </c>
      <c r="C2842" s="1" t="n">
        <v>11</v>
      </c>
      <c r="D2842" s="1" t="s">
        <v>3218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4554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8" t="n">
        <v>46197</v>
      </c>
      <c r="C2843" s="1" t="n">
        <v>11</v>
      </c>
      <c r="D2843" s="1" t="s">
        <v>3218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4555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8" t="n">
        <v>46197</v>
      </c>
      <c r="C2844" s="1" t="n">
        <v>11</v>
      </c>
      <c r="D2844" s="1" t="s">
        <v>3218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4556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8" t="n">
        <v>46197</v>
      </c>
      <c r="C2845" s="1" t="n">
        <v>11</v>
      </c>
      <c r="D2845" s="1" t="s">
        <v>3218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4557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8" t="n">
        <v>46197</v>
      </c>
      <c r="C2846" s="1" t="n">
        <v>11</v>
      </c>
      <c r="D2846" s="1" t="s">
        <v>3218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4558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8" t="n">
        <v>46197</v>
      </c>
      <c r="C2847" s="1" t="n">
        <v>11</v>
      </c>
      <c r="D2847" s="1" t="s">
        <v>3218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3232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8" t="n">
        <v>46197</v>
      </c>
      <c r="C2848" s="1" t="n">
        <v>11</v>
      </c>
      <c r="D2848" s="1" t="s">
        <v>3218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3233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8" t="n">
        <v>46197</v>
      </c>
      <c r="C2849" s="1" t="n">
        <v>11</v>
      </c>
      <c r="D2849" s="1" t="s">
        <v>3218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3234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8" t="n">
        <v>46197</v>
      </c>
      <c r="C2850" s="1" t="n">
        <v>11</v>
      </c>
      <c r="D2850" s="1" t="s">
        <v>3218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3804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8" t="n">
        <v>46197</v>
      </c>
      <c r="C2851" s="1" t="n">
        <v>11</v>
      </c>
      <c r="D2851" s="1" t="s">
        <v>3218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4559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8" t="n">
        <v>46197</v>
      </c>
      <c r="C2852" s="1" t="n">
        <v>11</v>
      </c>
      <c r="D2852" s="1" t="s">
        <v>3218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4560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8" t="n">
        <v>46197</v>
      </c>
      <c r="C2853" s="1" t="n">
        <v>11</v>
      </c>
      <c r="D2853" s="1" t="s">
        <v>3218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4120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8" t="n">
        <v>46197</v>
      </c>
      <c r="C2854" s="1" t="n">
        <v>11</v>
      </c>
      <c r="D2854" s="1" t="s">
        <v>3218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4185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8" t="n">
        <v>46197</v>
      </c>
      <c r="C2855" s="1" t="n">
        <v>11</v>
      </c>
      <c r="D2855" s="1" t="s">
        <v>3218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3235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8" t="n">
        <v>46197</v>
      </c>
      <c r="C2856" s="1" t="n">
        <v>11</v>
      </c>
      <c r="D2856" s="1" t="s">
        <v>3218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3806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8" t="n">
        <v>46197</v>
      </c>
      <c r="C2857" s="1" t="n">
        <v>11</v>
      </c>
      <c r="D2857" s="1" t="s">
        <v>3218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3807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8" t="n">
        <v>46197</v>
      </c>
      <c r="C2858" s="1" t="n">
        <v>11</v>
      </c>
      <c r="D2858" s="1" t="s">
        <v>3218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4561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8" t="n">
        <v>46197</v>
      </c>
      <c r="C2859" s="1" t="n">
        <v>11</v>
      </c>
      <c r="D2859" s="1" t="s">
        <v>3218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4562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8" t="n">
        <v>46197</v>
      </c>
      <c r="C2860" s="1" t="n">
        <v>11</v>
      </c>
      <c r="D2860" s="1" t="s">
        <v>3218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4563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8" t="n">
        <v>46197</v>
      </c>
      <c r="C2861" s="1" t="n">
        <v>11</v>
      </c>
      <c r="D2861" s="1" t="s">
        <v>3218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4564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8" t="n">
        <v>46197</v>
      </c>
      <c r="C2862" s="1" t="n">
        <v>11</v>
      </c>
      <c r="D2862" s="1" t="s">
        <v>3218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4565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8" t="n">
        <v>46197</v>
      </c>
      <c r="C2863" s="1" t="n">
        <v>11</v>
      </c>
      <c r="D2863" s="1" t="s">
        <v>3218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3809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8" t="n">
        <v>46197</v>
      </c>
      <c r="C2864" s="1" t="n">
        <v>11</v>
      </c>
      <c r="D2864" s="1" t="s">
        <v>3218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3239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8" t="n">
        <v>46197</v>
      </c>
      <c r="C2865" s="1" t="n">
        <v>11</v>
      </c>
      <c r="D2865" s="1" t="s">
        <v>3218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4189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8" t="n">
        <v>46197</v>
      </c>
      <c r="C2866" s="1" t="n">
        <v>11</v>
      </c>
      <c r="D2866" s="1" t="s">
        <v>3218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4566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8" t="n">
        <v>46197</v>
      </c>
      <c r="C2867" s="1" t="n">
        <v>11</v>
      </c>
      <c r="D2867" s="1" t="s">
        <v>3218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3233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8" t="n">
        <v>46197</v>
      </c>
      <c r="C2868" s="1" t="n">
        <v>11</v>
      </c>
      <c r="D2868" s="1" t="s">
        <v>3218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3812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8" t="n">
        <v>46197</v>
      </c>
      <c r="C2869" s="1" t="n">
        <v>11</v>
      </c>
      <c r="D2869" s="1" t="s">
        <v>3218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4567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8" t="n">
        <v>46197</v>
      </c>
      <c r="C2870" s="1" t="n">
        <v>39</v>
      </c>
      <c r="D2870" s="1" t="s">
        <v>3443</v>
      </c>
      <c r="E2870" s="1" t="n">
        <v>10031</v>
      </c>
      <c r="F2870" s="1" t="s">
        <v>3145</v>
      </c>
      <c r="I2870" s="1" t="n">
        <v>14703</v>
      </c>
      <c r="J2870" s="1" t="n">
        <v>78290</v>
      </c>
      <c r="K2870" s="1" t="n">
        <v>7896587325604</v>
      </c>
      <c r="L2870" s="1" t="s">
        <v>4568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8" t="n">
        <v>46197</v>
      </c>
      <c r="C2871" s="1" t="n">
        <v>39</v>
      </c>
      <c r="D2871" s="1" t="s">
        <v>3443</v>
      </c>
      <c r="E2871" s="1" t="n">
        <v>10031</v>
      </c>
      <c r="F2871" s="1" t="s">
        <v>3145</v>
      </c>
      <c r="I2871" s="1" t="n">
        <v>14703</v>
      </c>
      <c r="J2871" s="1" t="n">
        <v>78291</v>
      </c>
      <c r="K2871" s="1" t="n">
        <v>7798159128272</v>
      </c>
      <c r="L2871" s="1" t="s">
        <v>4569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8" t="n">
        <v>46197</v>
      </c>
      <c r="C2872" s="1" t="n">
        <v>39</v>
      </c>
      <c r="D2872" s="1" t="s">
        <v>3443</v>
      </c>
      <c r="E2872" s="1" t="n">
        <v>10031</v>
      </c>
      <c r="F2872" s="1" t="s">
        <v>3145</v>
      </c>
      <c r="I2872" s="1" t="n">
        <v>14703</v>
      </c>
      <c r="J2872" s="1" t="n">
        <v>78292</v>
      </c>
      <c r="K2872" s="1" t="n">
        <v>7891342013024</v>
      </c>
      <c r="L2872" s="1" t="s">
        <v>4570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8" t="n">
        <v>46197</v>
      </c>
      <c r="C2873" s="1" t="n">
        <v>39</v>
      </c>
      <c r="D2873" s="1" t="s">
        <v>3443</v>
      </c>
      <c r="E2873" s="1" t="n">
        <v>10031</v>
      </c>
      <c r="F2873" s="1" t="s">
        <v>3145</v>
      </c>
      <c r="I2873" s="1" t="n">
        <v>14703</v>
      </c>
      <c r="J2873" s="1" t="n">
        <v>78293</v>
      </c>
      <c r="K2873" s="1" t="n">
        <v>7891342512466</v>
      </c>
      <c r="L2873" s="1" t="s">
        <v>4571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8" t="n">
        <v>46197</v>
      </c>
      <c r="C2874" s="1" t="n">
        <v>39</v>
      </c>
      <c r="D2874" s="1" t="s">
        <v>3443</v>
      </c>
      <c r="E2874" s="1" t="n">
        <v>10031</v>
      </c>
      <c r="F2874" s="1" t="s">
        <v>3145</v>
      </c>
      <c r="I2874" s="1" t="n">
        <v>14703</v>
      </c>
      <c r="J2874" s="1" t="n">
        <v>78298</v>
      </c>
      <c r="K2874" s="1" t="n">
        <v>782999</v>
      </c>
      <c r="L2874" s="1" t="s">
        <v>4572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8" t="n">
        <v>46197</v>
      </c>
      <c r="C2875" s="1" t="n">
        <v>107</v>
      </c>
      <c r="D2875" s="1" t="s">
        <v>3663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3363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8" t="n">
        <v>46197</v>
      </c>
      <c r="C2876" s="1" t="n">
        <v>171</v>
      </c>
      <c r="D2876" s="1" t="s">
        <v>3445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4573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8" t="n">
        <v>46197</v>
      </c>
      <c r="C2877" s="1" t="n">
        <v>171</v>
      </c>
      <c r="D2877" s="1" t="s">
        <v>3445</v>
      </c>
      <c r="E2877" s="1" t="n">
        <v>1955</v>
      </c>
      <c r="F2877" s="1" t="s">
        <v>3140</v>
      </c>
      <c r="I2877" s="1" t="n">
        <v>45639</v>
      </c>
      <c r="J2877" s="1" t="n">
        <v>45154</v>
      </c>
      <c r="K2877" s="1" t="n">
        <v>2246390</v>
      </c>
      <c r="L2877" s="1" t="s">
        <v>4433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8" t="n">
        <v>46197</v>
      </c>
      <c r="C2878" s="1" t="n">
        <v>171</v>
      </c>
      <c r="D2878" s="1" t="s">
        <v>3445</v>
      </c>
      <c r="E2878" s="1" t="n">
        <v>1955</v>
      </c>
      <c r="F2878" s="1" t="s">
        <v>3140</v>
      </c>
      <c r="I2878" s="1" t="n">
        <v>45639</v>
      </c>
      <c r="J2878" s="1" t="n">
        <v>45155</v>
      </c>
      <c r="K2878" s="1" t="n">
        <v>2246406</v>
      </c>
      <c r="L2878" s="1" t="s">
        <v>4434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8" t="n">
        <v>46197</v>
      </c>
      <c r="C2879" s="1" t="n">
        <v>171</v>
      </c>
      <c r="D2879" s="1" t="s">
        <v>3445</v>
      </c>
      <c r="E2879" s="1" t="n">
        <v>1955</v>
      </c>
      <c r="F2879" s="1" t="s">
        <v>3140</v>
      </c>
      <c r="I2879" s="1" t="n">
        <v>45670</v>
      </c>
      <c r="J2879" s="1" t="n">
        <v>45153</v>
      </c>
      <c r="K2879" s="1" t="n">
        <v>7899403713715</v>
      </c>
      <c r="L2879" s="1" t="s">
        <v>4432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8" t="n">
        <v>46197</v>
      </c>
      <c r="C2880" s="1" t="n">
        <v>171</v>
      </c>
      <c r="D2880" s="1" t="s">
        <v>3445</v>
      </c>
      <c r="E2880" s="1" t="n">
        <v>1955</v>
      </c>
      <c r="F2880" s="1" t="s">
        <v>3140</v>
      </c>
      <c r="I2880" s="1" t="n">
        <v>45670</v>
      </c>
      <c r="J2880" s="1" t="n">
        <v>45154</v>
      </c>
      <c r="K2880" s="1" t="n">
        <v>2246390</v>
      </c>
      <c r="L2880" s="1" t="s">
        <v>4433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8" t="n">
        <v>46197</v>
      </c>
      <c r="C2881" s="1" t="n">
        <v>171</v>
      </c>
      <c r="D2881" s="1" t="s">
        <v>3445</v>
      </c>
      <c r="E2881" s="1" t="n">
        <v>1955</v>
      </c>
      <c r="F2881" s="1" t="s">
        <v>3140</v>
      </c>
      <c r="I2881" s="1" t="n">
        <v>45670</v>
      </c>
      <c r="J2881" s="1" t="n">
        <v>45155</v>
      </c>
      <c r="K2881" s="1" t="n">
        <v>2246406</v>
      </c>
      <c r="L2881" s="1" t="s">
        <v>4434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8" t="n">
        <v>46197</v>
      </c>
      <c r="C2882" s="1" t="n">
        <v>171</v>
      </c>
      <c r="D2882" s="1" t="s">
        <v>3445</v>
      </c>
      <c r="E2882" s="1" t="n">
        <v>1955</v>
      </c>
      <c r="F2882" s="1" t="s">
        <v>3140</v>
      </c>
      <c r="I2882" s="1" t="n">
        <v>45743</v>
      </c>
      <c r="J2882" s="1" t="n">
        <v>45154</v>
      </c>
      <c r="K2882" s="1" t="n">
        <v>2246390</v>
      </c>
      <c r="L2882" s="1" t="s">
        <v>4433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8" t="n">
        <v>46197</v>
      </c>
      <c r="C2883" s="1" t="n">
        <v>171</v>
      </c>
      <c r="D2883" s="1" t="s">
        <v>3445</v>
      </c>
      <c r="E2883" s="1" t="n">
        <v>1955</v>
      </c>
      <c r="F2883" s="1" t="s">
        <v>3140</v>
      </c>
      <c r="I2883" s="1" t="n">
        <v>45743</v>
      </c>
      <c r="J2883" s="1" t="n">
        <v>45155</v>
      </c>
      <c r="K2883" s="1" t="n">
        <v>2246406</v>
      </c>
      <c r="L2883" s="1" t="s">
        <v>4434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8" t="n">
        <v>46197</v>
      </c>
      <c r="C2884" s="1" t="n">
        <v>171</v>
      </c>
      <c r="D2884" s="1" t="s">
        <v>3445</v>
      </c>
      <c r="E2884" s="1" t="n">
        <v>1955</v>
      </c>
      <c r="F2884" s="1" t="s">
        <v>3140</v>
      </c>
      <c r="I2884" s="1" t="n">
        <v>45841</v>
      </c>
      <c r="J2884" s="1" t="n">
        <v>45153</v>
      </c>
      <c r="K2884" s="1" t="n">
        <v>7899403713715</v>
      </c>
      <c r="L2884" s="1" t="s">
        <v>4432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8" t="n">
        <v>46197</v>
      </c>
      <c r="C2885" s="1" t="n">
        <v>171</v>
      </c>
      <c r="D2885" s="1" t="s">
        <v>3445</v>
      </c>
      <c r="E2885" s="1" t="n">
        <v>1955</v>
      </c>
      <c r="F2885" s="1" t="s">
        <v>3140</v>
      </c>
      <c r="I2885" s="1" t="n">
        <v>45841</v>
      </c>
      <c r="J2885" s="1" t="n">
        <v>45154</v>
      </c>
      <c r="K2885" s="1" t="n">
        <v>2246390</v>
      </c>
      <c r="L2885" s="1" t="s">
        <v>4433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8" t="n">
        <v>46197</v>
      </c>
      <c r="C2886" s="1" t="n">
        <v>171</v>
      </c>
      <c r="D2886" s="1" t="s">
        <v>3445</v>
      </c>
      <c r="E2886" s="1" t="n">
        <v>1955</v>
      </c>
      <c r="F2886" s="1" t="s">
        <v>3140</v>
      </c>
      <c r="I2886" s="1" t="n">
        <v>45841</v>
      </c>
      <c r="J2886" s="1" t="n">
        <v>45155</v>
      </c>
      <c r="K2886" s="1" t="n">
        <v>2246406</v>
      </c>
      <c r="L2886" s="1" t="s">
        <v>4434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8" t="n">
        <v>46197</v>
      </c>
      <c r="C2887" s="1" t="n">
        <v>171</v>
      </c>
      <c r="D2887" s="1" t="s">
        <v>3445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4574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8" t="n">
        <v>46197</v>
      </c>
      <c r="C2888" s="1" t="n">
        <v>171</v>
      </c>
      <c r="D2888" s="1" t="s">
        <v>3445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4575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8" t="n">
        <v>46198</v>
      </c>
      <c r="C2889" s="1" t="n">
        <v>1</v>
      </c>
      <c r="D2889" s="1" t="s">
        <v>3245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4576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8" t="n">
        <v>46198</v>
      </c>
      <c r="C2890" s="1" t="n">
        <v>1</v>
      </c>
      <c r="D2890" s="1" t="s">
        <v>3245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4577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8" t="n">
        <v>46198</v>
      </c>
      <c r="C2891" s="1" t="n">
        <v>1</v>
      </c>
      <c r="D2891" s="1" t="s">
        <v>3245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4578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8" t="n">
        <v>46198</v>
      </c>
      <c r="C2892" s="1" t="n">
        <v>1</v>
      </c>
      <c r="D2892" s="1" t="s">
        <v>3245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4579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8" t="n">
        <v>46198</v>
      </c>
      <c r="C2893" s="1" t="n">
        <v>1</v>
      </c>
      <c r="D2893" s="1" t="s">
        <v>3245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4580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8" t="n">
        <v>46198</v>
      </c>
      <c r="C2894" s="1" t="n">
        <v>1</v>
      </c>
      <c r="D2894" s="1" t="s">
        <v>3245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4581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8" t="n">
        <v>46198</v>
      </c>
      <c r="C2895" s="1" t="n">
        <v>1</v>
      </c>
      <c r="D2895" s="1" t="s">
        <v>3245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4582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8" t="n">
        <v>46198</v>
      </c>
      <c r="C2896" s="1" t="n">
        <v>1</v>
      </c>
      <c r="D2896" s="1" t="s">
        <v>3245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4583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8" t="n">
        <v>46198</v>
      </c>
      <c r="C2897" s="1" t="n">
        <v>1</v>
      </c>
      <c r="D2897" s="1" t="s">
        <v>3245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4584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8" t="n">
        <v>46198</v>
      </c>
      <c r="C2898" s="1" t="n">
        <v>1</v>
      </c>
      <c r="D2898" s="1" t="s">
        <v>3245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4585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8" t="n">
        <v>46198</v>
      </c>
      <c r="C2899" s="1" t="n">
        <v>1</v>
      </c>
      <c r="D2899" s="1" t="s">
        <v>3245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4586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8" t="n">
        <v>46198</v>
      </c>
      <c r="C2900" s="1" t="n">
        <v>1</v>
      </c>
      <c r="D2900" s="1" t="s">
        <v>3245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4587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8" t="n">
        <v>46198</v>
      </c>
      <c r="C2901" s="1" t="n">
        <v>1</v>
      </c>
      <c r="D2901" s="1" t="s">
        <v>3245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4588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8" t="n">
        <v>46198</v>
      </c>
      <c r="C2902" s="1" t="n">
        <v>1</v>
      </c>
      <c r="D2902" s="1" t="s">
        <v>3245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4589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8" t="n">
        <v>46198</v>
      </c>
      <c r="C2903" s="1" t="n">
        <v>1</v>
      </c>
      <c r="D2903" s="1" t="s">
        <v>3245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4590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8" t="n">
        <v>46198</v>
      </c>
      <c r="C2904" s="1" t="n">
        <v>1</v>
      </c>
      <c r="D2904" s="1" t="s">
        <v>3245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4591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8" t="n">
        <v>46198</v>
      </c>
      <c r="C2905" s="1" t="n">
        <v>1</v>
      </c>
      <c r="D2905" s="1" t="s">
        <v>3245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4592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8" t="n">
        <v>46198</v>
      </c>
      <c r="C2906" s="1" t="n">
        <v>1</v>
      </c>
      <c r="D2906" s="1" t="s">
        <v>3245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4593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8" t="n">
        <v>46198</v>
      </c>
      <c r="C2907" s="1" t="n">
        <v>1</v>
      </c>
      <c r="D2907" s="1" t="s">
        <v>3245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4594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8" t="n">
        <v>46198</v>
      </c>
      <c r="C2908" s="1" t="n">
        <v>1</v>
      </c>
      <c r="D2908" s="1" t="s">
        <v>3245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4595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8" t="n">
        <v>46198</v>
      </c>
      <c r="C2909" s="1" t="n">
        <v>1</v>
      </c>
      <c r="D2909" s="1" t="s">
        <v>3245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4596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8" t="n">
        <v>46198</v>
      </c>
      <c r="C2910" s="1" t="n">
        <v>1</v>
      </c>
      <c r="D2910" s="1" t="s">
        <v>3245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3268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8" t="n">
        <v>46198</v>
      </c>
      <c r="C2911" s="1" t="n">
        <v>1</v>
      </c>
      <c r="D2911" s="1" t="s">
        <v>3245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3269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8" t="n">
        <v>46198</v>
      </c>
      <c r="C2912" s="1" t="n">
        <v>1</v>
      </c>
      <c r="D2912" s="1" t="s">
        <v>3245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3270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8" t="n">
        <v>46198</v>
      </c>
      <c r="C2913" s="1" t="n">
        <v>1</v>
      </c>
      <c r="D2913" s="1" t="s">
        <v>3245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3272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8" t="n">
        <v>46198</v>
      </c>
      <c r="C2914" s="1" t="n">
        <v>1</v>
      </c>
      <c r="D2914" s="1" t="s">
        <v>3245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3627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8" t="n">
        <v>46198</v>
      </c>
      <c r="C2915" s="1" t="n">
        <v>1</v>
      </c>
      <c r="D2915" s="1" t="s">
        <v>3245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3309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8" t="n">
        <v>46198</v>
      </c>
      <c r="C2916" s="1" t="n">
        <v>1</v>
      </c>
      <c r="D2916" s="1" t="s">
        <v>3245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3310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8" t="n">
        <v>46198</v>
      </c>
      <c r="C2917" s="1" t="n">
        <v>1</v>
      </c>
      <c r="D2917" s="1" t="s">
        <v>3245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3630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8" t="n">
        <v>46198</v>
      </c>
      <c r="C2918" s="1" t="n">
        <v>1</v>
      </c>
      <c r="D2918" s="1" t="s">
        <v>3245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3310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8" t="n">
        <v>46198</v>
      </c>
      <c r="C2919" s="1" t="n">
        <v>1</v>
      </c>
      <c r="D2919" s="1" t="s">
        <v>3245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3632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8" t="n">
        <v>46198</v>
      </c>
      <c r="C2920" s="1" t="n">
        <v>1</v>
      </c>
      <c r="D2920" s="1" t="s">
        <v>3245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4597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8" t="n">
        <v>46198</v>
      </c>
      <c r="C2921" s="1" t="n">
        <v>1</v>
      </c>
      <c r="D2921" s="1" t="s">
        <v>3245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3633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8" t="n">
        <v>46198</v>
      </c>
      <c r="C2922" s="1" t="n">
        <v>1</v>
      </c>
      <c r="D2922" s="1" t="s">
        <v>3245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3635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8" t="n">
        <v>46198</v>
      </c>
      <c r="C2923" s="1" t="n">
        <v>1</v>
      </c>
      <c r="D2923" s="1" t="s">
        <v>3245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3315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8" t="n">
        <v>46198</v>
      </c>
      <c r="C2924" s="1" t="n">
        <v>1</v>
      </c>
      <c r="D2924" s="1" t="s">
        <v>3245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3317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8" t="n">
        <v>46198</v>
      </c>
      <c r="C2925" s="1" t="n">
        <v>1</v>
      </c>
      <c r="D2925" s="1" t="s">
        <v>3245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3394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8" t="n">
        <v>46198</v>
      </c>
      <c r="C2926" s="1" t="n">
        <v>1</v>
      </c>
      <c r="D2926" s="1" t="s">
        <v>3245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3395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8" t="n">
        <v>46198</v>
      </c>
      <c r="C2927" s="1" t="n">
        <v>1</v>
      </c>
      <c r="D2927" s="1" t="s">
        <v>3245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3396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8" t="n">
        <v>46198</v>
      </c>
      <c r="C2928" s="1" t="n">
        <v>1</v>
      </c>
      <c r="D2928" s="1" t="s">
        <v>3245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3397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8" t="n">
        <v>46198</v>
      </c>
      <c r="C2929" s="1" t="n">
        <v>1</v>
      </c>
      <c r="D2929" s="1" t="s">
        <v>3245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3398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8" t="n">
        <v>46198</v>
      </c>
      <c r="C2930" s="1" t="n">
        <v>1</v>
      </c>
      <c r="D2930" s="1" t="s">
        <v>3245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3399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8" t="n">
        <v>46198</v>
      </c>
      <c r="C2931" s="1" t="n">
        <v>1</v>
      </c>
      <c r="D2931" s="1" t="s">
        <v>3245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3400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8" t="n">
        <v>46198</v>
      </c>
      <c r="C2932" s="1" t="n">
        <v>2</v>
      </c>
      <c r="D2932" s="1" t="s">
        <v>3211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3214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8" t="n">
        <v>46198</v>
      </c>
      <c r="C2933" s="1" t="n">
        <v>6</v>
      </c>
      <c r="D2933" s="1" t="s">
        <v>3217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3214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8" t="n">
        <v>46198</v>
      </c>
      <c r="C2934" s="1" t="n">
        <v>11</v>
      </c>
      <c r="D2934" s="1" t="s">
        <v>3218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4598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8" t="n">
        <v>46198</v>
      </c>
      <c r="C2935" s="1" t="n">
        <v>11</v>
      </c>
      <c r="D2935" s="1" t="s">
        <v>3218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4599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8" t="n">
        <v>46198</v>
      </c>
      <c r="C2936" s="1" t="n">
        <v>11</v>
      </c>
      <c r="D2936" s="1" t="s">
        <v>3218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4600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8" t="n">
        <v>46198</v>
      </c>
      <c r="C2937" s="1" t="n">
        <v>11</v>
      </c>
      <c r="D2937" s="1" t="s">
        <v>3218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4601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8" t="n">
        <v>46198</v>
      </c>
      <c r="C2938" s="1" t="n">
        <v>11</v>
      </c>
      <c r="D2938" s="1" t="s">
        <v>3218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4602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8" t="n">
        <v>46198</v>
      </c>
      <c r="C2939" s="1" t="n">
        <v>11</v>
      </c>
      <c r="D2939" s="1" t="s">
        <v>3218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4603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8" t="n">
        <v>46198</v>
      </c>
      <c r="C2940" s="1" t="n">
        <v>11</v>
      </c>
      <c r="D2940" s="1" t="s">
        <v>3218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4604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8" t="n">
        <v>46198</v>
      </c>
      <c r="C2941" s="1" t="n">
        <v>11</v>
      </c>
      <c r="D2941" s="1" t="s">
        <v>3218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4605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8" t="n">
        <v>46198</v>
      </c>
      <c r="C2942" s="1" t="n">
        <v>11</v>
      </c>
      <c r="D2942" s="1" t="s">
        <v>3218</v>
      </c>
      <c r="E2942" s="1" t="n">
        <v>1955</v>
      </c>
      <c r="F2942" s="1" t="s">
        <v>3140</v>
      </c>
      <c r="I2942" s="1" t="n">
        <v>45987</v>
      </c>
      <c r="J2942" s="1" t="n">
        <v>37740</v>
      </c>
      <c r="K2942" s="1" t="n">
        <v>7899403635857</v>
      </c>
      <c r="L2942" s="1" t="s">
        <v>4606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8" t="n">
        <v>46198</v>
      </c>
      <c r="C2943" s="1" t="n">
        <v>11</v>
      </c>
      <c r="D2943" s="1" t="s">
        <v>3218</v>
      </c>
      <c r="E2943" s="1" t="n">
        <v>1955</v>
      </c>
      <c r="F2943" s="1" t="s">
        <v>3140</v>
      </c>
      <c r="I2943" s="1" t="n">
        <v>45987</v>
      </c>
      <c r="J2943" s="1" t="n">
        <v>37742</v>
      </c>
      <c r="K2943" s="1" t="n">
        <v>7898575226504</v>
      </c>
      <c r="L2943" s="1" t="s">
        <v>4435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8" t="n">
        <v>46198</v>
      </c>
      <c r="C2944" s="1" t="n">
        <v>11</v>
      </c>
      <c r="D2944" s="1" t="s">
        <v>3218</v>
      </c>
      <c r="E2944" s="1" t="n">
        <v>1955</v>
      </c>
      <c r="F2944" s="1" t="s">
        <v>3140</v>
      </c>
      <c r="I2944" s="1" t="n">
        <v>45987</v>
      </c>
      <c r="J2944" s="1" t="n">
        <v>37744</v>
      </c>
      <c r="K2944" s="1" t="n">
        <v>7894537020739</v>
      </c>
      <c r="L2944" s="1" t="s">
        <v>4607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8" t="n">
        <v>46198</v>
      </c>
      <c r="C2945" s="1" t="n">
        <v>11</v>
      </c>
      <c r="D2945" s="1" t="s">
        <v>3218</v>
      </c>
      <c r="E2945" s="1" t="n">
        <v>1955</v>
      </c>
      <c r="F2945" s="1" t="s">
        <v>3140</v>
      </c>
      <c r="I2945" s="1" t="n">
        <v>45987</v>
      </c>
      <c r="J2945" s="1" t="n">
        <v>37744</v>
      </c>
      <c r="K2945" s="1" t="n">
        <v>7894537020739</v>
      </c>
      <c r="L2945" s="1" t="s">
        <v>4607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8" t="n">
        <v>46198</v>
      </c>
      <c r="C2946" s="1" t="n">
        <v>11</v>
      </c>
      <c r="D2946" s="1" t="s">
        <v>3218</v>
      </c>
      <c r="E2946" s="1" t="n">
        <v>1955</v>
      </c>
      <c r="F2946" s="1" t="s">
        <v>3140</v>
      </c>
      <c r="I2946" s="1" t="n">
        <v>45987</v>
      </c>
      <c r="J2946" s="1" t="n">
        <v>37745</v>
      </c>
      <c r="K2946" s="1" t="n">
        <v>7894537020746</v>
      </c>
      <c r="L2946" s="1" t="s">
        <v>4608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8" t="n">
        <v>46198</v>
      </c>
      <c r="C2947" s="1" t="n">
        <v>11</v>
      </c>
      <c r="D2947" s="1" t="s">
        <v>3218</v>
      </c>
      <c r="E2947" s="1" t="n">
        <v>1955</v>
      </c>
      <c r="F2947" s="1" t="s">
        <v>3140</v>
      </c>
      <c r="I2947" s="1" t="n">
        <v>45987</v>
      </c>
      <c r="J2947" s="1" t="n">
        <v>37858</v>
      </c>
      <c r="K2947" s="1" t="n">
        <v>7899403636076</v>
      </c>
      <c r="L2947" s="1" t="s">
        <v>4609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8" t="n">
        <v>46198</v>
      </c>
      <c r="C2948" s="1" t="n">
        <v>11</v>
      </c>
      <c r="D2948" s="1" t="s">
        <v>3218</v>
      </c>
      <c r="E2948" s="1" t="n">
        <v>1955</v>
      </c>
      <c r="F2948" s="1" t="s">
        <v>3140</v>
      </c>
      <c r="I2948" s="1" t="n">
        <v>45987</v>
      </c>
      <c r="J2948" s="1" t="n">
        <v>50870</v>
      </c>
      <c r="K2948" s="1" t="n">
        <v>7899403636373</v>
      </c>
      <c r="L2948" s="1" t="s">
        <v>4610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8" t="n">
        <v>46198</v>
      </c>
      <c r="C2949" s="1" t="n">
        <v>11</v>
      </c>
      <c r="D2949" s="1" t="s">
        <v>3218</v>
      </c>
      <c r="E2949" s="1" t="n">
        <v>1955</v>
      </c>
      <c r="F2949" s="1" t="s">
        <v>3140</v>
      </c>
      <c r="I2949" s="1" t="n">
        <v>45987</v>
      </c>
      <c r="J2949" s="1" t="n">
        <v>62812</v>
      </c>
      <c r="K2949" s="1" t="n">
        <v>7898933090877</v>
      </c>
      <c r="L2949" s="1" t="s">
        <v>4436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8" t="n">
        <v>46198</v>
      </c>
      <c r="C2950" s="1" t="n">
        <v>11</v>
      </c>
      <c r="D2950" s="1" t="s">
        <v>3218</v>
      </c>
      <c r="E2950" s="1" t="n">
        <v>1955</v>
      </c>
      <c r="F2950" s="1" t="s">
        <v>3140</v>
      </c>
      <c r="I2950" s="1" t="n">
        <v>45987</v>
      </c>
      <c r="J2950" s="1" t="n">
        <v>72901</v>
      </c>
      <c r="K2950" s="1" t="n">
        <v>7898602918563</v>
      </c>
      <c r="L2950" s="1" t="s">
        <v>4437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8" t="n">
        <v>46198</v>
      </c>
      <c r="C2951" s="1" t="n">
        <v>11</v>
      </c>
      <c r="D2951" s="1" t="s">
        <v>3218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3647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8" t="n">
        <v>46198</v>
      </c>
      <c r="C2952" s="1" t="n">
        <v>11</v>
      </c>
      <c r="D2952" s="1" t="s">
        <v>3218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3649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8" t="n">
        <v>46198</v>
      </c>
      <c r="C2953" s="1" t="n">
        <v>11</v>
      </c>
      <c r="D2953" s="1" t="s">
        <v>3218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4611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8" t="n">
        <v>46198</v>
      </c>
      <c r="C2954" s="1" t="n">
        <v>11</v>
      </c>
      <c r="D2954" s="1" t="s">
        <v>3218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3650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8" t="n">
        <v>46198</v>
      </c>
      <c r="C2955" s="1" t="n">
        <v>11</v>
      </c>
      <c r="D2955" s="1" t="s">
        <v>3218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4612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8" t="n">
        <v>46198</v>
      </c>
      <c r="C2956" s="1" t="n">
        <v>11</v>
      </c>
      <c r="D2956" s="1" t="s">
        <v>3218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4613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8" t="n">
        <v>46198</v>
      </c>
      <c r="C2957" s="1" t="n">
        <v>11</v>
      </c>
      <c r="D2957" s="1" t="s">
        <v>3218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4614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8" t="n">
        <v>46198</v>
      </c>
      <c r="C2958" s="1" t="n">
        <v>11</v>
      </c>
      <c r="D2958" s="1" t="s">
        <v>3218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4615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8" t="n">
        <v>46198</v>
      </c>
      <c r="C2959" s="1" t="n">
        <v>11</v>
      </c>
      <c r="D2959" s="1" t="s">
        <v>3218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4616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8" t="n">
        <v>46198</v>
      </c>
      <c r="C2960" s="1" t="n">
        <v>11</v>
      </c>
      <c r="D2960" s="1" t="s">
        <v>3218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4617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8" t="n">
        <v>46198</v>
      </c>
      <c r="C2961" s="1" t="n">
        <v>11</v>
      </c>
      <c r="D2961" s="1" t="s">
        <v>3218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4618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8" t="n">
        <v>46198</v>
      </c>
      <c r="C2962" s="1" t="n">
        <v>11</v>
      </c>
      <c r="D2962" s="1" t="s">
        <v>3218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4619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8" t="n">
        <v>46198</v>
      </c>
      <c r="C2963" s="1" t="n">
        <v>11</v>
      </c>
      <c r="D2963" s="1" t="s">
        <v>3218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4620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8" t="n">
        <v>46198</v>
      </c>
      <c r="C2964" s="1" t="n">
        <v>11</v>
      </c>
      <c r="D2964" s="1" t="s">
        <v>3218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4621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8" t="n">
        <v>46198</v>
      </c>
      <c r="C2965" s="1" t="n">
        <v>11</v>
      </c>
      <c r="D2965" s="1" t="s">
        <v>3218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4622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8" t="n">
        <v>46198</v>
      </c>
      <c r="C2966" s="1" t="n">
        <v>11</v>
      </c>
      <c r="D2966" s="1" t="s">
        <v>3218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4623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8" t="n">
        <v>46198</v>
      </c>
      <c r="C2967" s="1" t="n">
        <v>11</v>
      </c>
      <c r="D2967" s="1" t="s">
        <v>3218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4624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8" t="n">
        <v>46198</v>
      </c>
      <c r="C2968" s="1" t="n">
        <v>11</v>
      </c>
      <c r="D2968" s="1" t="s">
        <v>3218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4625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8" t="n">
        <v>46198</v>
      </c>
      <c r="C2969" s="1" t="n">
        <v>11</v>
      </c>
      <c r="D2969" s="1" t="s">
        <v>3218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4626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8" t="n">
        <v>46198</v>
      </c>
      <c r="C2970" s="1" t="n">
        <v>11</v>
      </c>
      <c r="D2970" s="1" t="s">
        <v>3218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4627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8" t="n">
        <v>46198</v>
      </c>
      <c r="C2971" s="1" t="n">
        <v>11</v>
      </c>
      <c r="D2971" s="1" t="s">
        <v>3218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4628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8" t="n">
        <v>46198</v>
      </c>
      <c r="C2972" s="1" t="n">
        <v>11</v>
      </c>
      <c r="D2972" s="1" t="s">
        <v>3218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4629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8" t="n">
        <v>46198</v>
      </c>
      <c r="C2973" s="1" t="n">
        <v>11</v>
      </c>
      <c r="D2973" s="1" t="s">
        <v>3218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4630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8" t="n">
        <v>46198</v>
      </c>
      <c r="C2974" s="1" t="n">
        <v>11</v>
      </c>
      <c r="D2974" s="1" t="s">
        <v>3218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4631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8" t="n">
        <v>46198</v>
      </c>
      <c r="C2975" s="1" t="n">
        <v>11</v>
      </c>
      <c r="D2975" s="1" t="s">
        <v>3218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4632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8" t="n">
        <v>46198</v>
      </c>
      <c r="C2976" s="1" t="n">
        <v>11</v>
      </c>
      <c r="D2976" s="1" t="s">
        <v>3218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4633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8" t="n">
        <v>46198</v>
      </c>
      <c r="C2977" s="1" t="n">
        <v>11</v>
      </c>
      <c r="D2977" s="1" t="s">
        <v>3218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4634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8" t="n">
        <v>46198</v>
      </c>
      <c r="C2978" s="1" t="n">
        <v>11</v>
      </c>
      <c r="D2978" s="1" t="s">
        <v>3218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4635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8" t="n">
        <v>46198</v>
      </c>
      <c r="C2979" s="1" t="n">
        <v>11</v>
      </c>
      <c r="D2979" s="1" t="s">
        <v>3218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4636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8" t="n">
        <v>46198</v>
      </c>
      <c r="C2980" s="1" t="n">
        <v>11</v>
      </c>
      <c r="D2980" s="1" t="s">
        <v>3218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4637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8" t="n">
        <v>46198</v>
      </c>
      <c r="C2981" s="1" t="n">
        <v>11</v>
      </c>
      <c r="D2981" s="1" t="s">
        <v>3218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4638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8" t="n">
        <v>46198</v>
      </c>
      <c r="C2982" s="1" t="n">
        <v>11</v>
      </c>
      <c r="D2982" s="1" t="s">
        <v>3218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4639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8" t="n">
        <v>46198</v>
      </c>
      <c r="C2983" s="1" t="n">
        <v>11</v>
      </c>
      <c r="D2983" s="1" t="s">
        <v>3218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4640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8" t="n">
        <v>46198</v>
      </c>
      <c r="C2984" s="1" t="n">
        <v>11</v>
      </c>
      <c r="D2984" s="1" t="s">
        <v>3218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4641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8" t="n">
        <v>46198</v>
      </c>
      <c r="C2985" s="1" t="n">
        <v>11</v>
      </c>
      <c r="D2985" s="1" t="s">
        <v>3218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4642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8" t="n">
        <v>46198</v>
      </c>
      <c r="C2986" s="1" t="n">
        <v>11</v>
      </c>
      <c r="D2986" s="1" t="s">
        <v>3218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3769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8" t="n">
        <v>46198</v>
      </c>
      <c r="C2987" s="1" t="n">
        <v>11</v>
      </c>
      <c r="D2987" s="1" t="s">
        <v>3218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3319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8" t="n">
        <v>46198</v>
      </c>
      <c r="C2988" s="1" t="n">
        <v>11</v>
      </c>
      <c r="D2988" s="1" t="s">
        <v>3218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3923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8" t="n">
        <v>46198</v>
      </c>
      <c r="C2989" s="1" t="n">
        <v>11</v>
      </c>
      <c r="D2989" s="1" t="s">
        <v>3218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3324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8" t="n">
        <v>46198</v>
      </c>
      <c r="C2990" s="1" t="n">
        <v>11</v>
      </c>
      <c r="D2990" s="1" t="s">
        <v>3218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3325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8" t="n">
        <v>46198</v>
      </c>
      <c r="C2991" s="1" t="n">
        <v>11</v>
      </c>
      <c r="D2991" s="1" t="s">
        <v>3218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4643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8" t="n">
        <v>46198</v>
      </c>
      <c r="C2992" s="1" t="n">
        <v>11</v>
      </c>
      <c r="D2992" s="1" t="s">
        <v>3218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4644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8" t="n">
        <v>46198</v>
      </c>
      <c r="C2993" s="1" t="n">
        <v>11</v>
      </c>
      <c r="D2993" s="1" t="s">
        <v>3218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4645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8" t="n">
        <v>46198</v>
      </c>
      <c r="C2994" s="1" t="n">
        <v>11</v>
      </c>
      <c r="D2994" s="1" t="s">
        <v>3218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4646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8" t="n">
        <v>46198</v>
      </c>
      <c r="C2995" s="1" t="n">
        <v>11</v>
      </c>
      <c r="D2995" s="1" t="s">
        <v>3218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4647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8" t="n">
        <v>46198</v>
      </c>
      <c r="C2996" s="1" t="n">
        <v>11</v>
      </c>
      <c r="D2996" s="1" t="s">
        <v>3218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4648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8" t="n">
        <v>46198</v>
      </c>
      <c r="C2997" s="1" t="n">
        <v>11</v>
      </c>
      <c r="D2997" s="1" t="s">
        <v>3218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4649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8" t="n">
        <v>46198</v>
      </c>
      <c r="C2998" s="1" t="n">
        <v>11</v>
      </c>
      <c r="D2998" s="1" t="s">
        <v>3218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4650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8" t="n">
        <v>46198</v>
      </c>
      <c r="C2999" s="1" t="n">
        <v>11</v>
      </c>
      <c r="D2999" s="1" t="s">
        <v>3218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4651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8" t="n">
        <v>46198</v>
      </c>
      <c r="C3000" s="1" t="n">
        <v>11</v>
      </c>
      <c r="D3000" s="1" t="s">
        <v>3218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4652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8" t="n">
        <v>46198</v>
      </c>
      <c r="C3001" s="1" t="n">
        <v>11</v>
      </c>
      <c r="D3001" s="1" t="s">
        <v>3218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3786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8" t="n">
        <v>46198</v>
      </c>
      <c r="C3002" s="1" t="n">
        <v>11</v>
      </c>
      <c r="D3002" s="1" t="s">
        <v>3218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4653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8" t="n">
        <v>46198</v>
      </c>
      <c r="C3003" s="1" t="n">
        <v>11</v>
      </c>
      <c r="D3003" s="1" t="s">
        <v>3218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4654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8" t="n">
        <v>46198</v>
      </c>
      <c r="C3004" s="1" t="n">
        <v>11</v>
      </c>
      <c r="D3004" s="1" t="s">
        <v>3218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4655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8" t="n">
        <v>46198</v>
      </c>
      <c r="C3005" s="1" t="n">
        <v>11</v>
      </c>
      <c r="D3005" s="1" t="s">
        <v>3218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3660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8" t="n">
        <v>46198</v>
      </c>
      <c r="C3006" s="1" t="n">
        <v>11</v>
      </c>
      <c r="D3006" s="1" t="s">
        <v>3218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3361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8" t="n">
        <v>46198</v>
      </c>
      <c r="C3007" s="1" t="n">
        <v>171</v>
      </c>
      <c r="D3007" s="1" t="s">
        <v>3445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4057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8" t="n">
        <v>46199</v>
      </c>
      <c r="C3008" s="1" t="n">
        <v>1</v>
      </c>
      <c r="D3008" s="1" t="s">
        <v>3245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3386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8" t="n">
        <v>46199</v>
      </c>
      <c r="C3009" s="1" t="n">
        <v>1</v>
      </c>
      <c r="D3009" s="1" t="s">
        <v>3245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3387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8" t="n">
        <v>46199</v>
      </c>
      <c r="C3010" s="1" t="n">
        <v>1</v>
      </c>
      <c r="D3010" s="1" t="s">
        <v>3245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3388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8" t="n">
        <v>46199</v>
      </c>
      <c r="C3011" s="1" t="n">
        <v>1</v>
      </c>
      <c r="D3011" s="1" t="s">
        <v>3245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3599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8" t="n">
        <v>46199</v>
      </c>
      <c r="C3012" s="1" t="n">
        <v>1</v>
      </c>
      <c r="D3012" s="1" t="s">
        <v>3245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3496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8" t="n">
        <v>46199</v>
      </c>
      <c r="C3013" s="1" t="n">
        <v>1</v>
      </c>
      <c r="D3013" s="1" t="s">
        <v>3245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4656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8" t="n">
        <v>46199</v>
      </c>
      <c r="C3014" s="1" t="n">
        <v>1</v>
      </c>
      <c r="D3014" s="1" t="s">
        <v>3245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3497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8" t="n">
        <v>46199</v>
      </c>
      <c r="C3015" s="1" t="n">
        <v>2</v>
      </c>
      <c r="D3015" s="1" t="s">
        <v>3211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3212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8" t="n">
        <v>46199</v>
      </c>
      <c r="C3016" s="1" t="n">
        <v>2</v>
      </c>
      <c r="D3016" s="1" t="s">
        <v>3211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3214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8" t="n">
        <v>46199</v>
      </c>
      <c r="C3017" s="1" t="n">
        <v>2</v>
      </c>
      <c r="D3017" s="1" t="s">
        <v>3211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3215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8" t="n">
        <v>46199</v>
      </c>
      <c r="C3018" s="1" t="n">
        <v>2</v>
      </c>
      <c r="D3018" s="1" t="s">
        <v>3211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3248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8" t="n">
        <v>46199</v>
      </c>
      <c r="C3019" s="1" t="n">
        <v>2</v>
      </c>
      <c r="D3019" s="1" t="s">
        <v>3211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3249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8" t="n">
        <v>46199</v>
      </c>
      <c r="C3020" s="1" t="n">
        <v>2</v>
      </c>
      <c r="D3020" s="1" t="s">
        <v>3211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3250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8" t="n">
        <v>46199</v>
      </c>
      <c r="C3021" s="1" t="n">
        <v>2</v>
      </c>
      <c r="D3021" s="1" t="s">
        <v>3211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3251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8" t="n">
        <v>46199</v>
      </c>
      <c r="C3022" s="1" t="n">
        <v>2</v>
      </c>
      <c r="D3022" s="1" t="s">
        <v>3211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3252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8" t="n">
        <v>46199</v>
      </c>
      <c r="C3023" s="1" t="n">
        <v>2</v>
      </c>
      <c r="D3023" s="1" t="s">
        <v>3211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3401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8" t="n">
        <v>46199</v>
      </c>
      <c r="C3024" s="1" t="n">
        <v>2</v>
      </c>
      <c r="D3024" s="1" t="s">
        <v>3211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3254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8" t="n">
        <v>46199</v>
      </c>
      <c r="C3025" s="1" t="n">
        <v>2</v>
      </c>
      <c r="D3025" s="1" t="s">
        <v>3211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3402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8" t="n">
        <v>46199</v>
      </c>
      <c r="C3026" s="1" t="n">
        <v>2</v>
      </c>
      <c r="D3026" s="1" t="s">
        <v>3211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3255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8" t="n">
        <v>46199</v>
      </c>
      <c r="C3027" s="1" t="n">
        <v>2</v>
      </c>
      <c r="D3027" s="1" t="s">
        <v>3211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3256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8" t="n">
        <v>46199</v>
      </c>
      <c r="C3028" s="1" t="n">
        <v>2</v>
      </c>
      <c r="D3028" s="1" t="s">
        <v>3211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3257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8" t="n">
        <v>46199</v>
      </c>
      <c r="C3029" s="1" t="n">
        <v>2</v>
      </c>
      <c r="D3029" s="1" t="s">
        <v>3211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3258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8" t="n">
        <v>46199</v>
      </c>
      <c r="C3030" s="1" t="n">
        <v>2</v>
      </c>
      <c r="D3030" s="1" t="s">
        <v>3211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3403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8" t="n">
        <v>46199</v>
      </c>
      <c r="C3031" s="1" t="n">
        <v>2</v>
      </c>
      <c r="D3031" s="1" t="s">
        <v>3211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3404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8" t="n">
        <v>46199</v>
      </c>
      <c r="C3032" s="1" t="n">
        <v>2</v>
      </c>
      <c r="D3032" s="1" t="s">
        <v>3211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3405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8" t="n">
        <v>46199</v>
      </c>
      <c r="C3033" s="1" t="n">
        <v>2</v>
      </c>
      <c r="D3033" s="1" t="s">
        <v>3211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4657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8" t="n">
        <v>46199</v>
      </c>
      <c r="C3034" s="1" t="n">
        <v>2</v>
      </c>
      <c r="D3034" s="1" t="s">
        <v>3211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3259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8" t="n">
        <v>46199</v>
      </c>
      <c r="C3035" s="1" t="n">
        <v>2</v>
      </c>
      <c r="D3035" s="1" t="s">
        <v>3211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4032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8" t="n">
        <v>46199</v>
      </c>
      <c r="C3036" s="1" t="n">
        <v>2</v>
      </c>
      <c r="D3036" s="1" t="s">
        <v>3211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3260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8" t="n">
        <v>46199</v>
      </c>
      <c r="C3037" s="1" t="n">
        <v>2</v>
      </c>
      <c r="D3037" s="1" t="s">
        <v>3211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3604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8" t="n">
        <v>46199</v>
      </c>
      <c r="C3038" s="1" t="n">
        <v>2</v>
      </c>
      <c r="D3038" s="1" t="s">
        <v>3211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3407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8" t="n">
        <v>46199</v>
      </c>
      <c r="C3039" s="1" t="n">
        <v>6</v>
      </c>
      <c r="D3039" s="1" t="s">
        <v>3217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3212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8" t="n">
        <v>46199</v>
      </c>
      <c r="C3040" s="1" t="n">
        <v>6</v>
      </c>
      <c r="D3040" s="1" t="s">
        <v>3217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3214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8" t="n">
        <v>46199</v>
      </c>
      <c r="C3041" s="1" t="n">
        <v>6</v>
      </c>
      <c r="D3041" s="1" t="s">
        <v>3217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3215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8" t="n">
        <v>46199</v>
      </c>
      <c r="C3042" s="1" t="n">
        <v>6</v>
      </c>
      <c r="D3042" s="1" t="s">
        <v>3217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3248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8" t="n">
        <v>46199</v>
      </c>
      <c r="C3043" s="1" t="n">
        <v>6</v>
      </c>
      <c r="D3043" s="1" t="s">
        <v>3217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3249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8" t="n">
        <v>46199</v>
      </c>
      <c r="C3044" s="1" t="n">
        <v>6</v>
      </c>
      <c r="D3044" s="1" t="s">
        <v>3217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3250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8" t="n">
        <v>46199</v>
      </c>
      <c r="C3045" s="1" t="n">
        <v>6</v>
      </c>
      <c r="D3045" s="1" t="s">
        <v>3217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3251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8" t="n">
        <v>46199</v>
      </c>
      <c r="C3046" s="1" t="n">
        <v>6</v>
      </c>
      <c r="D3046" s="1" t="s">
        <v>3217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3252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8" t="n">
        <v>46199</v>
      </c>
      <c r="C3047" s="1" t="n">
        <v>6</v>
      </c>
      <c r="D3047" s="1" t="s">
        <v>3217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3401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8" t="n">
        <v>46199</v>
      </c>
      <c r="C3048" s="1" t="n">
        <v>6</v>
      </c>
      <c r="D3048" s="1" t="s">
        <v>3217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3254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8" t="n">
        <v>46199</v>
      </c>
      <c r="C3049" s="1" t="n">
        <v>6</v>
      </c>
      <c r="D3049" s="1" t="s">
        <v>3217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3402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8" t="n">
        <v>46199</v>
      </c>
      <c r="C3050" s="1" t="n">
        <v>6</v>
      </c>
      <c r="D3050" s="1" t="s">
        <v>3217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3255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8" t="n">
        <v>46199</v>
      </c>
      <c r="C3051" s="1" t="n">
        <v>6</v>
      </c>
      <c r="D3051" s="1" t="s">
        <v>3217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3256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8" t="n">
        <v>46199</v>
      </c>
      <c r="C3052" s="1" t="n">
        <v>6</v>
      </c>
      <c r="D3052" s="1" t="s">
        <v>3217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3257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8" t="n">
        <v>46199</v>
      </c>
      <c r="C3053" s="1" t="n">
        <v>6</v>
      </c>
      <c r="D3053" s="1" t="s">
        <v>3217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3258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8" t="n">
        <v>46199</v>
      </c>
      <c r="C3054" s="1" t="n">
        <v>6</v>
      </c>
      <c r="D3054" s="1" t="s">
        <v>3217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3403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8" t="n">
        <v>46199</v>
      </c>
      <c r="C3055" s="1" t="n">
        <v>6</v>
      </c>
      <c r="D3055" s="1" t="s">
        <v>3217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3404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8" t="n">
        <v>46199</v>
      </c>
      <c r="C3056" s="1" t="n">
        <v>6</v>
      </c>
      <c r="D3056" s="1" t="s">
        <v>3217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3405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8" t="n">
        <v>46199</v>
      </c>
      <c r="C3057" s="1" t="n">
        <v>6</v>
      </c>
      <c r="D3057" s="1" t="s">
        <v>3217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4657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8" t="n">
        <v>46199</v>
      </c>
      <c r="C3058" s="1" t="n">
        <v>6</v>
      </c>
      <c r="D3058" s="1" t="s">
        <v>3217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3259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8" t="n">
        <v>46199</v>
      </c>
      <c r="C3059" s="1" t="n">
        <v>6</v>
      </c>
      <c r="D3059" s="1" t="s">
        <v>3217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4032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8" t="n">
        <v>46199</v>
      </c>
      <c r="C3060" s="1" t="n">
        <v>6</v>
      </c>
      <c r="D3060" s="1" t="s">
        <v>3217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3260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8" t="n">
        <v>46199</v>
      </c>
      <c r="C3061" s="1" t="n">
        <v>6</v>
      </c>
      <c r="D3061" s="1" t="s">
        <v>3217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3604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8" t="n">
        <v>46199</v>
      </c>
      <c r="C3062" s="1" t="n">
        <v>6</v>
      </c>
      <c r="D3062" s="1" t="s">
        <v>3217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3407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8" t="n">
        <v>46200</v>
      </c>
      <c r="C3063" s="1" t="n">
        <v>1</v>
      </c>
      <c r="D3063" s="1" t="s">
        <v>3245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3267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8" t="n">
        <v>46200</v>
      </c>
      <c r="C3064" s="1" t="n">
        <v>1</v>
      </c>
      <c r="D3064" s="1" t="s">
        <v>3245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4658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8" t="n">
        <v>46200</v>
      </c>
      <c r="C3065" s="1" t="n">
        <v>1</v>
      </c>
      <c r="D3065" s="1" t="s">
        <v>3245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3674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8" t="n">
        <v>46200</v>
      </c>
      <c r="C3066" s="1" t="n">
        <v>1</v>
      </c>
      <c r="D3066" s="1" t="s">
        <v>3245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3675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8" t="n">
        <v>46200</v>
      </c>
      <c r="C3067" s="1" t="n">
        <v>1</v>
      </c>
      <c r="D3067" s="1" t="s">
        <v>3245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3676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8" t="n">
        <v>46200</v>
      </c>
      <c r="C3068" s="1" t="n">
        <v>1</v>
      </c>
      <c r="D3068" s="1" t="s">
        <v>3245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3677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8" t="n">
        <v>46200</v>
      </c>
      <c r="C3069" s="1" t="n">
        <v>1</v>
      </c>
      <c r="D3069" s="1" t="s">
        <v>3245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4015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8" t="n">
        <v>46200</v>
      </c>
      <c r="C3070" s="1" t="n">
        <v>1</v>
      </c>
      <c r="D3070" s="1" t="s">
        <v>3245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3499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8" t="n">
        <v>46200</v>
      </c>
      <c r="C3071" s="1" t="n">
        <v>2</v>
      </c>
      <c r="D3071" s="1" t="s">
        <v>3211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3212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8" t="n">
        <v>46200</v>
      </c>
      <c r="C3072" s="1" t="n">
        <v>2</v>
      </c>
      <c r="D3072" s="1" t="s">
        <v>3211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3213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8" t="n">
        <v>46200</v>
      </c>
      <c r="C3073" s="1" t="n">
        <v>2</v>
      </c>
      <c r="D3073" s="1" t="s">
        <v>3211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3214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8" t="n">
        <v>46200</v>
      </c>
      <c r="C3074" s="1" t="n">
        <v>2</v>
      </c>
      <c r="D3074" s="1" t="s">
        <v>3211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3215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8" t="n">
        <v>46200</v>
      </c>
      <c r="C3075" s="1" t="n">
        <v>6</v>
      </c>
      <c r="D3075" s="1" t="s">
        <v>3217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3212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8" t="n">
        <v>46200</v>
      </c>
      <c r="C3076" s="1" t="n">
        <v>6</v>
      </c>
      <c r="D3076" s="1" t="s">
        <v>3217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3213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8" t="n">
        <v>46200</v>
      </c>
      <c r="C3077" s="1" t="n">
        <v>6</v>
      </c>
      <c r="D3077" s="1" t="s">
        <v>3217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3214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8" t="n">
        <v>46200</v>
      </c>
      <c r="C3078" s="1" t="n">
        <v>6</v>
      </c>
      <c r="D3078" s="1" t="s">
        <v>3217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3215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8" t="n">
        <v>46200</v>
      </c>
      <c r="C3079" s="1" t="n">
        <v>11</v>
      </c>
      <c r="D3079" s="1" t="s">
        <v>3218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4659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8" t="n">
        <v>46200</v>
      </c>
      <c r="C3080" s="1" t="n">
        <v>11</v>
      </c>
      <c r="D3080" s="1" t="s">
        <v>3218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4660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8" t="n">
        <v>46200</v>
      </c>
      <c r="C3081" s="1" t="n">
        <v>11</v>
      </c>
      <c r="D3081" s="1" t="s">
        <v>3218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4661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8" t="n">
        <v>46200</v>
      </c>
      <c r="C3082" s="1" t="n">
        <v>11</v>
      </c>
      <c r="D3082" s="1" t="s">
        <v>3218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4662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8" t="n">
        <v>46200</v>
      </c>
      <c r="C3083" s="1" t="n">
        <v>11</v>
      </c>
      <c r="D3083" s="1" t="s">
        <v>3218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4663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8" t="n">
        <v>46200</v>
      </c>
      <c r="C3084" s="1" t="n">
        <v>11</v>
      </c>
      <c r="D3084" s="1" t="s">
        <v>3218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4664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8" t="n">
        <v>46200</v>
      </c>
      <c r="C3085" s="1" t="n">
        <v>11</v>
      </c>
      <c r="D3085" s="1" t="s">
        <v>3218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4665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8" t="n">
        <v>46200</v>
      </c>
      <c r="C3086" s="1" t="n">
        <v>11</v>
      </c>
      <c r="D3086" s="1" t="s">
        <v>3218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4666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8" t="n">
        <v>46200</v>
      </c>
      <c r="C3087" s="1" t="n">
        <v>11</v>
      </c>
      <c r="D3087" s="1" t="s">
        <v>3218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4667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8" t="n">
        <v>46200</v>
      </c>
      <c r="C3088" s="1" t="n">
        <v>11</v>
      </c>
      <c r="D3088" s="1" t="s">
        <v>3218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4668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8" t="n">
        <v>46200</v>
      </c>
      <c r="C3089" s="1" t="n">
        <v>11</v>
      </c>
      <c r="D3089" s="1" t="s">
        <v>3218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4669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8" t="n">
        <v>46200</v>
      </c>
      <c r="C3090" s="1" t="n">
        <v>11</v>
      </c>
      <c r="D3090" s="1" t="s">
        <v>3218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4670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8" t="n">
        <v>46200</v>
      </c>
      <c r="C3091" s="1" t="n">
        <v>11</v>
      </c>
      <c r="D3091" s="1" t="s">
        <v>3218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4671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8" t="n">
        <v>46200</v>
      </c>
      <c r="C3092" s="1" t="n">
        <v>11</v>
      </c>
      <c r="D3092" s="1" t="s">
        <v>3218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4672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8" t="n">
        <v>46200</v>
      </c>
      <c r="C3093" s="1" t="n">
        <v>11</v>
      </c>
      <c r="D3093" s="1" t="s">
        <v>3218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4673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8" t="n">
        <v>46200</v>
      </c>
      <c r="C3094" s="1" t="n">
        <v>11</v>
      </c>
      <c r="D3094" s="1" t="s">
        <v>3218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4674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8" t="n">
        <v>46200</v>
      </c>
      <c r="C3095" s="1" t="n">
        <v>11</v>
      </c>
      <c r="D3095" s="1" t="s">
        <v>3218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4673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8" t="n">
        <v>46200</v>
      </c>
      <c r="C3096" s="1" t="n">
        <v>11</v>
      </c>
      <c r="D3096" s="1" t="s">
        <v>3218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4675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8" t="n">
        <v>46200</v>
      </c>
      <c r="C3097" s="1" t="n">
        <v>11</v>
      </c>
      <c r="D3097" s="1" t="s">
        <v>3218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4676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8" t="n">
        <v>46200</v>
      </c>
      <c r="C3098" s="1" t="n">
        <v>11</v>
      </c>
      <c r="D3098" s="1" t="s">
        <v>3218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4677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8" t="n">
        <v>46200</v>
      </c>
      <c r="C3099" s="1" t="n">
        <v>11</v>
      </c>
      <c r="D3099" s="1" t="s">
        <v>3218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4678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8" t="n">
        <v>46200</v>
      </c>
      <c r="C3100" s="1" t="n">
        <v>11</v>
      </c>
      <c r="D3100" s="1" t="s">
        <v>3218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4679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8" t="n">
        <v>46200</v>
      </c>
      <c r="C3101" s="1" t="n">
        <v>11</v>
      </c>
      <c r="D3101" s="1" t="s">
        <v>3218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4680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8" t="n">
        <v>46200</v>
      </c>
      <c r="C3102" s="1" t="n">
        <v>11</v>
      </c>
      <c r="D3102" s="1" t="s">
        <v>3218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4681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8" t="n">
        <v>46200</v>
      </c>
      <c r="C3103" s="1" t="n">
        <v>11</v>
      </c>
      <c r="D3103" s="1" t="s">
        <v>3218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4682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8" t="n">
        <v>46200</v>
      </c>
      <c r="C3104" s="1" t="n">
        <v>11</v>
      </c>
      <c r="D3104" s="1" t="s">
        <v>3218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3793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8" t="n">
        <v>46200</v>
      </c>
      <c r="C3105" s="1" t="n">
        <v>11</v>
      </c>
      <c r="D3105" s="1" t="s">
        <v>3218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3794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8" t="n">
        <v>46200</v>
      </c>
      <c r="C3106" s="1" t="n">
        <v>11</v>
      </c>
      <c r="D3106" s="1" t="s">
        <v>3218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4683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8" t="n">
        <v>46200</v>
      </c>
      <c r="C3107" s="1" t="n">
        <v>11</v>
      </c>
      <c r="D3107" s="1" t="s">
        <v>3218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4684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8" t="n">
        <v>46200</v>
      </c>
      <c r="C3108" s="1" t="n">
        <v>11</v>
      </c>
      <c r="D3108" s="1" t="s">
        <v>3218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3795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8" t="n">
        <v>46200</v>
      </c>
      <c r="C3109" s="1" t="n">
        <v>11</v>
      </c>
      <c r="D3109" s="1" t="s">
        <v>3218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4685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8" t="n">
        <v>46200</v>
      </c>
      <c r="C3110" s="1" t="n">
        <v>11</v>
      </c>
      <c r="D3110" s="1" t="s">
        <v>3218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4686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8" t="n">
        <v>46200</v>
      </c>
      <c r="C3111" s="1" t="n">
        <v>11</v>
      </c>
      <c r="D3111" s="1" t="s">
        <v>3218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4687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8" t="n">
        <v>46200</v>
      </c>
      <c r="C3112" s="1" t="n">
        <v>11</v>
      </c>
      <c r="D3112" s="1" t="s">
        <v>3218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4688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8" t="n">
        <v>46200</v>
      </c>
      <c r="C3113" s="1" t="n">
        <v>11</v>
      </c>
      <c r="D3113" s="1" t="s">
        <v>3218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4689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8" t="n">
        <v>46200</v>
      </c>
      <c r="C3114" s="1" t="n">
        <v>11</v>
      </c>
      <c r="D3114" s="1" t="s">
        <v>3218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4690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8" t="n">
        <v>46200</v>
      </c>
      <c r="C3115" s="1" t="n">
        <v>11</v>
      </c>
      <c r="D3115" s="1" t="s">
        <v>3218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3796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8" t="n">
        <v>46200</v>
      </c>
      <c r="C3116" s="1" t="n">
        <v>11</v>
      </c>
      <c r="D3116" s="1" t="s">
        <v>3218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4691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8" t="n">
        <v>46200</v>
      </c>
      <c r="C3117" s="1" t="n">
        <v>11</v>
      </c>
      <c r="D3117" s="1" t="s">
        <v>3218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4692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8" t="n">
        <v>46200</v>
      </c>
      <c r="C3118" s="1" t="n">
        <v>11</v>
      </c>
      <c r="D3118" s="1" t="s">
        <v>3218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4693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8" t="n">
        <v>46200</v>
      </c>
      <c r="C3119" s="1" t="n">
        <v>11</v>
      </c>
      <c r="D3119" s="1" t="s">
        <v>3218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3797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8" t="n">
        <v>46200</v>
      </c>
      <c r="C3120" s="1" t="n">
        <v>11</v>
      </c>
      <c r="D3120" s="1" t="s">
        <v>3218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3798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8" t="n">
        <v>46200</v>
      </c>
      <c r="C3121" s="1" t="n">
        <v>11</v>
      </c>
      <c r="D3121" s="1" t="s">
        <v>3218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3799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8" t="n">
        <v>46200</v>
      </c>
      <c r="C3122" s="1" t="n">
        <v>11</v>
      </c>
      <c r="D3122" s="1" t="s">
        <v>3218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3800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8" t="n">
        <v>46200</v>
      </c>
      <c r="C3123" s="1" t="n">
        <v>11</v>
      </c>
      <c r="D3123" s="1" t="s">
        <v>3218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3801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8" t="n">
        <v>46200</v>
      </c>
      <c r="C3124" s="1" t="n">
        <v>11</v>
      </c>
      <c r="D3124" s="1" t="s">
        <v>3218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3802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8" t="n">
        <v>46200</v>
      </c>
      <c r="C3125" s="1" t="n">
        <v>11</v>
      </c>
      <c r="D3125" s="1" t="s">
        <v>3218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3803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8" t="n">
        <v>46200</v>
      </c>
      <c r="C3126" s="1" t="n">
        <v>11</v>
      </c>
      <c r="D3126" s="1" t="s">
        <v>3218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4694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8" t="n">
        <v>46200</v>
      </c>
      <c r="C3127" s="1" t="n">
        <v>11</v>
      </c>
      <c r="D3127" s="1" t="s">
        <v>3218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4695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8" t="n">
        <v>46200</v>
      </c>
      <c r="C3128" s="1" t="n">
        <v>107</v>
      </c>
      <c r="D3128" s="1" t="s">
        <v>3663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4696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8" t="n">
        <v>46200</v>
      </c>
      <c r="C3129" s="1" t="n">
        <v>107</v>
      </c>
      <c r="D3129" s="1" t="s">
        <v>3663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4697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8" t="n">
        <v>46200</v>
      </c>
      <c r="C3130" s="1" t="n">
        <v>107</v>
      </c>
      <c r="D3130" s="1" t="s">
        <v>3663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4698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8" t="n">
        <v>46200</v>
      </c>
      <c r="C3131" s="1" t="n">
        <v>171</v>
      </c>
      <c r="D3131" s="1" t="s">
        <v>3445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4699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8" t="n">
        <v>46202</v>
      </c>
      <c r="C3132" s="1" t="n">
        <v>1</v>
      </c>
      <c r="D3132" s="1" t="s">
        <v>3245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3494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8" t="n">
        <v>46202</v>
      </c>
      <c r="C3133" s="1" t="n">
        <v>1</v>
      </c>
      <c r="D3133" s="1" t="s">
        <v>3245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3450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8" t="n">
        <v>46202</v>
      </c>
      <c r="C3134" s="1" t="n">
        <v>1</v>
      </c>
      <c r="D3134" s="1" t="s">
        <v>3245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3451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8" t="n">
        <v>46202</v>
      </c>
      <c r="C3135" s="1" t="n">
        <v>1</v>
      </c>
      <c r="D3135" s="1" t="s">
        <v>3245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3452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8" t="n">
        <v>46202</v>
      </c>
      <c r="C3136" s="1" t="n">
        <v>1</v>
      </c>
      <c r="D3136" s="1" t="s">
        <v>3245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3453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8" t="n">
        <v>46202</v>
      </c>
      <c r="C3137" s="1" t="n">
        <v>1</v>
      </c>
      <c r="D3137" s="1" t="s">
        <v>3245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3454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8" t="n">
        <v>46202</v>
      </c>
      <c r="C3138" s="1" t="n">
        <v>1</v>
      </c>
      <c r="D3138" s="1" t="s">
        <v>3245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3455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8" t="n">
        <v>46202</v>
      </c>
      <c r="C3139" s="1" t="n">
        <v>1</v>
      </c>
      <c r="D3139" s="1" t="s">
        <v>3245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3456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8" t="n">
        <v>46202</v>
      </c>
      <c r="C3140" s="1" t="n">
        <v>1</v>
      </c>
      <c r="D3140" s="1" t="s">
        <v>3245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3457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8" t="n">
        <v>46202</v>
      </c>
      <c r="C3141" s="1" t="n">
        <v>1</v>
      </c>
      <c r="D3141" s="1" t="s">
        <v>3245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4193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8" t="n">
        <v>46202</v>
      </c>
      <c r="C3142" s="1" t="n">
        <v>1</v>
      </c>
      <c r="D3142" s="1" t="s">
        <v>3245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3458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8" t="n">
        <v>46202</v>
      </c>
      <c r="C3143" s="1" t="n">
        <v>2</v>
      </c>
      <c r="D3143" s="1" t="s">
        <v>3211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3215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8" t="n">
        <v>46202</v>
      </c>
      <c r="C3144" s="1" t="n">
        <v>2</v>
      </c>
      <c r="D3144" s="1" t="s">
        <v>3211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3216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8" t="n">
        <v>46202</v>
      </c>
      <c r="C3145" s="1" t="n">
        <v>2</v>
      </c>
      <c r="D3145" s="1" t="s">
        <v>3211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3212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8" t="n">
        <v>46202</v>
      </c>
      <c r="C3146" s="1" t="n">
        <v>2</v>
      </c>
      <c r="D3146" s="1" t="s">
        <v>3211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3213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8" t="n">
        <v>46202</v>
      </c>
      <c r="C3147" s="1" t="n">
        <v>2</v>
      </c>
      <c r="D3147" s="1" t="s">
        <v>3211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3214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8" t="n">
        <v>46202</v>
      </c>
      <c r="C3148" s="1" t="n">
        <v>6</v>
      </c>
      <c r="D3148" s="1" t="s">
        <v>3217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3215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8" t="n">
        <v>46202</v>
      </c>
      <c r="C3149" s="1" t="n">
        <v>6</v>
      </c>
      <c r="D3149" s="1" t="s">
        <v>3217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3216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8" t="n">
        <v>46202</v>
      </c>
      <c r="C3150" s="1" t="n">
        <v>6</v>
      </c>
      <c r="D3150" s="1" t="s">
        <v>3217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3212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8" t="n">
        <v>46202</v>
      </c>
      <c r="C3151" s="1" t="n">
        <v>6</v>
      </c>
      <c r="D3151" s="1" t="s">
        <v>3217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3213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8" t="n">
        <v>46202</v>
      </c>
      <c r="C3152" s="1" t="n">
        <v>6</v>
      </c>
      <c r="D3152" s="1" t="s">
        <v>3217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3214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8" t="n">
        <v>46202</v>
      </c>
      <c r="C3153" s="1" t="n">
        <v>11</v>
      </c>
      <c r="D3153" s="1" t="s">
        <v>3218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3365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8" t="n">
        <v>46202</v>
      </c>
      <c r="C3154" s="1" t="n">
        <v>11</v>
      </c>
      <c r="D3154" s="1" t="s">
        <v>3218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3370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8" t="n">
        <v>46202</v>
      </c>
      <c r="C3155" s="1" t="n">
        <v>11</v>
      </c>
      <c r="D3155" s="1" t="s">
        <v>3218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3318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8" t="n">
        <v>46202</v>
      </c>
      <c r="C3156" s="1" t="n">
        <v>11</v>
      </c>
      <c r="D3156" s="1" t="s">
        <v>3218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3288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8" t="n">
        <v>46202</v>
      </c>
      <c r="C3157" s="1" t="n">
        <v>11</v>
      </c>
      <c r="D3157" s="1" t="s">
        <v>3218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3288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8" t="n">
        <v>46202</v>
      </c>
      <c r="C3158" s="1" t="n">
        <v>11</v>
      </c>
      <c r="D3158" s="1" t="s">
        <v>3218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3290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8" t="n">
        <v>46202</v>
      </c>
      <c r="C3159" s="1" t="n">
        <v>11</v>
      </c>
      <c r="D3159" s="1" t="s">
        <v>3218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3288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8" t="n">
        <v>46202</v>
      </c>
      <c r="C3160" s="1" t="n">
        <v>11</v>
      </c>
      <c r="D3160" s="1" t="s">
        <v>3218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3288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8" t="n">
        <v>46202</v>
      </c>
      <c r="C3161" s="1" t="n">
        <v>11</v>
      </c>
      <c r="D3161" s="1" t="s">
        <v>3218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3290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8" t="n">
        <v>46202</v>
      </c>
      <c r="C3162" s="1" t="n">
        <v>11</v>
      </c>
      <c r="D3162" s="1" t="s">
        <v>3218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3288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8" t="n">
        <v>46202</v>
      </c>
      <c r="C3163" s="1" t="n">
        <v>11</v>
      </c>
      <c r="D3163" s="1" t="s">
        <v>3218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3290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8" t="n">
        <v>46202</v>
      </c>
      <c r="C3164" s="1" t="n">
        <v>11</v>
      </c>
      <c r="D3164" s="1" t="s">
        <v>3218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3513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8" t="n">
        <v>46202</v>
      </c>
      <c r="C3165" s="1" t="n">
        <v>11</v>
      </c>
      <c r="D3165" s="1" t="s">
        <v>3218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4700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8" t="n">
        <v>46202</v>
      </c>
      <c r="C3166" s="1" t="n">
        <v>11</v>
      </c>
      <c r="D3166" s="1" t="s">
        <v>3218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4701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8" t="n">
        <v>46202</v>
      </c>
      <c r="C3167" s="1" t="n">
        <v>11</v>
      </c>
      <c r="D3167" s="1" t="s">
        <v>3218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4702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8" t="n">
        <v>46202</v>
      </c>
      <c r="C3168" s="1" t="n">
        <v>11</v>
      </c>
      <c r="D3168" s="1" t="s">
        <v>3218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4703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8" t="n">
        <v>46202</v>
      </c>
      <c r="C3169" s="1" t="n">
        <v>11</v>
      </c>
      <c r="D3169" s="1" t="s">
        <v>3218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4704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8" t="n">
        <v>46202</v>
      </c>
      <c r="C3170" s="1" t="n">
        <v>11</v>
      </c>
      <c r="D3170" s="1" t="s">
        <v>3218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4705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8" t="n">
        <v>46202</v>
      </c>
      <c r="C3171" s="1" t="n">
        <v>11</v>
      </c>
      <c r="D3171" s="1" t="s">
        <v>3218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4706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8" t="n">
        <v>46202</v>
      </c>
      <c r="C3172" s="1" t="n">
        <v>11</v>
      </c>
      <c r="D3172" s="1" t="s">
        <v>3218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4702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8" t="n">
        <v>46202</v>
      </c>
      <c r="C3173" s="1" t="n">
        <v>11</v>
      </c>
      <c r="D3173" s="1" t="s">
        <v>3218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4707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8" t="n">
        <v>46202</v>
      </c>
      <c r="C3174" s="1" t="n">
        <v>11</v>
      </c>
      <c r="D3174" s="1" t="s">
        <v>3218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4708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8" t="n">
        <v>46202</v>
      </c>
      <c r="C3175" s="1" t="n">
        <v>11</v>
      </c>
      <c r="D3175" s="1" t="s">
        <v>3218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4709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8" t="n">
        <v>46202</v>
      </c>
      <c r="C3176" s="1" t="n">
        <v>11</v>
      </c>
      <c r="D3176" s="1" t="s">
        <v>3218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4710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8" t="n">
        <v>46202</v>
      </c>
      <c r="C3177" s="1" t="n">
        <v>11</v>
      </c>
      <c r="D3177" s="1" t="s">
        <v>3218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4711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8" t="n">
        <v>46202</v>
      </c>
      <c r="C3178" s="1" t="n">
        <v>11</v>
      </c>
      <c r="D3178" s="1" t="s">
        <v>3218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4712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8" t="n">
        <v>46202</v>
      </c>
      <c r="C3179" s="1" t="n">
        <v>11</v>
      </c>
      <c r="D3179" s="1" t="s">
        <v>3218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4713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8" t="n">
        <v>46202</v>
      </c>
      <c r="C3180" s="1" t="n">
        <v>11</v>
      </c>
      <c r="D3180" s="1" t="s">
        <v>3218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4714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8" t="n">
        <v>46202</v>
      </c>
      <c r="C3181" s="1" t="n">
        <v>11</v>
      </c>
      <c r="D3181" s="1" t="s">
        <v>3218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4715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8" t="n">
        <v>46202</v>
      </c>
      <c r="C3182" s="1" t="n">
        <v>11</v>
      </c>
      <c r="D3182" s="1" t="s">
        <v>3218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4716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8" t="n">
        <v>46202</v>
      </c>
      <c r="C3183" s="1" t="n">
        <v>11</v>
      </c>
      <c r="D3183" s="1" t="s">
        <v>3218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4717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8" t="n">
        <v>46202</v>
      </c>
      <c r="C3184" s="1" t="n">
        <v>11</v>
      </c>
      <c r="D3184" s="1" t="s">
        <v>3218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4718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8" t="n">
        <v>46202</v>
      </c>
      <c r="C3185" s="1" t="n">
        <v>22</v>
      </c>
      <c r="D3185" s="1" t="s">
        <v>3364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3379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8" t="n">
        <v>46202</v>
      </c>
      <c r="C3186" s="1" t="n">
        <v>22</v>
      </c>
      <c r="D3186" s="1" t="s">
        <v>3364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3379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8" t="n">
        <v>46202</v>
      </c>
      <c r="C3187" s="1" t="n">
        <v>22</v>
      </c>
      <c r="D3187" s="1" t="s">
        <v>3364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3380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8" t="n">
        <v>46202</v>
      </c>
      <c r="C3188" s="1" t="n">
        <v>22</v>
      </c>
      <c r="D3188" s="1" t="s">
        <v>3364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3381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8" t="n">
        <v>46202</v>
      </c>
      <c r="C3189" s="1" t="n">
        <v>22</v>
      </c>
      <c r="D3189" s="1" t="s">
        <v>3364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3382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8" t="n">
        <v>46202</v>
      </c>
      <c r="C3190" s="1" t="n">
        <v>22</v>
      </c>
      <c r="D3190" s="1" t="s">
        <v>3364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3595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8" t="n">
        <v>46202</v>
      </c>
      <c r="C3191" s="1" t="n">
        <v>22</v>
      </c>
      <c r="D3191" s="1" t="s">
        <v>3364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3365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8" t="n">
        <v>46202</v>
      </c>
      <c r="C3192" s="1" t="n">
        <v>22</v>
      </c>
      <c r="D3192" s="1" t="s">
        <v>3364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3383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8" t="n">
        <v>46202</v>
      </c>
      <c r="C3193" s="1" t="n">
        <v>22</v>
      </c>
      <c r="D3193" s="1" t="s">
        <v>3364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3366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8" t="n">
        <v>46202</v>
      </c>
      <c r="C3194" s="1" t="n">
        <v>22</v>
      </c>
      <c r="D3194" s="1" t="s">
        <v>3364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3367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8" t="n">
        <v>46202</v>
      </c>
      <c r="C3195" s="1" t="n">
        <v>22</v>
      </c>
      <c r="D3195" s="1" t="s">
        <v>3364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3368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8" t="n">
        <v>46202</v>
      </c>
      <c r="C3196" s="1" t="n">
        <v>22</v>
      </c>
      <c r="D3196" s="1" t="s">
        <v>3364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3369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8" t="n">
        <v>46202</v>
      </c>
      <c r="C3197" s="1" t="n">
        <v>22</v>
      </c>
      <c r="D3197" s="1" t="s">
        <v>3364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3370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8" t="n">
        <v>46202</v>
      </c>
      <c r="C3198" s="1" t="n">
        <v>22</v>
      </c>
      <c r="D3198" s="1" t="s">
        <v>3364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3371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8" t="n">
        <v>46202</v>
      </c>
      <c r="C3199" s="1" t="n">
        <v>22</v>
      </c>
      <c r="D3199" s="1" t="s">
        <v>3364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3372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8" t="n">
        <v>46202</v>
      </c>
      <c r="C3200" s="1" t="n">
        <v>22</v>
      </c>
      <c r="D3200" s="1" t="s">
        <v>3364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3373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8" t="n">
        <v>46202</v>
      </c>
      <c r="C3201" s="1" t="n">
        <v>22</v>
      </c>
      <c r="D3201" s="1" t="s">
        <v>3364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3374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8" t="n">
        <v>46202</v>
      </c>
      <c r="C3202" s="1" t="n">
        <v>22</v>
      </c>
      <c r="D3202" s="1" t="s">
        <v>3364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3384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8" t="n">
        <v>46202</v>
      </c>
      <c r="C3203" s="1" t="n">
        <v>22</v>
      </c>
      <c r="D3203" s="1" t="s">
        <v>3364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3384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8" t="n">
        <v>46202</v>
      </c>
      <c r="C3204" s="1" t="n">
        <v>22</v>
      </c>
      <c r="D3204" s="1" t="s">
        <v>3364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3375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8" t="n">
        <v>46202</v>
      </c>
      <c r="C3205" s="1" t="n">
        <v>22</v>
      </c>
      <c r="D3205" s="1" t="s">
        <v>3364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3376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8" t="n">
        <v>46202</v>
      </c>
      <c r="C3206" s="1" t="n">
        <v>22</v>
      </c>
      <c r="D3206" s="1" t="s">
        <v>3364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3376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8" t="n">
        <v>46202</v>
      </c>
      <c r="C3207" s="1" t="n">
        <v>22</v>
      </c>
      <c r="D3207" s="1" t="s">
        <v>3364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3376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8" t="n">
        <v>46202</v>
      </c>
      <c r="C3208" s="1" t="n">
        <v>22</v>
      </c>
      <c r="D3208" s="1" t="s">
        <v>3364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3377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8" t="n">
        <v>46202</v>
      </c>
      <c r="C3209" s="1" t="n">
        <v>22</v>
      </c>
      <c r="D3209" s="1" t="s">
        <v>3364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3377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8" t="n">
        <v>46202</v>
      </c>
      <c r="C3210" s="1" t="n">
        <v>22</v>
      </c>
      <c r="D3210" s="1" t="s">
        <v>3364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3377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8" t="n">
        <v>46202</v>
      </c>
      <c r="C3211" s="1" t="n">
        <v>22</v>
      </c>
      <c r="D3211" s="1" t="s">
        <v>3364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3378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8" t="n">
        <v>46202</v>
      </c>
      <c r="C3212" s="1" t="n">
        <v>22</v>
      </c>
      <c r="D3212" s="1" t="s">
        <v>3364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3378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8" t="n">
        <v>46202</v>
      </c>
      <c r="C3213" s="1" t="n">
        <v>22</v>
      </c>
      <c r="D3213" s="1" t="s">
        <v>3364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3378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8" t="n">
        <v>46202</v>
      </c>
      <c r="C3214" s="1" t="n">
        <v>22</v>
      </c>
      <c r="D3214" s="1" t="s">
        <v>3364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3379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8" t="n">
        <v>46202</v>
      </c>
      <c r="C3215" s="1" t="n">
        <v>22</v>
      </c>
      <c r="D3215" s="1" t="s">
        <v>3364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3365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8" t="n">
        <v>46202</v>
      </c>
      <c r="C3216" s="1" t="n">
        <v>22</v>
      </c>
      <c r="D3216" s="1" t="s">
        <v>3364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3366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8" t="n">
        <v>46202</v>
      </c>
      <c r="C3217" s="1" t="n">
        <v>22</v>
      </c>
      <c r="D3217" s="1" t="s">
        <v>3364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3367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8" t="n">
        <v>46202</v>
      </c>
      <c r="C3218" s="1" t="n">
        <v>22</v>
      </c>
      <c r="D3218" s="1" t="s">
        <v>3364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3368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8" t="n">
        <v>46202</v>
      </c>
      <c r="C3219" s="1" t="n">
        <v>22</v>
      </c>
      <c r="D3219" s="1" t="s">
        <v>3364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3369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8" t="n">
        <v>46202</v>
      </c>
      <c r="C3220" s="1" t="n">
        <v>22</v>
      </c>
      <c r="D3220" s="1" t="s">
        <v>3364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3370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8" t="n">
        <v>46202</v>
      </c>
      <c r="C3221" s="1" t="n">
        <v>22</v>
      </c>
      <c r="D3221" s="1" t="s">
        <v>3364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3371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8" t="n">
        <v>46202</v>
      </c>
      <c r="C3222" s="1" t="n">
        <v>22</v>
      </c>
      <c r="D3222" s="1" t="s">
        <v>3364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3372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8" t="n">
        <v>46202</v>
      </c>
      <c r="C3223" s="1" t="n">
        <v>22</v>
      </c>
      <c r="D3223" s="1" t="s">
        <v>3364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3373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8" t="n">
        <v>46202</v>
      </c>
      <c r="C3224" s="1" t="n">
        <v>22</v>
      </c>
      <c r="D3224" s="1" t="s">
        <v>3364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3374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8" t="n">
        <v>46202</v>
      </c>
      <c r="C3225" s="1" t="n">
        <v>22</v>
      </c>
      <c r="D3225" s="1" t="s">
        <v>3364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3376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8" t="n">
        <v>46202</v>
      </c>
      <c r="C3226" s="1" t="n">
        <v>22</v>
      </c>
      <c r="D3226" s="1" t="s">
        <v>3364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3377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8" t="n">
        <v>46202</v>
      </c>
      <c r="C3227" s="1" t="n">
        <v>22</v>
      </c>
      <c r="D3227" s="1" t="s">
        <v>3364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3378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8" t="n">
        <v>46202</v>
      </c>
      <c r="C3228" s="1" t="n">
        <v>22</v>
      </c>
      <c r="D3228" s="1" t="s">
        <v>3364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3379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8" t="n">
        <v>46202</v>
      </c>
      <c r="C3229" s="1" t="n">
        <v>22</v>
      </c>
      <c r="D3229" s="1" t="s">
        <v>3364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3379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8" t="n">
        <v>46202</v>
      </c>
      <c r="C3230" s="1" t="n">
        <v>22</v>
      </c>
      <c r="D3230" s="1" t="s">
        <v>3364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3380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8" t="n">
        <v>46202</v>
      </c>
      <c r="C3231" s="1" t="n">
        <v>22</v>
      </c>
      <c r="D3231" s="1" t="s">
        <v>3364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3381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8" t="n">
        <v>46202</v>
      </c>
      <c r="C3232" s="1" t="n">
        <v>22</v>
      </c>
      <c r="D3232" s="1" t="s">
        <v>3364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3382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8" t="n">
        <v>46202</v>
      </c>
      <c r="C3233" s="1" t="n">
        <v>22</v>
      </c>
      <c r="D3233" s="1" t="s">
        <v>3364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3365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8" t="n">
        <v>46202</v>
      </c>
      <c r="C3234" s="1" t="n">
        <v>22</v>
      </c>
      <c r="D3234" s="1" t="s">
        <v>3364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3383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8" t="n">
        <v>46202</v>
      </c>
      <c r="C3235" s="1" t="n">
        <v>22</v>
      </c>
      <c r="D3235" s="1" t="s">
        <v>3364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3383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8" t="n">
        <v>46202</v>
      </c>
      <c r="C3236" s="1" t="n">
        <v>22</v>
      </c>
      <c r="D3236" s="1" t="s">
        <v>3364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3366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8" t="n">
        <v>46202</v>
      </c>
      <c r="C3237" s="1" t="n">
        <v>22</v>
      </c>
      <c r="D3237" s="1" t="s">
        <v>3364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3367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8" t="n">
        <v>46202</v>
      </c>
      <c r="C3238" s="1" t="n">
        <v>22</v>
      </c>
      <c r="D3238" s="1" t="s">
        <v>3364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3368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8" t="n">
        <v>46202</v>
      </c>
      <c r="C3239" s="1" t="n">
        <v>22</v>
      </c>
      <c r="D3239" s="1" t="s">
        <v>3364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3369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8" t="n">
        <v>46202</v>
      </c>
      <c r="C3240" s="1" t="n">
        <v>22</v>
      </c>
      <c r="D3240" s="1" t="s">
        <v>3364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3370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8" t="n">
        <v>46202</v>
      </c>
      <c r="C3241" s="1" t="n">
        <v>22</v>
      </c>
      <c r="D3241" s="1" t="s">
        <v>3364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3371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8" t="n">
        <v>46202</v>
      </c>
      <c r="C3242" s="1" t="n">
        <v>22</v>
      </c>
      <c r="D3242" s="1" t="s">
        <v>3364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3372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8" t="n">
        <v>46202</v>
      </c>
      <c r="C3243" s="1" t="n">
        <v>22</v>
      </c>
      <c r="D3243" s="1" t="s">
        <v>3364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3373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8" t="n">
        <v>46202</v>
      </c>
      <c r="C3244" s="1" t="n">
        <v>22</v>
      </c>
      <c r="D3244" s="1" t="s">
        <v>3364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3374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8" t="n">
        <v>46202</v>
      </c>
      <c r="C3245" s="1" t="n">
        <v>22</v>
      </c>
      <c r="D3245" s="1" t="s">
        <v>3364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3375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8" t="n">
        <v>46202</v>
      </c>
      <c r="C3246" s="1" t="n">
        <v>22</v>
      </c>
      <c r="D3246" s="1" t="s">
        <v>3364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3376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8" t="n">
        <v>46202</v>
      </c>
      <c r="C3247" s="1" t="n">
        <v>22</v>
      </c>
      <c r="D3247" s="1" t="s">
        <v>3364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3376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8" t="n">
        <v>46202</v>
      </c>
      <c r="C3248" s="1" t="n">
        <v>22</v>
      </c>
      <c r="D3248" s="1" t="s">
        <v>3364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3377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8" t="n">
        <v>46202</v>
      </c>
      <c r="C3249" s="1" t="n">
        <v>22</v>
      </c>
      <c r="D3249" s="1" t="s">
        <v>3364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3377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8" t="n">
        <v>46202</v>
      </c>
      <c r="C3250" s="1" t="n">
        <v>22</v>
      </c>
      <c r="D3250" s="1" t="s">
        <v>3364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3378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8" t="n">
        <v>46202</v>
      </c>
      <c r="C3251" s="1" t="n">
        <v>22</v>
      </c>
      <c r="D3251" s="1" t="s">
        <v>3364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3378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8" t="n">
        <v>46202</v>
      </c>
      <c r="C3252" s="1" t="n">
        <v>22</v>
      </c>
      <c r="D3252" s="1" t="s">
        <v>3364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3379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8" t="n">
        <v>46202</v>
      </c>
      <c r="C3253" s="1" t="n">
        <v>22</v>
      </c>
      <c r="D3253" s="1" t="s">
        <v>3364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3380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8" t="n">
        <v>46202</v>
      </c>
      <c r="C3254" s="1" t="n">
        <v>22</v>
      </c>
      <c r="D3254" s="1" t="s">
        <v>3364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3381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8" t="n">
        <v>46202</v>
      </c>
      <c r="C3255" s="1" t="n">
        <v>22</v>
      </c>
      <c r="D3255" s="1" t="s">
        <v>3364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3382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8" t="n">
        <v>46202</v>
      </c>
      <c r="C3256" s="1" t="n">
        <v>22</v>
      </c>
      <c r="D3256" s="1" t="s">
        <v>3364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3365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8" t="n">
        <v>46202</v>
      </c>
      <c r="C3257" s="1" t="n">
        <v>22</v>
      </c>
      <c r="D3257" s="1" t="s">
        <v>3364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3383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8" t="n">
        <v>46202</v>
      </c>
      <c r="C3258" s="1" t="n">
        <v>22</v>
      </c>
      <c r="D3258" s="1" t="s">
        <v>3364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3366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8" t="n">
        <v>46202</v>
      </c>
      <c r="C3259" s="1" t="n">
        <v>22</v>
      </c>
      <c r="D3259" s="1" t="s">
        <v>3364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3367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8" t="n">
        <v>46202</v>
      </c>
      <c r="C3260" s="1" t="n">
        <v>22</v>
      </c>
      <c r="D3260" s="1" t="s">
        <v>3364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3368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8" t="n">
        <v>46202</v>
      </c>
      <c r="C3261" s="1" t="n">
        <v>22</v>
      </c>
      <c r="D3261" s="1" t="s">
        <v>3364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3369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8" t="n">
        <v>46202</v>
      </c>
      <c r="C3262" s="1" t="n">
        <v>22</v>
      </c>
      <c r="D3262" s="1" t="s">
        <v>3364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3370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8" t="n">
        <v>46202</v>
      </c>
      <c r="C3263" s="1" t="n">
        <v>22</v>
      </c>
      <c r="D3263" s="1" t="s">
        <v>3364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3371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8" t="n">
        <v>46202</v>
      </c>
      <c r="C3264" s="1" t="n">
        <v>22</v>
      </c>
      <c r="D3264" s="1" t="s">
        <v>3364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3372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8" t="n">
        <v>46202</v>
      </c>
      <c r="C3265" s="1" t="n">
        <v>22</v>
      </c>
      <c r="D3265" s="1" t="s">
        <v>3364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3373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8" t="n">
        <v>46202</v>
      </c>
      <c r="C3266" s="1" t="n">
        <v>22</v>
      </c>
      <c r="D3266" s="1" t="s">
        <v>3364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3374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8" t="n">
        <v>46202</v>
      </c>
      <c r="C3267" s="1" t="n">
        <v>22</v>
      </c>
      <c r="D3267" s="1" t="s">
        <v>3364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3375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8" t="n">
        <v>46202</v>
      </c>
      <c r="C3268" s="1" t="n">
        <v>22</v>
      </c>
      <c r="D3268" s="1" t="s">
        <v>3364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3376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8" t="n">
        <v>46202</v>
      </c>
      <c r="C3269" s="1" t="n">
        <v>22</v>
      </c>
      <c r="D3269" s="1" t="s">
        <v>3364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3376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8" t="n">
        <v>46202</v>
      </c>
      <c r="C3270" s="1" t="n">
        <v>22</v>
      </c>
      <c r="D3270" s="1" t="s">
        <v>3364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3377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8" t="n">
        <v>46202</v>
      </c>
      <c r="C3271" s="1" t="n">
        <v>22</v>
      </c>
      <c r="D3271" s="1" t="s">
        <v>3364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3377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8" t="n">
        <v>46202</v>
      </c>
      <c r="C3272" s="1" t="n">
        <v>22</v>
      </c>
      <c r="D3272" s="1" t="s">
        <v>3364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3378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8" t="n">
        <v>46202</v>
      </c>
      <c r="C3273" s="1" t="n">
        <v>22</v>
      </c>
      <c r="D3273" s="1" t="s">
        <v>3364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3378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8" t="n">
        <v>46202</v>
      </c>
      <c r="C3274" s="1" t="n">
        <v>22</v>
      </c>
      <c r="D3274" s="1" t="s">
        <v>3364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3379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8" t="n">
        <v>46202</v>
      </c>
      <c r="C3275" s="1" t="n">
        <v>22</v>
      </c>
      <c r="D3275" s="1" t="s">
        <v>3364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3365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8" t="n">
        <v>46202</v>
      </c>
      <c r="C3276" s="1" t="n">
        <v>22</v>
      </c>
      <c r="D3276" s="1" t="s">
        <v>3364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3366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8" t="n">
        <v>46202</v>
      </c>
      <c r="C3277" s="1" t="n">
        <v>22</v>
      </c>
      <c r="D3277" s="1" t="s">
        <v>3364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3367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8" t="n">
        <v>46202</v>
      </c>
      <c r="C3278" s="1" t="n">
        <v>22</v>
      </c>
      <c r="D3278" s="1" t="s">
        <v>3364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3368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8" t="n">
        <v>46202</v>
      </c>
      <c r="C3279" s="1" t="n">
        <v>22</v>
      </c>
      <c r="D3279" s="1" t="s">
        <v>3364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3371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8" t="n">
        <v>46202</v>
      </c>
      <c r="C3280" s="1" t="n">
        <v>22</v>
      </c>
      <c r="D3280" s="1" t="s">
        <v>3364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3372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8" t="n">
        <v>46202</v>
      </c>
      <c r="C3281" s="1" t="n">
        <v>22</v>
      </c>
      <c r="D3281" s="1" t="s">
        <v>3364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3373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8" t="n">
        <v>46202</v>
      </c>
      <c r="C3282" s="1" t="n">
        <v>22</v>
      </c>
      <c r="D3282" s="1" t="s">
        <v>3364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3374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8" t="n">
        <v>46202</v>
      </c>
      <c r="C3283" s="1" t="n">
        <v>22</v>
      </c>
      <c r="D3283" s="1" t="s">
        <v>3364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3384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8" t="n">
        <v>46202</v>
      </c>
      <c r="C3284" s="1" t="n">
        <v>22</v>
      </c>
      <c r="D3284" s="1" t="s">
        <v>3364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3375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8" t="n">
        <v>46202</v>
      </c>
      <c r="C3285" s="1" t="n">
        <v>22</v>
      </c>
      <c r="D3285" s="1" t="s">
        <v>3364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3376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8" t="n">
        <v>46202</v>
      </c>
      <c r="C3286" s="1" t="n">
        <v>22</v>
      </c>
      <c r="D3286" s="1" t="s">
        <v>3364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3377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8" t="n">
        <v>46202</v>
      </c>
      <c r="C3287" s="1" t="n">
        <v>22</v>
      </c>
      <c r="D3287" s="1" t="s">
        <v>3364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3378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8" t="n">
        <v>46202</v>
      </c>
      <c r="C3288" s="1" t="n">
        <v>100</v>
      </c>
      <c r="D3288" s="1" t="s">
        <v>3385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3595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8" t="n">
        <v>46202</v>
      </c>
      <c r="C3289" s="1" t="n">
        <v>100</v>
      </c>
      <c r="D3289" s="1" t="s">
        <v>3385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3384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8" t="n">
        <v>46202</v>
      </c>
      <c r="C3290" s="1" t="n">
        <v>100</v>
      </c>
      <c r="D3290" s="1" t="s">
        <v>3385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3376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8" t="n">
        <v>46202</v>
      </c>
      <c r="C3291" s="1" t="n">
        <v>100</v>
      </c>
      <c r="D3291" s="1" t="s">
        <v>3385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3377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8" t="n">
        <v>46202</v>
      </c>
      <c r="C3292" s="1" t="n">
        <v>100</v>
      </c>
      <c r="D3292" s="1" t="s">
        <v>3385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3378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8" t="n">
        <v>46202</v>
      </c>
      <c r="C3293" s="1" t="n">
        <v>100</v>
      </c>
      <c r="D3293" s="1" t="s">
        <v>3385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3379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8" t="n">
        <v>46202</v>
      </c>
      <c r="C3294" s="1" t="n">
        <v>100</v>
      </c>
      <c r="D3294" s="1" t="s">
        <v>3385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3380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8" t="n">
        <v>46202</v>
      </c>
      <c r="C3295" s="1" t="n">
        <v>100</v>
      </c>
      <c r="D3295" s="1" t="s">
        <v>3385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3381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8" t="n">
        <v>46202</v>
      </c>
      <c r="C3296" s="1" t="n">
        <v>100</v>
      </c>
      <c r="D3296" s="1" t="s">
        <v>3385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3382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8" t="n">
        <v>46202</v>
      </c>
      <c r="C3297" s="1" t="n">
        <v>100</v>
      </c>
      <c r="D3297" s="1" t="s">
        <v>3385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3383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8" t="n">
        <v>46202</v>
      </c>
      <c r="C3298" s="1" t="n">
        <v>100</v>
      </c>
      <c r="D3298" s="1" t="s">
        <v>3385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3376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8" t="n">
        <v>46202</v>
      </c>
      <c r="C3299" s="1" t="n">
        <v>100</v>
      </c>
      <c r="D3299" s="1" t="s">
        <v>3385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3377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8" t="n">
        <v>46202</v>
      </c>
      <c r="C3300" s="1" t="n">
        <v>100</v>
      </c>
      <c r="D3300" s="1" t="s">
        <v>3385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3378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8" t="n">
        <v>46202</v>
      </c>
      <c r="C3301" s="1" t="n">
        <v>100</v>
      </c>
      <c r="D3301" s="1" t="s">
        <v>3385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3379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8" t="n">
        <v>46202</v>
      </c>
      <c r="C3302" s="1" t="n">
        <v>100</v>
      </c>
      <c r="D3302" s="1" t="s">
        <v>3385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3365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8" t="n">
        <v>46202</v>
      </c>
      <c r="C3303" s="1" t="n">
        <v>100</v>
      </c>
      <c r="D3303" s="1" t="s">
        <v>3385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3366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8" t="n">
        <v>46202</v>
      </c>
      <c r="C3304" s="1" t="n">
        <v>100</v>
      </c>
      <c r="D3304" s="1" t="s">
        <v>3385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3367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8" t="n">
        <v>46202</v>
      </c>
      <c r="C3305" s="1" t="n">
        <v>100</v>
      </c>
      <c r="D3305" s="1" t="s">
        <v>3385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3368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8" t="n">
        <v>46202</v>
      </c>
      <c r="C3306" s="1" t="n">
        <v>100</v>
      </c>
      <c r="D3306" s="1" t="s">
        <v>3385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3369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8" t="n">
        <v>46202</v>
      </c>
      <c r="C3307" s="1" t="n">
        <v>100</v>
      </c>
      <c r="D3307" s="1" t="s">
        <v>3385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3370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8" t="n">
        <v>46202</v>
      </c>
      <c r="C3308" s="1" t="n">
        <v>100</v>
      </c>
      <c r="D3308" s="1" t="s">
        <v>3385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3371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8" t="n">
        <v>46202</v>
      </c>
      <c r="C3309" s="1" t="n">
        <v>100</v>
      </c>
      <c r="D3309" s="1" t="s">
        <v>3385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3372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8" t="n">
        <v>46202</v>
      </c>
      <c r="C3310" s="1" t="n">
        <v>100</v>
      </c>
      <c r="D3310" s="1" t="s">
        <v>3385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3373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8" t="n">
        <v>46202</v>
      </c>
      <c r="C3311" s="1" t="n">
        <v>100</v>
      </c>
      <c r="D3311" s="1" t="s">
        <v>3385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3374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8" t="n">
        <v>46202</v>
      </c>
      <c r="C3312" s="1" t="n">
        <v>100</v>
      </c>
      <c r="D3312" s="1" t="s">
        <v>3385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3384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8" t="n">
        <v>46202</v>
      </c>
      <c r="C3313" s="1" t="n">
        <v>100</v>
      </c>
      <c r="D3313" s="1" t="s">
        <v>3385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3375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8" t="n">
        <v>46202</v>
      </c>
      <c r="C3314" s="1" t="n">
        <v>100</v>
      </c>
      <c r="D3314" s="1" t="s">
        <v>3385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3376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8" t="n">
        <v>46202</v>
      </c>
      <c r="C3315" s="1" t="n">
        <v>100</v>
      </c>
      <c r="D3315" s="1" t="s">
        <v>3385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3377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8" t="n">
        <v>46202</v>
      </c>
      <c r="C3316" s="1" t="n">
        <v>100</v>
      </c>
      <c r="D3316" s="1" t="s">
        <v>3385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3378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8" t="n">
        <v>46202</v>
      </c>
      <c r="C3317" s="1" t="n">
        <v>100</v>
      </c>
      <c r="D3317" s="1" t="s">
        <v>3385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3379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8" t="n">
        <v>46202</v>
      </c>
      <c r="C3318" s="1" t="n">
        <v>100</v>
      </c>
      <c r="D3318" s="1" t="s">
        <v>3385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3365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8" t="n">
        <v>46202</v>
      </c>
      <c r="C3319" s="1" t="n">
        <v>100</v>
      </c>
      <c r="D3319" s="1" t="s">
        <v>3385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3366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8" t="n">
        <v>46202</v>
      </c>
      <c r="C3320" s="1" t="n">
        <v>100</v>
      </c>
      <c r="D3320" s="1" t="s">
        <v>3385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3367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8" t="n">
        <v>46202</v>
      </c>
      <c r="C3321" s="1" t="n">
        <v>100</v>
      </c>
      <c r="D3321" s="1" t="s">
        <v>3385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3368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8" t="n">
        <v>46202</v>
      </c>
      <c r="C3322" s="1" t="n">
        <v>100</v>
      </c>
      <c r="D3322" s="1" t="s">
        <v>3385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3369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8" t="n">
        <v>46202</v>
      </c>
      <c r="C3323" s="1" t="n">
        <v>100</v>
      </c>
      <c r="D3323" s="1" t="s">
        <v>3385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3370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8" t="n">
        <v>46202</v>
      </c>
      <c r="C3324" s="1" t="n">
        <v>100</v>
      </c>
      <c r="D3324" s="1" t="s">
        <v>3385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3371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8" t="n">
        <v>46202</v>
      </c>
      <c r="C3325" s="1" t="n">
        <v>100</v>
      </c>
      <c r="D3325" s="1" t="s">
        <v>3385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3372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8" t="n">
        <v>46202</v>
      </c>
      <c r="C3326" s="1" t="n">
        <v>100</v>
      </c>
      <c r="D3326" s="1" t="s">
        <v>3385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3373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8" t="n">
        <v>46202</v>
      </c>
      <c r="C3327" s="1" t="n">
        <v>100</v>
      </c>
      <c r="D3327" s="1" t="s">
        <v>3385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3374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8" t="n">
        <v>46202</v>
      </c>
      <c r="C3328" s="1" t="n">
        <v>100</v>
      </c>
      <c r="D3328" s="1" t="s">
        <v>3385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3376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8" t="n">
        <v>46202</v>
      </c>
      <c r="C3329" s="1" t="n">
        <v>100</v>
      </c>
      <c r="D3329" s="1" t="s">
        <v>3385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3377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8" t="n">
        <v>46202</v>
      </c>
      <c r="C3330" s="1" t="n">
        <v>100</v>
      </c>
      <c r="D3330" s="1" t="s">
        <v>3385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3378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8" t="n">
        <v>46202</v>
      </c>
      <c r="C3331" s="1" t="n">
        <v>100</v>
      </c>
      <c r="D3331" s="1" t="s">
        <v>3385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3379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8" t="n">
        <v>46202</v>
      </c>
      <c r="C3332" s="1" t="n">
        <v>100</v>
      </c>
      <c r="D3332" s="1" t="s">
        <v>3385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3380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8" t="n">
        <v>46202</v>
      </c>
      <c r="C3333" s="1" t="n">
        <v>100</v>
      </c>
      <c r="D3333" s="1" t="s">
        <v>3385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3381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8" t="n">
        <v>46202</v>
      </c>
      <c r="C3334" s="1" t="n">
        <v>100</v>
      </c>
      <c r="D3334" s="1" t="s">
        <v>3385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3382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8" t="n">
        <v>46202</v>
      </c>
      <c r="C3335" s="1" t="n">
        <v>100</v>
      </c>
      <c r="D3335" s="1" t="s">
        <v>3385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3383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8" t="n">
        <v>46202</v>
      </c>
      <c r="C3336" s="1" t="n">
        <v>100</v>
      </c>
      <c r="D3336" s="1" t="s">
        <v>3385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3376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8" t="n">
        <v>46202</v>
      </c>
      <c r="C3337" s="1" t="n">
        <v>100</v>
      </c>
      <c r="D3337" s="1" t="s">
        <v>3385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3377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8" t="n">
        <v>46202</v>
      </c>
      <c r="C3338" s="1" t="n">
        <v>100</v>
      </c>
      <c r="D3338" s="1" t="s">
        <v>3385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3378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8" t="n">
        <v>46202</v>
      </c>
      <c r="C3339" s="1" t="n">
        <v>100</v>
      </c>
      <c r="D3339" s="1" t="s">
        <v>3385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3379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8" t="n">
        <v>46202</v>
      </c>
      <c r="C3340" s="1" t="n">
        <v>100</v>
      </c>
      <c r="D3340" s="1" t="s">
        <v>3385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3365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8" t="n">
        <v>46202</v>
      </c>
      <c r="C3341" s="1" t="n">
        <v>100</v>
      </c>
      <c r="D3341" s="1" t="s">
        <v>3385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3383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8" t="n">
        <v>46202</v>
      </c>
      <c r="C3342" s="1" t="n">
        <v>100</v>
      </c>
      <c r="D3342" s="1" t="s">
        <v>3385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3366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8" t="n">
        <v>46202</v>
      </c>
      <c r="C3343" s="1" t="n">
        <v>100</v>
      </c>
      <c r="D3343" s="1" t="s">
        <v>3385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3367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8" t="n">
        <v>46202</v>
      </c>
      <c r="C3344" s="1" t="n">
        <v>100</v>
      </c>
      <c r="D3344" s="1" t="s">
        <v>3385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3368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8" t="n">
        <v>46202</v>
      </c>
      <c r="C3345" s="1" t="n">
        <v>100</v>
      </c>
      <c r="D3345" s="1" t="s">
        <v>3385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3369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8" t="n">
        <v>46202</v>
      </c>
      <c r="C3346" s="1" t="n">
        <v>100</v>
      </c>
      <c r="D3346" s="1" t="s">
        <v>3385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3370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8" t="n">
        <v>46202</v>
      </c>
      <c r="C3347" s="1" t="n">
        <v>100</v>
      </c>
      <c r="D3347" s="1" t="s">
        <v>3385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3371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8" t="n">
        <v>46202</v>
      </c>
      <c r="C3348" s="1" t="n">
        <v>100</v>
      </c>
      <c r="D3348" s="1" t="s">
        <v>3385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3372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8" t="n">
        <v>46202</v>
      </c>
      <c r="C3349" s="1" t="n">
        <v>100</v>
      </c>
      <c r="D3349" s="1" t="s">
        <v>3385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3373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8" t="n">
        <v>46202</v>
      </c>
      <c r="C3350" s="1" t="n">
        <v>100</v>
      </c>
      <c r="D3350" s="1" t="s">
        <v>3385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3374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8" t="n">
        <v>46202</v>
      </c>
      <c r="C3351" s="1" t="n">
        <v>100</v>
      </c>
      <c r="D3351" s="1" t="s">
        <v>3385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3375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8" t="n">
        <v>46202</v>
      </c>
      <c r="C3352" s="1" t="n">
        <v>100</v>
      </c>
      <c r="D3352" s="1" t="s">
        <v>3385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3376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8" t="n">
        <v>46202</v>
      </c>
      <c r="C3353" s="1" t="n">
        <v>100</v>
      </c>
      <c r="D3353" s="1" t="s">
        <v>3385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3377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8" t="n">
        <v>46202</v>
      </c>
      <c r="C3354" s="1" t="n">
        <v>100</v>
      </c>
      <c r="D3354" s="1" t="s">
        <v>3385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3378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8" t="n">
        <v>46202</v>
      </c>
      <c r="C3355" s="1" t="n">
        <v>100</v>
      </c>
      <c r="D3355" s="1" t="s">
        <v>3385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3379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8" t="n">
        <v>46202</v>
      </c>
      <c r="C3356" s="1" t="n">
        <v>100</v>
      </c>
      <c r="D3356" s="1" t="s">
        <v>3385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3380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8" t="n">
        <v>46202</v>
      </c>
      <c r="C3357" s="1" t="n">
        <v>100</v>
      </c>
      <c r="D3357" s="1" t="s">
        <v>3385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3381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8" t="n">
        <v>46202</v>
      </c>
      <c r="C3358" s="1" t="n">
        <v>100</v>
      </c>
      <c r="D3358" s="1" t="s">
        <v>3385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3382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8" t="n">
        <v>46202</v>
      </c>
      <c r="C3359" s="1" t="n">
        <v>100</v>
      </c>
      <c r="D3359" s="1" t="s">
        <v>3385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3383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8" t="n">
        <v>46202</v>
      </c>
      <c r="C3360" s="1" t="n">
        <v>100</v>
      </c>
      <c r="D3360" s="1" t="s">
        <v>3385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3376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8" t="n">
        <v>46202</v>
      </c>
      <c r="C3361" s="1" t="n">
        <v>100</v>
      </c>
      <c r="D3361" s="1" t="s">
        <v>3385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3377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8" t="n">
        <v>46202</v>
      </c>
      <c r="C3362" s="1" t="n">
        <v>100</v>
      </c>
      <c r="D3362" s="1" t="s">
        <v>3385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3378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8" t="n">
        <v>46202</v>
      </c>
      <c r="C3363" s="1" t="n">
        <v>100</v>
      </c>
      <c r="D3363" s="1" t="s">
        <v>3385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3365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8" t="n">
        <v>46202</v>
      </c>
      <c r="C3364" s="1" t="n">
        <v>100</v>
      </c>
      <c r="D3364" s="1" t="s">
        <v>3385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3366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8" t="n">
        <v>46202</v>
      </c>
      <c r="C3365" s="1" t="n">
        <v>100</v>
      </c>
      <c r="D3365" s="1" t="s">
        <v>3385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3367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8" t="n">
        <v>46202</v>
      </c>
      <c r="C3366" s="1" t="n">
        <v>100</v>
      </c>
      <c r="D3366" s="1" t="s">
        <v>3385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3368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8" t="n">
        <v>46202</v>
      </c>
      <c r="C3367" s="1" t="n">
        <v>100</v>
      </c>
      <c r="D3367" s="1" t="s">
        <v>3385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3369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8" t="n">
        <v>46202</v>
      </c>
      <c r="C3368" s="1" t="n">
        <v>100</v>
      </c>
      <c r="D3368" s="1" t="s">
        <v>3385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3370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8" t="n">
        <v>46202</v>
      </c>
      <c r="C3369" s="1" t="n">
        <v>100</v>
      </c>
      <c r="D3369" s="1" t="s">
        <v>3385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3371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8" t="n">
        <v>46202</v>
      </c>
      <c r="C3370" s="1" t="n">
        <v>100</v>
      </c>
      <c r="D3370" s="1" t="s">
        <v>3385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3372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8" t="n">
        <v>46202</v>
      </c>
      <c r="C3371" s="1" t="n">
        <v>100</v>
      </c>
      <c r="D3371" s="1" t="s">
        <v>3385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3373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8" t="n">
        <v>46202</v>
      </c>
      <c r="C3372" s="1" t="n">
        <v>100</v>
      </c>
      <c r="D3372" s="1" t="s">
        <v>3385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3374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8" t="n">
        <v>46202</v>
      </c>
      <c r="C3373" s="1" t="n">
        <v>100</v>
      </c>
      <c r="D3373" s="1" t="s">
        <v>3385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3375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8" t="n">
        <v>46202</v>
      </c>
      <c r="C3374" s="1" t="n">
        <v>100</v>
      </c>
      <c r="D3374" s="1" t="s">
        <v>3385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3376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8" t="n">
        <v>46202</v>
      </c>
      <c r="C3375" s="1" t="n">
        <v>100</v>
      </c>
      <c r="D3375" s="1" t="s">
        <v>3385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3377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8" t="n">
        <v>46202</v>
      </c>
      <c r="C3376" s="1" t="n">
        <v>100</v>
      </c>
      <c r="D3376" s="1" t="s">
        <v>3385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3378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8" t="n">
        <v>46202</v>
      </c>
      <c r="C3377" s="1" t="n">
        <v>100</v>
      </c>
      <c r="D3377" s="1" t="s">
        <v>3385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3379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8" t="n">
        <v>46202</v>
      </c>
      <c r="C3378" s="1" t="n">
        <v>100</v>
      </c>
      <c r="D3378" s="1" t="s">
        <v>3385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3365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8" t="n">
        <v>46202</v>
      </c>
      <c r="C3379" s="1" t="n">
        <v>100</v>
      </c>
      <c r="D3379" s="1" t="s">
        <v>3385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3366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8" t="n">
        <v>46202</v>
      </c>
      <c r="C3380" s="1" t="n">
        <v>100</v>
      </c>
      <c r="D3380" s="1" t="s">
        <v>3385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3367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8" t="n">
        <v>46202</v>
      </c>
      <c r="C3381" s="1" t="n">
        <v>100</v>
      </c>
      <c r="D3381" s="1" t="s">
        <v>3385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3368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8" t="n">
        <v>46202</v>
      </c>
      <c r="C3382" s="1" t="n">
        <v>100</v>
      </c>
      <c r="D3382" s="1" t="s">
        <v>3385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3371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8" t="n">
        <v>46202</v>
      </c>
      <c r="C3383" s="1" t="n">
        <v>100</v>
      </c>
      <c r="D3383" s="1" t="s">
        <v>3385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3372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8" t="n">
        <v>46202</v>
      </c>
      <c r="C3384" s="1" t="n">
        <v>100</v>
      </c>
      <c r="D3384" s="1" t="s">
        <v>3385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3373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8" t="n">
        <v>46202</v>
      </c>
      <c r="C3385" s="1" t="n">
        <v>100</v>
      </c>
      <c r="D3385" s="1" t="s">
        <v>3385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3374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8" t="n">
        <v>46202</v>
      </c>
      <c r="C3386" s="1" t="n">
        <v>100</v>
      </c>
      <c r="D3386" s="1" t="s">
        <v>3385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3384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8" t="n">
        <v>46202</v>
      </c>
      <c r="C3387" s="1" t="n">
        <v>100</v>
      </c>
      <c r="D3387" s="1" t="s">
        <v>3385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3375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8" t="n">
        <v>46202</v>
      </c>
      <c r="C3388" s="1" t="n">
        <v>100</v>
      </c>
      <c r="D3388" s="1" t="s">
        <v>3385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3376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8" t="n">
        <v>46202</v>
      </c>
      <c r="C3389" s="1" t="n">
        <v>100</v>
      </c>
      <c r="D3389" s="1" t="s">
        <v>3385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3377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8" t="n">
        <v>46202</v>
      </c>
      <c r="C3390" s="1" t="n">
        <v>100</v>
      </c>
      <c r="D3390" s="1" t="s">
        <v>3385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3378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8" t="n">
        <v>46203</v>
      </c>
      <c r="C3391" s="1" t="n">
        <v>1</v>
      </c>
      <c r="D3391" s="1" t="s">
        <v>3245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3263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8" t="n">
        <v>46203</v>
      </c>
      <c r="C3392" s="1" t="n">
        <v>1</v>
      </c>
      <c r="D3392" s="1" t="s">
        <v>3245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3264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8" t="n">
        <v>46203</v>
      </c>
      <c r="C3393" s="1" t="n">
        <v>1</v>
      </c>
      <c r="D3393" s="1" t="s">
        <v>3245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3265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8" t="n">
        <v>46203</v>
      </c>
      <c r="C3394" s="1" t="n">
        <v>1</v>
      </c>
      <c r="D3394" s="1" t="s">
        <v>3245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3266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8" t="n">
        <v>46203</v>
      </c>
      <c r="C3395" s="1" t="n">
        <v>1</v>
      </c>
      <c r="D3395" s="1" t="s">
        <v>3245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3246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8" t="n">
        <v>46203</v>
      </c>
      <c r="C3396" s="1" t="n">
        <v>1</v>
      </c>
      <c r="D3396" s="1" t="s">
        <v>3245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4719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8" t="n">
        <v>46203</v>
      </c>
      <c r="C3397" s="1" t="n">
        <v>1</v>
      </c>
      <c r="D3397" s="1" t="s">
        <v>3245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4720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8" t="n">
        <v>46203</v>
      </c>
      <c r="C3398" s="1" t="n">
        <v>1</v>
      </c>
      <c r="D3398" s="1" t="s">
        <v>3245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4721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8" t="n">
        <v>46203</v>
      </c>
      <c r="C3399" s="1" t="n">
        <v>1</v>
      </c>
      <c r="D3399" s="1" t="s">
        <v>3245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4722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8" t="n">
        <v>46203</v>
      </c>
      <c r="C3400" s="1" t="n">
        <v>1</v>
      </c>
      <c r="D3400" s="1" t="s">
        <v>3245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4723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8" t="n">
        <v>46203</v>
      </c>
      <c r="C3401" s="1" t="n">
        <v>1</v>
      </c>
      <c r="D3401" s="1" t="s">
        <v>3245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3495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8" t="n">
        <v>46203</v>
      </c>
      <c r="C3402" s="1" t="n">
        <v>1</v>
      </c>
      <c r="D3402" s="1" t="s">
        <v>3245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3599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8" t="n">
        <v>46203</v>
      </c>
      <c r="C3403" s="1" t="n">
        <v>1</v>
      </c>
      <c r="D3403" s="1" t="s">
        <v>3245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3496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8" t="n">
        <v>46203</v>
      </c>
      <c r="C3404" s="1" t="n">
        <v>1</v>
      </c>
      <c r="D3404" s="1" t="s">
        <v>3245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4656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8" t="n">
        <v>46203</v>
      </c>
      <c r="C3405" s="1" t="n">
        <v>1</v>
      </c>
      <c r="D3405" s="1" t="s">
        <v>3245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3497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8" t="n">
        <v>46203</v>
      </c>
      <c r="C3406" s="1" t="n">
        <v>1</v>
      </c>
      <c r="D3406" s="1" t="s">
        <v>3245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4724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8" t="n">
        <v>46203</v>
      </c>
      <c r="C3407" s="1" t="n">
        <v>1</v>
      </c>
      <c r="D3407" s="1" t="s">
        <v>3245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4725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8" t="n">
        <v>46203</v>
      </c>
      <c r="C3408" s="1" t="n">
        <v>2</v>
      </c>
      <c r="D3408" s="1" t="s">
        <v>3211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3262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8" t="n">
        <v>46203</v>
      </c>
      <c r="C3409" s="1" t="n">
        <v>2</v>
      </c>
      <c r="D3409" s="1" t="s">
        <v>3211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3214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8" t="n">
        <v>46203</v>
      </c>
      <c r="C3410" s="1" t="n">
        <v>2</v>
      </c>
      <c r="D3410" s="1" t="s">
        <v>3211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3248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8" t="n">
        <v>46203</v>
      </c>
      <c r="C3411" s="1" t="n">
        <v>2</v>
      </c>
      <c r="D3411" s="1" t="s">
        <v>3211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3249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8" t="n">
        <v>46203</v>
      </c>
      <c r="C3412" s="1" t="n">
        <v>2</v>
      </c>
      <c r="D3412" s="1" t="s">
        <v>3211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3250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8" t="n">
        <v>46203</v>
      </c>
      <c r="C3413" s="1" t="n">
        <v>2</v>
      </c>
      <c r="D3413" s="1" t="s">
        <v>3211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3251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8" t="n">
        <v>46203</v>
      </c>
      <c r="C3414" s="1" t="n">
        <v>2</v>
      </c>
      <c r="D3414" s="1" t="s">
        <v>3211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3252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8" t="n">
        <v>46203</v>
      </c>
      <c r="C3415" s="1" t="n">
        <v>2</v>
      </c>
      <c r="D3415" s="1" t="s">
        <v>3211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3401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8" t="n">
        <v>46203</v>
      </c>
      <c r="C3416" s="1" t="n">
        <v>2</v>
      </c>
      <c r="D3416" s="1" t="s">
        <v>3211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3402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8" t="n">
        <v>46203</v>
      </c>
      <c r="C3417" s="1" t="n">
        <v>2</v>
      </c>
      <c r="D3417" s="1" t="s">
        <v>3211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3255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8" t="n">
        <v>46203</v>
      </c>
      <c r="C3418" s="1" t="n">
        <v>2</v>
      </c>
      <c r="D3418" s="1" t="s">
        <v>3211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3256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8" t="n">
        <v>46203</v>
      </c>
      <c r="C3419" s="1" t="n">
        <v>2</v>
      </c>
      <c r="D3419" s="1" t="s">
        <v>3211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3257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8" t="n">
        <v>46203</v>
      </c>
      <c r="C3420" s="1" t="n">
        <v>2</v>
      </c>
      <c r="D3420" s="1" t="s">
        <v>3211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3258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8" t="n">
        <v>46203</v>
      </c>
      <c r="C3421" s="1" t="n">
        <v>2</v>
      </c>
      <c r="D3421" s="1" t="s">
        <v>3211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3403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8" t="n">
        <v>46203</v>
      </c>
      <c r="C3422" s="1" t="n">
        <v>2</v>
      </c>
      <c r="D3422" s="1" t="s">
        <v>3211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3404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8" t="n">
        <v>46203</v>
      </c>
      <c r="C3423" s="1" t="n">
        <v>2</v>
      </c>
      <c r="D3423" s="1" t="s">
        <v>3211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3405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8" t="n">
        <v>46203</v>
      </c>
      <c r="C3424" s="1" t="n">
        <v>2</v>
      </c>
      <c r="D3424" s="1" t="s">
        <v>3211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4657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8" t="n">
        <v>46203</v>
      </c>
      <c r="C3425" s="1" t="n">
        <v>2</v>
      </c>
      <c r="D3425" s="1" t="s">
        <v>3211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3259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8" t="n">
        <v>46203</v>
      </c>
      <c r="C3426" s="1" t="n">
        <v>2</v>
      </c>
      <c r="D3426" s="1" t="s">
        <v>3211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4032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8" t="n">
        <v>46203</v>
      </c>
      <c r="C3427" s="1" t="n">
        <v>2</v>
      </c>
      <c r="D3427" s="1" t="s">
        <v>3211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3260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8" t="n">
        <v>46203</v>
      </c>
      <c r="C3428" s="1" t="n">
        <v>2</v>
      </c>
      <c r="D3428" s="1" t="s">
        <v>3211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3604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8" t="n">
        <v>46203</v>
      </c>
      <c r="C3429" s="1" t="n">
        <v>2</v>
      </c>
      <c r="D3429" s="1" t="s">
        <v>3211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3406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8" t="n">
        <v>46203</v>
      </c>
      <c r="C3430" s="1" t="n">
        <v>2</v>
      </c>
      <c r="D3430" s="1" t="s">
        <v>3211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3407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8" t="n">
        <v>46203</v>
      </c>
      <c r="C3431" s="1" t="n">
        <v>2</v>
      </c>
      <c r="D3431" s="1" t="s">
        <v>3211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3215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8" t="n">
        <v>46203</v>
      </c>
      <c r="C3432" s="1" t="n">
        <v>6</v>
      </c>
      <c r="D3432" s="1" t="s">
        <v>3217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3262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8" t="n">
        <v>46203</v>
      </c>
      <c r="C3433" s="1" t="n">
        <v>6</v>
      </c>
      <c r="D3433" s="1" t="s">
        <v>3217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3214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8" t="n">
        <v>46203</v>
      </c>
      <c r="C3434" s="1" t="n">
        <v>6</v>
      </c>
      <c r="D3434" s="1" t="s">
        <v>3217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3248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8" t="n">
        <v>46203</v>
      </c>
      <c r="C3435" s="1" t="n">
        <v>6</v>
      </c>
      <c r="D3435" s="1" t="s">
        <v>3217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3249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8" t="n">
        <v>46203</v>
      </c>
      <c r="C3436" s="1" t="n">
        <v>6</v>
      </c>
      <c r="D3436" s="1" t="s">
        <v>3217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3250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8" t="n">
        <v>46203</v>
      </c>
      <c r="C3437" s="1" t="n">
        <v>6</v>
      </c>
      <c r="D3437" s="1" t="s">
        <v>3217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3251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8" t="n">
        <v>46203</v>
      </c>
      <c r="C3438" s="1" t="n">
        <v>6</v>
      </c>
      <c r="D3438" s="1" t="s">
        <v>3217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3252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8" t="n">
        <v>46203</v>
      </c>
      <c r="C3439" s="1" t="n">
        <v>6</v>
      </c>
      <c r="D3439" s="1" t="s">
        <v>3217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3401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8" t="n">
        <v>46203</v>
      </c>
      <c r="C3440" s="1" t="n">
        <v>6</v>
      </c>
      <c r="D3440" s="1" t="s">
        <v>3217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3402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8" t="n">
        <v>46203</v>
      </c>
      <c r="C3441" s="1" t="n">
        <v>6</v>
      </c>
      <c r="D3441" s="1" t="s">
        <v>3217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3255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8" t="n">
        <v>46203</v>
      </c>
      <c r="C3442" s="1" t="n">
        <v>6</v>
      </c>
      <c r="D3442" s="1" t="s">
        <v>3217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3256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8" t="n">
        <v>46203</v>
      </c>
      <c r="C3443" s="1" t="n">
        <v>6</v>
      </c>
      <c r="D3443" s="1" t="s">
        <v>3217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3257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8" t="n">
        <v>46203</v>
      </c>
      <c r="C3444" s="1" t="n">
        <v>6</v>
      </c>
      <c r="D3444" s="1" t="s">
        <v>3217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3258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8" t="n">
        <v>46203</v>
      </c>
      <c r="C3445" s="1" t="n">
        <v>6</v>
      </c>
      <c r="D3445" s="1" t="s">
        <v>3217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3403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8" t="n">
        <v>46203</v>
      </c>
      <c r="C3446" s="1" t="n">
        <v>6</v>
      </c>
      <c r="D3446" s="1" t="s">
        <v>3217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3404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8" t="n">
        <v>46203</v>
      </c>
      <c r="C3447" s="1" t="n">
        <v>6</v>
      </c>
      <c r="D3447" s="1" t="s">
        <v>3217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3405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8" t="n">
        <v>46203</v>
      </c>
      <c r="C3448" s="1" t="n">
        <v>6</v>
      </c>
      <c r="D3448" s="1" t="s">
        <v>3217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4657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8" t="n">
        <v>46203</v>
      </c>
      <c r="C3449" s="1" t="n">
        <v>6</v>
      </c>
      <c r="D3449" s="1" t="s">
        <v>3217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3259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8" t="n">
        <v>46203</v>
      </c>
      <c r="C3450" s="1" t="n">
        <v>6</v>
      </c>
      <c r="D3450" s="1" t="s">
        <v>3217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4032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8" t="n">
        <v>46203</v>
      </c>
      <c r="C3451" s="1" t="n">
        <v>6</v>
      </c>
      <c r="D3451" s="1" t="s">
        <v>3217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3260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8" t="n">
        <v>46203</v>
      </c>
      <c r="C3452" s="1" t="n">
        <v>6</v>
      </c>
      <c r="D3452" s="1" t="s">
        <v>3217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3604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8" t="n">
        <v>46203</v>
      </c>
      <c r="C3453" s="1" t="n">
        <v>6</v>
      </c>
      <c r="D3453" s="1" t="s">
        <v>3217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3406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8" t="n">
        <v>46203</v>
      </c>
      <c r="C3454" s="1" t="n">
        <v>6</v>
      </c>
      <c r="D3454" s="1" t="s">
        <v>3217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3407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8" t="n">
        <v>46203</v>
      </c>
      <c r="C3455" s="1" t="n">
        <v>6</v>
      </c>
      <c r="D3455" s="1" t="s">
        <v>3217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3215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8" t="n">
        <v>46203</v>
      </c>
      <c r="C3456" s="1" t="n">
        <v>11</v>
      </c>
      <c r="D3456" s="1" t="s">
        <v>3218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4726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8" t="n">
        <v>46203</v>
      </c>
      <c r="C3457" s="1" t="n">
        <v>11</v>
      </c>
      <c r="D3457" s="1" t="s">
        <v>3218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3288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8" t="n">
        <v>46203</v>
      </c>
      <c r="C3458" s="1" t="n">
        <v>11</v>
      </c>
      <c r="D3458" s="1" t="s">
        <v>3218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4727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8" t="n">
        <v>46203</v>
      </c>
      <c r="C3459" s="1" t="n">
        <v>11</v>
      </c>
      <c r="D3459" s="1" t="s">
        <v>3218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4728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8" t="n">
        <v>46203</v>
      </c>
      <c r="C3460" s="1" t="n">
        <v>11</v>
      </c>
      <c r="D3460" s="1" t="s">
        <v>3218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4729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8" t="n">
        <v>46203</v>
      </c>
      <c r="C3461" s="1" t="n">
        <v>11</v>
      </c>
      <c r="D3461" s="1" t="s">
        <v>3218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4730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8" t="n">
        <v>46203</v>
      </c>
      <c r="C3462" s="1" t="n">
        <v>11</v>
      </c>
      <c r="D3462" s="1" t="s">
        <v>3218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4731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8" t="n">
        <v>46203</v>
      </c>
      <c r="C3463" s="1" t="n">
        <v>11</v>
      </c>
      <c r="D3463" s="1" t="s">
        <v>3218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4732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8" t="n">
        <v>46203</v>
      </c>
      <c r="C3464" s="1" t="n">
        <v>11</v>
      </c>
      <c r="D3464" s="1" t="s">
        <v>3218</v>
      </c>
      <c r="E3464" s="1" t="n">
        <v>1955</v>
      </c>
      <c r="F3464" s="1" t="s">
        <v>3140</v>
      </c>
      <c r="I3464" s="1" t="n">
        <v>47141</v>
      </c>
      <c r="J3464" s="1" t="n">
        <v>45154</v>
      </c>
      <c r="K3464" s="1" t="n">
        <v>2246390</v>
      </c>
      <c r="L3464" s="1" t="s">
        <v>4433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8" t="n">
        <v>46203</v>
      </c>
      <c r="C3465" s="1" t="n">
        <v>11</v>
      </c>
      <c r="D3465" s="1" t="s">
        <v>3218</v>
      </c>
      <c r="E3465" s="1" t="n">
        <v>1955</v>
      </c>
      <c r="F3465" s="1" t="s">
        <v>3140</v>
      </c>
      <c r="I3465" s="1" t="n">
        <v>47141</v>
      </c>
      <c r="J3465" s="1" t="n">
        <v>45155</v>
      </c>
      <c r="K3465" s="1" t="n">
        <v>2246406</v>
      </c>
      <c r="L3465" s="1" t="s">
        <v>4434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8" t="n">
        <v>46203</v>
      </c>
      <c r="C3466" s="1" t="n">
        <v>11</v>
      </c>
      <c r="D3466" s="1" t="s">
        <v>3218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3288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8" t="n">
        <v>46203</v>
      </c>
      <c r="C3467" s="1" t="n">
        <v>11</v>
      </c>
      <c r="D3467" s="1" t="s">
        <v>3218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4733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8" t="n">
        <v>46203</v>
      </c>
      <c r="C3468" s="1" t="n">
        <v>11</v>
      </c>
      <c r="D3468" s="1" t="s">
        <v>3218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4734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8" t="n">
        <v>46203</v>
      </c>
      <c r="C3469" s="1" t="n">
        <v>11</v>
      </c>
      <c r="D3469" s="1" t="s">
        <v>3218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4735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8" t="n">
        <v>46203</v>
      </c>
      <c r="C3470" s="1" t="n">
        <v>11</v>
      </c>
      <c r="D3470" s="1" t="s">
        <v>3218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4736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8" t="n">
        <v>46203</v>
      </c>
      <c r="C3471" s="1" t="n">
        <v>11</v>
      </c>
      <c r="D3471" s="1" t="s">
        <v>3218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4737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8" t="n">
        <v>46203</v>
      </c>
      <c r="C3472" s="1" t="n">
        <v>11</v>
      </c>
      <c r="D3472" s="1" t="s">
        <v>3218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4738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8" t="n">
        <v>46203</v>
      </c>
      <c r="C3473" s="1" t="n">
        <v>11</v>
      </c>
      <c r="D3473" s="1" t="s">
        <v>3218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4739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8" t="n">
        <v>46203</v>
      </c>
      <c r="C3474" s="1" t="n">
        <v>11</v>
      </c>
      <c r="D3474" s="1" t="s">
        <v>3218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4740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8" t="n">
        <v>46203</v>
      </c>
      <c r="C3475" s="1" t="n">
        <v>11</v>
      </c>
      <c r="D3475" s="1" t="s">
        <v>3218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4741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8" t="n">
        <v>46203</v>
      </c>
      <c r="C3476" s="1" t="n">
        <v>11</v>
      </c>
      <c r="D3476" s="1" t="s">
        <v>3218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4742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8" t="n">
        <v>46203</v>
      </c>
      <c r="C3477" s="1" t="n">
        <v>11</v>
      </c>
      <c r="D3477" s="1" t="s">
        <v>3218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4743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8" t="n">
        <v>46203</v>
      </c>
      <c r="C3478" s="1" t="n">
        <v>11</v>
      </c>
      <c r="D3478" s="1" t="s">
        <v>3218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4744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8" t="n">
        <v>46203</v>
      </c>
      <c r="C3479" s="1" t="n">
        <v>11</v>
      </c>
      <c r="D3479" s="1" t="s">
        <v>3218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4745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8" t="n">
        <v>46203</v>
      </c>
      <c r="C3480" s="1" t="n">
        <v>11</v>
      </c>
      <c r="D3480" s="1" t="s">
        <v>3218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4746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8" t="n">
        <v>46203</v>
      </c>
      <c r="C3481" s="1" t="n">
        <v>11</v>
      </c>
      <c r="D3481" s="1" t="s">
        <v>3218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4747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8" t="n">
        <v>46203</v>
      </c>
      <c r="C3482" s="1" t="n">
        <v>11</v>
      </c>
      <c r="D3482" s="1" t="s">
        <v>3218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4748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8" t="n">
        <v>46203</v>
      </c>
      <c r="C3483" s="1" t="n">
        <v>11</v>
      </c>
      <c r="D3483" s="1" t="s">
        <v>3218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4749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8" t="n">
        <v>46203</v>
      </c>
      <c r="C3484" s="1" t="n">
        <v>11</v>
      </c>
      <c r="D3484" s="1" t="s">
        <v>3218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4750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8" t="n">
        <v>46203</v>
      </c>
      <c r="C3485" s="1" t="n">
        <v>11</v>
      </c>
      <c r="D3485" s="1" t="s">
        <v>3218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4751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8" t="n">
        <v>46203</v>
      </c>
      <c r="C3486" s="1" t="n">
        <v>11</v>
      </c>
      <c r="D3486" s="1" t="s">
        <v>3218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4115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8" t="n">
        <v>46203</v>
      </c>
      <c r="C3487" s="1" t="n">
        <v>11</v>
      </c>
      <c r="D3487" s="1" t="s">
        <v>3218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4116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8" t="n">
        <v>46203</v>
      </c>
      <c r="C3488" s="1" t="n">
        <v>11</v>
      </c>
      <c r="D3488" s="1" t="s">
        <v>3218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3220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8" t="n">
        <v>46203</v>
      </c>
      <c r="C3489" s="1" t="n">
        <v>11</v>
      </c>
      <c r="D3489" s="1" t="s">
        <v>3218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3221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8" t="n">
        <v>46203</v>
      </c>
      <c r="C3490" s="1" t="n">
        <v>11</v>
      </c>
      <c r="D3490" s="1" t="s">
        <v>3218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4539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8" t="n">
        <v>46203</v>
      </c>
      <c r="C3491" s="1" t="n">
        <v>11</v>
      </c>
      <c r="D3491" s="1" t="s">
        <v>3218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3224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8" t="n">
        <v>46203</v>
      </c>
      <c r="C3492" s="1" t="n">
        <v>11</v>
      </c>
      <c r="D3492" s="1" t="s">
        <v>3218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4118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8" t="n">
        <v>46203</v>
      </c>
      <c r="C3493" s="1" t="n">
        <v>11</v>
      </c>
      <c r="D3493" s="1" t="s">
        <v>3218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4540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8" t="n">
        <v>46203</v>
      </c>
      <c r="C3494" s="1" t="n">
        <v>11</v>
      </c>
      <c r="D3494" s="1" t="s">
        <v>3218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4194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8" t="n">
        <v>46203</v>
      </c>
      <c r="C3495" s="1" t="n">
        <v>11</v>
      </c>
      <c r="D3495" s="1" t="s">
        <v>3218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3319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8" t="n">
        <v>46203</v>
      </c>
      <c r="C3496" s="1" t="n">
        <v>11</v>
      </c>
      <c r="D3496" s="1" t="s">
        <v>3218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4196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8" t="n">
        <v>46203</v>
      </c>
      <c r="C3497" s="1" t="n">
        <v>11</v>
      </c>
      <c r="D3497" s="1" t="s">
        <v>3218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3771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8" t="n">
        <v>46203</v>
      </c>
      <c r="C3498" s="1" t="n">
        <v>11</v>
      </c>
      <c r="D3498" s="1" t="s">
        <v>3218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3772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8" t="n">
        <v>46203</v>
      </c>
      <c r="C3499" s="1" t="n">
        <v>11</v>
      </c>
      <c r="D3499" s="1" t="s">
        <v>3218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4198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8" t="n">
        <v>46203</v>
      </c>
      <c r="C3500" s="1" t="n">
        <v>11</v>
      </c>
      <c r="D3500" s="1" t="s">
        <v>3218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4184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8" t="n">
        <v>46203</v>
      </c>
      <c r="C3501" s="1" t="n">
        <v>11</v>
      </c>
      <c r="D3501" s="1" t="s">
        <v>3218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3231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8" t="n">
        <v>46203</v>
      </c>
      <c r="C3502" s="1" t="n">
        <v>11</v>
      </c>
      <c r="D3502" s="1" t="s">
        <v>3218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3233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8" t="n">
        <v>46203</v>
      </c>
      <c r="C3503" s="1" t="n">
        <v>11</v>
      </c>
      <c r="D3503" s="1" t="s">
        <v>3218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3235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8" t="n">
        <v>46203</v>
      </c>
      <c r="C3504" s="1" t="n">
        <v>11</v>
      </c>
      <c r="D3504" s="1" t="s">
        <v>3218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3807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8" t="n">
        <v>46203</v>
      </c>
      <c r="C3505" s="1" t="n">
        <v>11</v>
      </c>
      <c r="D3505" s="1" t="s">
        <v>3218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3808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8" t="n">
        <v>46203</v>
      </c>
      <c r="C3506" s="1" t="n">
        <v>11</v>
      </c>
      <c r="D3506" s="1" t="s">
        <v>3218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3237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8" t="n">
        <v>46203</v>
      </c>
      <c r="C3507" s="1" t="n">
        <v>11</v>
      </c>
      <c r="D3507" s="1" t="s">
        <v>3218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3809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8" t="n">
        <v>46203</v>
      </c>
      <c r="C3508" s="1" t="n">
        <v>11</v>
      </c>
      <c r="D3508" s="1" t="s">
        <v>3218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3811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8" t="n">
        <v>46203</v>
      </c>
      <c r="C3509" s="1" t="n">
        <v>11</v>
      </c>
      <c r="D3509" s="1" t="s">
        <v>3218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4186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8" t="n">
        <v>46203</v>
      </c>
      <c r="C3510" s="1" t="n">
        <v>11</v>
      </c>
      <c r="D3510" s="1" t="s">
        <v>3218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4752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8" t="n">
        <v>46203</v>
      </c>
      <c r="C3511" s="1" t="n">
        <v>11</v>
      </c>
      <c r="D3511" s="1" t="s">
        <v>3218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3238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8" t="n">
        <v>46203</v>
      </c>
      <c r="C3512" s="1" t="n">
        <v>11</v>
      </c>
      <c r="D3512" s="1" t="s">
        <v>3218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4753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8" t="n">
        <v>46203</v>
      </c>
      <c r="C3513" s="1" t="n">
        <v>11</v>
      </c>
      <c r="D3513" s="1" t="s">
        <v>3218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3239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8" t="n">
        <v>46203</v>
      </c>
      <c r="C3514" s="1" t="n">
        <v>11</v>
      </c>
      <c r="D3514" s="1" t="s">
        <v>3218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4189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8" t="n">
        <v>46203</v>
      </c>
      <c r="C3515" s="1" t="n">
        <v>11</v>
      </c>
      <c r="D3515" s="1" t="s">
        <v>3218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3241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8" t="n">
        <v>46203</v>
      </c>
      <c r="C3516" s="1" t="n">
        <v>11</v>
      </c>
      <c r="D3516" s="1" t="s">
        <v>3218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3233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8" t="n">
        <v>46203</v>
      </c>
      <c r="C3517" s="1" t="n">
        <v>11</v>
      </c>
      <c r="D3517" s="1" t="s">
        <v>3218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3812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8" t="n">
        <v>46203</v>
      </c>
      <c r="C3518" s="1" t="n">
        <v>11</v>
      </c>
      <c r="D3518" s="1" t="s">
        <v>3218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3243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8" t="n">
        <v>46203</v>
      </c>
      <c r="C3519" s="1" t="n">
        <v>11</v>
      </c>
      <c r="D3519" s="1" t="s">
        <v>3218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4567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8" t="n">
        <v>46203</v>
      </c>
      <c r="C3520" s="1" t="n">
        <v>22</v>
      </c>
      <c r="D3520" s="1" t="s">
        <v>3364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3379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8" t="n">
        <v>46203</v>
      </c>
      <c r="C3521" s="1" t="n">
        <v>22</v>
      </c>
      <c r="D3521" s="1" t="s">
        <v>3364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3595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8" t="n">
        <v>46203</v>
      </c>
      <c r="C3522" s="1" t="n">
        <v>22</v>
      </c>
      <c r="D3522" s="1" t="s">
        <v>3364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3365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8" t="n">
        <v>46203</v>
      </c>
      <c r="C3523" s="1" t="n">
        <v>22</v>
      </c>
      <c r="D3523" s="1" t="s">
        <v>3364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3383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8" t="n">
        <v>46203</v>
      </c>
      <c r="C3524" s="1" t="n">
        <v>22</v>
      </c>
      <c r="D3524" s="1" t="s">
        <v>3364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3366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8" t="n">
        <v>46203</v>
      </c>
      <c r="C3525" s="1" t="n">
        <v>22</v>
      </c>
      <c r="D3525" s="1" t="s">
        <v>3364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3367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8" t="n">
        <v>46203</v>
      </c>
      <c r="C3526" s="1" t="n">
        <v>22</v>
      </c>
      <c r="D3526" s="1" t="s">
        <v>3364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3368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8" t="n">
        <v>46203</v>
      </c>
      <c r="C3527" s="1" t="n">
        <v>22</v>
      </c>
      <c r="D3527" s="1" t="s">
        <v>3364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3369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8" t="n">
        <v>46203</v>
      </c>
      <c r="C3528" s="1" t="n">
        <v>22</v>
      </c>
      <c r="D3528" s="1" t="s">
        <v>3364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3370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8" t="n">
        <v>46203</v>
      </c>
      <c r="C3529" s="1" t="n">
        <v>22</v>
      </c>
      <c r="D3529" s="1" t="s">
        <v>3364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3371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8" t="n">
        <v>46203</v>
      </c>
      <c r="C3530" s="1" t="n">
        <v>22</v>
      </c>
      <c r="D3530" s="1" t="s">
        <v>3364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3372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8" t="n">
        <v>46203</v>
      </c>
      <c r="C3531" s="1" t="n">
        <v>22</v>
      </c>
      <c r="D3531" s="1" t="s">
        <v>3364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3373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8" t="n">
        <v>46203</v>
      </c>
      <c r="C3532" s="1" t="n">
        <v>22</v>
      </c>
      <c r="D3532" s="1" t="s">
        <v>3364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3374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8" t="n">
        <v>46203</v>
      </c>
      <c r="C3533" s="1" t="n">
        <v>22</v>
      </c>
      <c r="D3533" s="1" t="s">
        <v>3364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3384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8" t="n">
        <v>46203</v>
      </c>
      <c r="C3534" s="1" t="n">
        <v>22</v>
      </c>
      <c r="D3534" s="1" t="s">
        <v>3364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3376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8" t="n">
        <v>46203</v>
      </c>
      <c r="C3535" s="1" t="n">
        <v>22</v>
      </c>
      <c r="D3535" s="1" t="s">
        <v>3364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3377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8" t="n">
        <v>46203</v>
      </c>
      <c r="C3536" s="1" t="n">
        <v>22</v>
      </c>
      <c r="D3536" s="1" t="s">
        <v>3364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3378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8" t="n">
        <v>46203</v>
      </c>
      <c r="C3537" s="1" t="n">
        <v>22</v>
      </c>
      <c r="D3537" s="1" t="s">
        <v>3364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3365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8" t="n">
        <v>46203</v>
      </c>
      <c r="C3538" s="1" t="n">
        <v>22</v>
      </c>
      <c r="D3538" s="1" t="s">
        <v>3364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3366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8" t="n">
        <v>46203</v>
      </c>
      <c r="C3539" s="1" t="n">
        <v>22</v>
      </c>
      <c r="D3539" s="1" t="s">
        <v>3364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3367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8" t="n">
        <v>46203</v>
      </c>
      <c r="C3540" s="1" t="n">
        <v>22</v>
      </c>
      <c r="D3540" s="1" t="s">
        <v>3364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3368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8" t="n">
        <v>46203</v>
      </c>
      <c r="C3541" s="1" t="n">
        <v>22</v>
      </c>
      <c r="D3541" s="1" t="s">
        <v>3364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3369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8" t="n">
        <v>46203</v>
      </c>
      <c r="C3542" s="1" t="n">
        <v>22</v>
      </c>
      <c r="D3542" s="1" t="s">
        <v>3364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3370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8" t="n">
        <v>46203</v>
      </c>
      <c r="C3543" s="1" t="n">
        <v>22</v>
      </c>
      <c r="D3543" s="1" t="s">
        <v>3364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3371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8" t="n">
        <v>46203</v>
      </c>
      <c r="C3544" s="1" t="n">
        <v>22</v>
      </c>
      <c r="D3544" s="1" t="s">
        <v>3364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3372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8" t="n">
        <v>46203</v>
      </c>
      <c r="C3545" s="1" t="n">
        <v>22</v>
      </c>
      <c r="D3545" s="1" t="s">
        <v>3364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3373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8" t="n">
        <v>46203</v>
      </c>
      <c r="C3546" s="1" t="n">
        <v>22</v>
      </c>
      <c r="D3546" s="1" t="s">
        <v>3364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3374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8" t="n">
        <v>46203</v>
      </c>
      <c r="C3547" s="1" t="n">
        <v>22</v>
      </c>
      <c r="D3547" s="1" t="s">
        <v>3364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4754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8" t="n">
        <v>46203</v>
      </c>
      <c r="C3548" s="1" t="n">
        <v>22</v>
      </c>
      <c r="D3548" s="1" t="s">
        <v>3364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3375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8" t="n">
        <v>46203</v>
      </c>
      <c r="C3549" s="1" t="n">
        <v>22</v>
      </c>
      <c r="D3549" s="1" t="s">
        <v>3364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3376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8" t="n">
        <v>46203</v>
      </c>
      <c r="C3550" s="1" t="n">
        <v>22</v>
      </c>
      <c r="D3550" s="1" t="s">
        <v>3364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3377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8" t="n">
        <v>46203</v>
      </c>
      <c r="C3551" s="1" t="n">
        <v>22</v>
      </c>
      <c r="D3551" s="1" t="s">
        <v>3364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3378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8" t="n">
        <v>46203</v>
      </c>
      <c r="C3552" s="1" t="n">
        <v>39</v>
      </c>
      <c r="D3552" s="1" t="s">
        <v>3443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4755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8" t="n">
        <v>46203</v>
      </c>
      <c r="C3553" s="1" t="n">
        <v>39</v>
      </c>
      <c r="D3553" s="1" t="s">
        <v>3443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4756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8" t="n">
        <v>46203</v>
      </c>
      <c r="C3554" s="1" t="n">
        <v>100</v>
      </c>
      <c r="D3554" s="1" t="s">
        <v>3385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3379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8" t="n">
        <v>46203</v>
      </c>
      <c r="C3555" s="1" t="n">
        <v>100</v>
      </c>
      <c r="D3555" s="1" t="s">
        <v>3385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3595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8" t="n">
        <v>46203</v>
      </c>
      <c r="C3556" s="1" t="n">
        <v>100</v>
      </c>
      <c r="D3556" s="1" t="s">
        <v>3385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3365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8" t="n">
        <v>46203</v>
      </c>
      <c r="C3557" s="1" t="n">
        <v>100</v>
      </c>
      <c r="D3557" s="1" t="s">
        <v>3385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3383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8" t="n">
        <v>46203</v>
      </c>
      <c r="C3558" s="1" t="n">
        <v>100</v>
      </c>
      <c r="D3558" s="1" t="s">
        <v>3385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3366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8" t="n">
        <v>46203</v>
      </c>
      <c r="C3559" s="1" t="n">
        <v>100</v>
      </c>
      <c r="D3559" s="1" t="s">
        <v>3385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3367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8" t="n">
        <v>46203</v>
      </c>
      <c r="C3560" s="1" t="n">
        <v>100</v>
      </c>
      <c r="D3560" s="1" t="s">
        <v>3385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3368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8" t="n">
        <v>46203</v>
      </c>
      <c r="C3561" s="1" t="n">
        <v>100</v>
      </c>
      <c r="D3561" s="1" t="s">
        <v>3385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3369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8" t="n">
        <v>46203</v>
      </c>
      <c r="C3562" s="1" t="n">
        <v>100</v>
      </c>
      <c r="D3562" s="1" t="s">
        <v>3385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3370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8" t="n">
        <v>46203</v>
      </c>
      <c r="C3563" s="1" t="n">
        <v>100</v>
      </c>
      <c r="D3563" s="1" t="s">
        <v>3385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3371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8" t="n">
        <v>46203</v>
      </c>
      <c r="C3564" s="1" t="n">
        <v>100</v>
      </c>
      <c r="D3564" s="1" t="s">
        <v>3385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3372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8" t="n">
        <v>46203</v>
      </c>
      <c r="C3565" s="1" t="n">
        <v>100</v>
      </c>
      <c r="D3565" s="1" t="s">
        <v>3385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3373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8" t="n">
        <v>46203</v>
      </c>
      <c r="C3566" s="1" t="n">
        <v>100</v>
      </c>
      <c r="D3566" s="1" t="s">
        <v>3385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3374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8" t="n">
        <v>46203</v>
      </c>
      <c r="C3567" s="1" t="n">
        <v>100</v>
      </c>
      <c r="D3567" s="1" t="s">
        <v>3385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3384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8" t="n">
        <v>46203</v>
      </c>
      <c r="C3568" s="1" t="n">
        <v>100</v>
      </c>
      <c r="D3568" s="1" t="s">
        <v>3385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3376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8" t="n">
        <v>46203</v>
      </c>
      <c r="C3569" s="1" t="n">
        <v>100</v>
      </c>
      <c r="D3569" s="1" t="s">
        <v>3385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3377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8" t="n">
        <v>46203</v>
      </c>
      <c r="C3570" s="1" t="n">
        <v>100</v>
      </c>
      <c r="D3570" s="1" t="s">
        <v>3385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3378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8" t="n">
        <v>46203</v>
      </c>
      <c r="C3571" s="1" t="n">
        <v>100</v>
      </c>
      <c r="D3571" s="1" t="s">
        <v>3385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3365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8" t="n">
        <v>46203</v>
      </c>
      <c r="C3572" s="1" t="n">
        <v>100</v>
      </c>
      <c r="D3572" s="1" t="s">
        <v>3385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3366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8" t="n">
        <v>46203</v>
      </c>
      <c r="C3573" s="1" t="n">
        <v>100</v>
      </c>
      <c r="D3573" s="1" t="s">
        <v>3385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3367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8" t="n">
        <v>46203</v>
      </c>
      <c r="C3574" s="1" t="n">
        <v>100</v>
      </c>
      <c r="D3574" s="1" t="s">
        <v>3385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3368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8" t="n">
        <v>46203</v>
      </c>
      <c r="C3575" s="1" t="n">
        <v>100</v>
      </c>
      <c r="D3575" s="1" t="s">
        <v>3385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3369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8" t="n">
        <v>46203</v>
      </c>
      <c r="C3576" s="1" t="n">
        <v>100</v>
      </c>
      <c r="D3576" s="1" t="s">
        <v>3385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3370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8" t="n">
        <v>46203</v>
      </c>
      <c r="C3577" s="1" t="n">
        <v>100</v>
      </c>
      <c r="D3577" s="1" t="s">
        <v>3385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3371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8" t="n">
        <v>46203</v>
      </c>
      <c r="C3578" s="1" t="n">
        <v>100</v>
      </c>
      <c r="D3578" s="1" t="s">
        <v>3385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3372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8" t="n">
        <v>46203</v>
      </c>
      <c r="C3579" s="1" t="n">
        <v>100</v>
      </c>
      <c r="D3579" s="1" t="s">
        <v>3385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3373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8" t="n">
        <v>46203</v>
      </c>
      <c r="C3580" s="1" t="n">
        <v>100</v>
      </c>
      <c r="D3580" s="1" t="s">
        <v>3385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3374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8" t="n">
        <v>46203</v>
      </c>
      <c r="C3581" s="1" t="n">
        <v>100</v>
      </c>
      <c r="D3581" s="1" t="s">
        <v>3385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4754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8" t="n">
        <v>46203</v>
      </c>
      <c r="C3582" s="1" t="n">
        <v>100</v>
      </c>
      <c r="D3582" s="1" t="s">
        <v>3385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3375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8" t="n">
        <v>46203</v>
      </c>
      <c r="C3583" s="1" t="n">
        <v>100</v>
      </c>
      <c r="D3583" s="1" t="s">
        <v>3385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3376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8" t="n">
        <v>46203</v>
      </c>
      <c r="C3584" s="1" t="n">
        <v>100</v>
      </c>
      <c r="D3584" s="1" t="s">
        <v>3385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3377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8" t="n">
        <v>46203</v>
      </c>
      <c r="C3585" s="1" t="n">
        <v>100</v>
      </c>
      <c r="D3585" s="1" t="s">
        <v>3385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3378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8" t="n">
        <v>46203</v>
      </c>
      <c r="C3586" s="1" t="n">
        <v>100</v>
      </c>
      <c r="D3586" s="1" t="s">
        <v>3385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3365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8" t="n">
        <v>46203</v>
      </c>
      <c r="C3587" s="1" t="n">
        <v>100</v>
      </c>
      <c r="D3587" s="1" t="s">
        <v>3385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3366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8" t="n">
        <v>46203</v>
      </c>
      <c r="C3588" s="1" t="n">
        <v>100</v>
      </c>
      <c r="D3588" s="1" t="s">
        <v>3385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3367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8" t="n">
        <v>46203</v>
      </c>
      <c r="C3589" s="1" t="n">
        <v>100</v>
      </c>
      <c r="D3589" s="1" t="s">
        <v>3385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3368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8" t="n">
        <v>46203</v>
      </c>
      <c r="C3590" s="1" t="n">
        <v>100</v>
      </c>
      <c r="D3590" s="1" t="s">
        <v>3385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3369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8" t="n">
        <v>46203</v>
      </c>
      <c r="C3591" s="1" t="n">
        <v>100</v>
      </c>
      <c r="D3591" s="1" t="s">
        <v>3385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3370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8" t="n">
        <v>46203</v>
      </c>
      <c r="C3592" s="1" t="n">
        <v>100</v>
      </c>
      <c r="D3592" s="1" t="s">
        <v>3385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3371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8" t="n">
        <v>46203</v>
      </c>
      <c r="C3593" s="1" t="n">
        <v>100</v>
      </c>
      <c r="D3593" s="1" t="s">
        <v>3385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3372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8" t="n">
        <v>46203</v>
      </c>
      <c r="C3594" s="1" t="n">
        <v>100</v>
      </c>
      <c r="D3594" s="1" t="s">
        <v>3385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3373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8" t="n">
        <v>46203</v>
      </c>
      <c r="C3595" s="1" t="n">
        <v>100</v>
      </c>
      <c r="D3595" s="1" t="s">
        <v>3385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3374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8" t="n">
        <v>46203</v>
      </c>
      <c r="C3596" s="1" t="n">
        <v>100</v>
      </c>
      <c r="D3596" s="1" t="s">
        <v>3385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4754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8" t="n">
        <v>46203</v>
      </c>
      <c r="C3597" s="1" t="n">
        <v>100</v>
      </c>
      <c r="D3597" s="1" t="s">
        <v>3385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3375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8" t="n">
        <v>46203</v>
      </c>
      <c r="C3598" s="1" t="n">
        <v>100</v>
      </c>
      <c r="D3598" s="1" t="s">
        <v>3385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3376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8" t="n">
        <v>46203</v>
      </c>
      <c r="C3599" s="1" t="n">
        <v>100</v>
      </c>
      <c r="D3599" s="1" t="s">
        <v>3385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3377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8" t="n">
        <v>46203</v>
      </c>
      <c r="C3600" s="1" t="n">
        <v>100</v>
      </c>
      <c r="D3600" s="1" t="s">
        <v>3385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3378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8" t="n">
        <v>46203</v>
      </c>
      <c r="C3601" s="1" t="n">
        <v>107</v>
      </c>
      <c r="D3601" s="1" t="s">
        <v>3663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4703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8" t="n">
        <v>46203</v>
      </c>
      <c r="C3602" s="1" t="n">
        <v>107</v>
      </c>
      <c r="D3602" s="1" t="s">
        <v>3663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4705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8" t="n">
        <v>46203</v>
      </c>
      <c r="C3603" s="1" t="n">
        <v>171</v>
      </c>
      <c r="D3603" s="1" t="s">
        <v>3445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4757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8" t="n">
        <v>46204</v>
      </c>
      <c r="C3604" s="1" t="n">
        <v>1</v>
      </c>
      <c r="D3604" s="1" t="s">
        <v>3245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4758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8" t="n">
        <v>46204</v>
      </c>
      <c r="C3605" s="1" t="n">
        <v>1</v>
      </c>
      <c r="D3605" s="1" t="s">
        <v>3245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4759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8" t="n">
        <v>46204</v>
      </c>
      <c r="C3606" s="1" t="n">
        <v>1</v>
      </c>
      <c r="D3606" s="1" t="s">
        <v>3245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4760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8" t="n">
        <v>46204</v>
      </c>
      <c r="C3607" s="1" t="n">
        <v>2</v>
      </c>
      <c r="D3607" s="1" t="s">
        <v>3211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3212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8" t="n">
        <v>46204</v>
      </c>
      <c r="C3608" s="1" t="n">
        <v>2</v>
      </c>
      <c r="D3608" s="1" t="s">
        <v>3211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3214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8" t="n">
        <v>46204</v>
      </c>
      <c r="C3609" s="1" t="n">
        <v>6</v>
      </c>
      <c r="D3609" s="1" t="s">
        <v>3217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3212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8" t="n">
        <v>46204</v>
      </c>
      <c r="C3610" s="1" t="n">
        <v>6</v>
      </c>
      <c r="D3610" s="1" t="s">
        <v>3217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3214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8" t="n">
        <v>46204</v>
      </c>
      <c r="C3611" s="1" t="n">
        <v>11</v>
      </c>
      <c r="D3611" s="1" t="s">
        <v>3218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3665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8" t="n">
        <v>46204</v>
      </c>
      <c r="C3612" s="1" t="n">
        <v>11</v>
      </c>
      <c r="D3612" s="1" t="s">
        <v>3218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3666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8" t="n">
        <v>46204</v>
      </c>
      <c r="C3613" s="1" t="n">
        <v>11</v>
      </c>
      <c r="D3613" s="1" t="s">
        <v>3218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4521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8" t="n">
        <v>46204</v>
      </c>
      <c r="C3614" s="1" t="n">
        <v>11</v>
      </c>
      <c r="D3614" s="1" t="s">
        <v>3218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3667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8" t="n">
        <v>46204</v>
      </c>
      <c r="C3615" s="1" t="n">
        <v>11</v>
      </c>
      <c r="D3615" s="1" t="s">
        <v>3218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4525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8" t="n">
        <v>46204</v>
      </c>
      <c r="C3616" s="1" t="n">
        <v>11</v>
      </c>
      <c r="D3616" s="1" t="s">
        <v>3218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4527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8" t="n">
        <v>46204</v>
      </c>
      <c r="C3617" s="1" t="n">
        <v>11</v>
      </c>
      <c r="D3617" s="1" t="s">
        <v>3218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4528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8" t="n">
        <v>46204</v>
      </c>
      <c r="C3618" s="1" t="n">
        <v>11</v>
      </c>
      <c r="D3618" s="1" t="s">
        <v>3218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4761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8" t="n">
        <v>46204</v>
      </c>
      <c r="C3619" s="1" t="n">
        <v>11</v>
      </c>
      <c r="D3619" s="1" t="s">
        <v>3218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3409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8" t="n">
        <v>46204</v>
      </c>
      <c r="C3620" s="1" t="n">
        <v>11</v>
      </c>
      <c r="D3620" s="1" t="s">
        <v>3218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4533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8" t="n">
        <v>46204</v>
      </c>
      <c r="C3621" s="1" t="n">
        <v>11</v>
      </c>
      <c r="D3621" s="1" t="s">
        <v>3218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3290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8" t="n">
        <v>46204</v>
      </c>
      <c r="C3622" s="1" t="n">
        <v>11</v>
      </c>
      <c r="D3622" s="1" t="s">
        <v>3218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3305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8" t="n">
        <v>46204</v>
      </c>
      <c r="C3623" s="1" t="n">
        <v>11</v>
      </c>
      <c r="D3623" s="1" t="s">
        <v>3218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4129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8" t="n">
        <v>46204</v>
      </c>
      <c r="C3624" s="1" t="n">
        <v>11</v>
      </c>
      <c r="D3624" s="1" t="s">
        <v>3218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3651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8" t="n">
        <v>46204</v>
      </c>
      <c r="C3625" s="1" t="n">
        <v>11</v>
      </c>
      <c r="D3625" s="1" t="s">
        <v>3218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3307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8" t="n">
        <v>46204</v>
      </c>
      <c r="C3626" s="1" t="n">
        <v>11</v>
      </c>
      <c r="D3626" s="1" t="s">
        <v>3218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3654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8" t="n">
        <v>46204</v>
      </c>
      <c r="C3627" s="1" t="n">
        <v>11</v>
      </c>
      <c r="D3627" s="1" t="s">
        <v>3218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4762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8" t="n">
        <v>46204</v>
      </c>
      <c r="C3628" s="1" t="n">
        <v>11</v>
      </c>
      <c r="D3628" s="1" t="s">
        <v>3218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3310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8" t="n">
        <v>46204</v>
      </c>
      <c r="C3629" s="1" t="n">
        <v>11</v>
      </c>
      <c r="D3629" s="1" t="s">
        <v>3218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3627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8" t="n">
        <v>46204</v>
      </c>
      <c r="C3630" s="1" t="n">
        <v>11</v>
      </c>
      <c r="D3630" s="1" t="s">
        <v>3218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3629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8" t="n">
        <v>46204</v>
      </c>
      <c r="C3631" s="1" t="n">
        <v>11</v>
      </c>
      <c r="D3631" s="1" t="s">
        <v>3218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3630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8" t="n">
        <v>46204</v>
      </c>
      <c r="C3632" s="1" t="n">
        <v>11</v>
      </c>
      <c r="D3632" s="1" t="s">
        <v>3218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3631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8" t="n">
        <v>46204</v>
      </c>
      <c r="C3633" s="1" t="n">
        <v>11</v>
      </c>
      <c r="D3633" s="1" t="s">
        <v>3218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4763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8" t="n">
        <v>46204</v>
      </c>
      <c r="C3634" s="1" t="n">
        <v>11</v>
      </c>
      <c r="D3634" s="1" t="s">
        <v>3218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3310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8" t="n">
        <v>46204</v>
      </c>
      <c r="C3635" s="1" t="n">
        <v>11</v>
      </c>
      <c r="D3635" s="1" t="s">
        <v>3218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3632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8" t="n">
        <v>46204</v>
      </c>
      <c r="C3636" s="1" t="n">
        <v>11</v>
      </c>
      <c r="D3636" s="1" t="s">
        <v>3218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3633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8" t="n">
        <v>46204</v>
      </c>
      <c r="C3637" s="1" t="n">
        <v>11</v>
      </c>
      <c r="D3637" s="1" t="s">
        <v>3218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3634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8" t="n">
        <v>46204</v>
      </c>
      <c r="C3638" s="1" t="n">
        <v>11</v>
      </c>
      <c r="D3638" s="1" t="s">
        <v>3218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3312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8" t="n">
        <v>46204</v>
      </c>
      <c r="C3639" s="1" t="n">
        <v>11</v>
      </c>
      <c r="D3639" s="1" t="s">
        <v>3218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4764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8" t="n">
        <v>46204</v>
      </c>
      <c r="C3640" s="1" t="n">
        <v>11</v>
      </c>
      <c r="D3640" s="1" t="s">
        <v>3218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3315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8" t="n">
        <v>46204</v>
      </c>
      <c r="C3641" s="1" t="n">
        <v>11</v>
      </c>
      <c r="D3641" s="1" t="s">
        <v>3218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3316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8" t="n">
        <v>46204</v>
      </c>
      <c r="C3642" s="1" t="n">
        <v>11</v>
      </c>
      <c r="D3642" s="1" t="s">
        <v>3218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3317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8" t="n">
        <v>46204</v>
      </c>
      <c r="C3643" s="1" t="n">
        <v>11</v>
      </c>
      <c r="D3643" s="1" t="s">
        <v>3218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3412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8" t="n">
        <v>46204</v>
      </c>
      <c r="C3644" s="1" t="n">
        <v>11</v>
      </c>
      <c r="D3644" s="1" t="s">
        <v>3218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4016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8" t="n">
        <v>46204</v>
      </c>
      <c r="C3645" s="1" t="n">
        <v>11</v>
      </c>
      <c r="D3645" s="1" t="s">
        <v>3218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3446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8" t="n">
        <v>46204</v>
      </c>
      <c r="C3646" s="1" t="n">
        <v>11</v>
      </c>
      <c r="D3646" s="1" t="s">
        <v>3218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3416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8" t="n">
        <v>46204</v>
      </c>
      <c r="C3647" s="1" t="n">
        <v>11</v>
      </c>
      <c r="D3647" s="1" t="s">
        <v>3218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3417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8" t="n">
        <v>46204</v>
      </c>
      <c r="C3648" s="1" t="n">
        <v>11</v>
      </c>
      <c r="D3648" s="1" t="s">
        <v>3218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4019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8" t="n">
        <v>46204</v>
      </c>
      <c r="C3649" s="1" t="n">
        <v>11</v>
      </c>
      <c r="D3649" s="1" t="s">
        <v>3218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4020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8" t="n">
        <v>46204</v>
      </c>
      <c r="C3650" s="1" t="n">
        <v>11</v>
      </c>
      <c r="D3650" s="1" t="s">
        <v>3218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3419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8" t="n">
        <v>46204</v>
      </c>
      <c r="C3651" s="1" t="n">
        <v>11</v>
      </c>
      <c r="D3651" s="1" t="s">
        <v>3218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3420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8" t="n">
        <v>46204</v>
      </c>
      <c r="C3652" s="1" t="n">
        <v>11</v>
      </c>
      <c r="D3652" s="1" t="s">
        <v>3218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4022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8" t="n">
        <v>46204</v>
      </c>
      <c r="C3653" s="1" t="n">
        <v>11</v>
      </c>
      <c r="D3653" s="1" t="s">
        <v>3218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4765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8" t="n">
        <v>46204</v>
      </c>
      <c r="C3654" s="1" t="n">
        <v>11</v>
      </c>
      <c r="D3654" s="1" t="s">
        <v>3218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4766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8" t="n">
        <v>46204</v>
      </c>
      <c r="C3655" s="1" t="n">
        <v>11</v>
      </c>
      <c r="D3655" s="1" t="s">
        <v>3218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3360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8" t="n">
        <v>46204</v>
      </c>
      <c r="C3656" s="1" t="n">
        <v>11</v>
      </c>
      <c r="D3656" s="1" t="s">
        <v>3218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4197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8" t="n">
        <v>46204</v>
      </c>
      <c r="C3657" s="1" t="n">
        <v>22</v>
      </c>
      <c r="D3657" s="1" t="s">
        <v>3364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3379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8" t="n">
        <v>46204</v>
      </c>
      <c r="C3658" s="1" t="n">
        <v>22</v>
      </c>
      <c r="D3658" s="1" t="s">
        <v>3364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3380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8" t="n">
        <v>46204</v>
      </c>
      <c r="C3659" s="1" t="n">
        <v>22</v>
      </c>
      <c r="D3659" s="1" t="s">
        <v>3364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3381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8" t="n">
        <v>46204</v>
      </c>
      <c r="C3660" s="1" t="n">
        <v>22</v>
      </c>
      <c r="D3660" s="1" t="s">
        <v>3364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3382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8" t="n">
        <v>46204</v>
      </c>
      <c r="C3661" s="1" t="n">
        <v>22</v>
      </c>
      <c r="D3661" s="1" t="s">
        <v>3364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3383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8" t="n">
        <v>46204</v>
      </c>
      <c r="C3662" s="1" t="n">
        <v>22</v>
      </c>
      <c r="D3662" s="1" t="s">
        <v>3364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3376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8" t="n">
        <v>46204</v>
      </c>
      <c r="C3663" s="1" t="n">
        <v>22</v>
      </c>
      <c r="D3663" s="1" t="s">
        <v>3364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3377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8" t="n">
        <v>46204</v>
      </c>
      <c r="C3664" s="1" t="n">
        <v>22</v>
      </c>
      <c r="D3664" s="1" t="s">
        <v>3364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3378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8" t="n">
        <v>46204</v>
      </c>
      <c r="C3665" s="1" t="n">
        <v>100</v>
      </c>
      <c r="D3665" s="1" t="s">
        <v>3385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3379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8" t="n">
        <v>46204</v>
      </c>
      <c r="C3666" s="1" t="n">
        <v>100</v>
      </c>
      <c r="D3666" s="1" t="s">
        <v>3385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3380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8" t="n">
        <v>46204</v>
      </c>
      <c r="C3667" s="1" t="n">
        <v>100</v>
      </c>
      <c r="D3667" s="1" t="s">
        <v>3385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3381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8" t="n">
        <v>46204</v>
      </c>
      <c r="C3668" s="1" t="n">
        <v>100</v>
      </c>
      <c r="D3668" s="1" t="s">
        <v>3385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3382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8" t="n">
        <v>46204</v>
      </c>
      <c r="C3669" s="1" t="n">
        <v>100</v>
      </c>
      <c r="D3669" s="1" t="s">
        <v>3385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3383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8" t="n">
        <v>46204</v>
      </c>
      <c r="C3670" s="1" t="n">
        <v>100</v>
      </c>
      <c r="D3670" s="1" t="s">
        <v>3385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3376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8" t="n">
        <v>46204</v>
      </c>
      <c r="C3671" s="1" t="n">
        <v>100</v>
      </c>
      <c r="D3671" s="1" t="s">
        <v>3385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3377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8" t="n">
        <v>46204</v>
      </c>
      <c r="C3672" s="1" t="n">
        <v>100</v>
      </c>
      <c r="D3672" s="1" t="s">
        <v>3385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3378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8" t="n">
        <v>46204</v>
      </c>
      <c r="C3673" s="1" t="n">
        <v>171</v>
      </c>
      <c r="D3673" s="1" t="s">
        <v>3445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3413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8" t="n">
        <v>46204</v>
      </c>
      <c r="C3674" s="1" t="n">
        <v>171</v>
      </c>
      <c r="D3674" s="1" t="s">
        <v>3445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4767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8" t="n">
        <v>46204</v>
      </c>
      <c r="C3675" s="1" t="n">
        <v>171</v>
      </c>
      <c r="D3675" s="1" t="s">
        <v>3445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4122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8" t="n">
        <v>46205</v>
      </c>
      <c r="C3676" s="1" t="n">
        <v>1</v>
      </c>
      <c r="D3676" s="1" t="s">
        <v>3245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3395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8" t="n">
        <v>46205</v>
      </c>
      <c r="C3677" s="1" t="n">
        <v>1</v>
      </c>
      <c r="D3677" s="1" t="s">
        <v>3245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3396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8" t="n">
        <v>46205</v>
      </c>
      <c r="C3678" s="1" t="n">
        <v>1</v>
      </c>
      <c r="D3678" s="1" t="s">
        <v>3245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3397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8" t="n">
        <v>46205</v>
      </c>
      <c r="C3679" s="1" t="n">
        <v>1</v>
      </c>
      <c r="D3679" s="1" t="s">
        <v>3245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3398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8" t="n">
        <v>46205</v>
      </c>
      <c r="C3680" s="1" t="n">
        <v>1</v>
      </c>
      <c r="D3680" s="1" t="s">
        <v>3245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3399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8" t="n">
        <v>46205</v>
      </c>
      <c r="C3681" s="1" t="n">
        <v>1</v>
      </c>
      <c r="D3681" s="1" t="s">
        <v>3245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3400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8" t="n">
        <v>46205</v>
      </c>
      <c r="C3682" s="1" t="n">
        <v>2</v>
      </c>
      <c r="D3682" s="1" t="s">
        <v>3211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4768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8" t="n">
        <v>46205</v>
      </c>
      <c r="C3683" s="1" t="n">
        <v>2</v>
      </c>
      <c r="D3683" s="1" t="s">
        <v>3211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3215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8" t="n">
        <v>46205</v>
      </c>
      <c r="C3684" s="1" t="n">
        <v>2</v>
      </c>
      <c r="D3684" s="1" t="s">
        <v>3211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3212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8" t="n">
        <v>46205</v>
      </c>
      <c r="C3685" s="1" t="n">
        <v>2</v>
      </c>
      <c r="D3685" s="1" t="s">
        <v>3211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3213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8" t="n">
        <v>46205</v>
      </c>
      <c r="C3686" s="1" t="n">
        <v>2</v>
      </c>
      <c r="D3686" s="1" t="s">
        <v>3211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3214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8" t="n">
        <v>46205</v>
      </c>
      <c r="C3687" s="1" t="n">
        <v>2</v>
      </c>
      <c r="D3687" s="1" t="s">
        <v>3211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3216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8" t="n">
        <v>46205</v>
      </c>
      <c r="C3688" s="1" t="n">
        <v>6</v>
      </c>
      <c r="D3688" s="1" t="s">
        <v>3217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3215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8" t="n">
        <v>46205</v>
      </c>
      <c r="C3689" s="1" t="n">
        <v>6</v>
      </c>
      <c r="D3689" s="1" t="s">
        <v>3217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3212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8" t="n">
        <v>46205</v>
      </c>
      <c r="C3690" s="1" t="n">
        <v>6</v>
      </c>
      <c r="D3690" s="1" t="s">
        <v>3217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3213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8" t="n">
        <v>46205</v>
      </c>
      <c r="C3691" s="1" t="n">
        <v>6</v>
      </c>
      <c r="D3691" s="1" t="s">
        <v>3217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3214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8" t="n">
        <v>46205</v>
      </c>
      <c r="C3692" s="1" t="n">
        <v>6</v>
      </c>
      <c r="D3692" s="1" t="s">
        <v>3217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4768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8" t="n">
        <v>46205</v>
      </c>
      <c r="C3693" s="1" t="n">
        <v>6</v>
      </c>
      <c r="D3693" s="1" t="s">
        <v>3217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3216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8" t="n">
        <v>46205</v>
      </c>
      <c r="C3694" s="1" t="n">
        <v>11</v>
      </c>
      <c r="D3694" s="1" t="s">
        <v>3218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4769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8" t="n">
        <v>46205</v>
      </c>
      <c r="C3695" s="1" t="n">
        <v>11</v>
      </c>
      <c r="D3695" s="1" t="s">
        <v>3218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4770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8" t="n">
        <v>46205</v>
      </c>
      <c r="C3696" s="1" t="n">
        <v>11</v>
      </c>
      <c r="D3696" s="1" t="s">
        <v>3218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3728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8" t="n">
        <v>46205</v>
      </c>
      <c r="C3697" s="1" t="n">
        <v>11</v>
      </c>
      <c r="D3697" s="1" t="s">
        <v>3218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4223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8" t="n">
        <v>46205</v>
      </c>
      <c r="C3698" s="1" t="n">
        <v>11</v>
      </c>
      <c r="D3698" s="1" t="s">
        <v>3218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4771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8" t="n">
        <v>46205</v>
      </c>
      <c r="C3699" s="1" t="n">
        <v>11</v>
      </c>
      <c r="D3699" s="1" t="s">
        <v>3218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4772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8" t="n">
        <v>46205</v>
      </c>
      <c r="C3700" s="1" t="n">
        <v>11</v>
      </c>
      <c r="D3700" s="1" t="s">
        <v>3218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4773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8" t="n">
        <v>46205</v>
      </c>
      <c r="C3701" s="1" t="n">
        <v>11</v>
      </c>
      <c r="D3701" s="1" t="s">
        <v>3218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4038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8" t="n">
        <v>46205</v>
      </c>
      <c r="C3702" s="1" t="n">
        <v>11</v>
      </c>
      <c r="D3702" s="1" t="s">
        <v>3218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4039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8" t="n">
        <v>46205</v>
      </c>
      <c r="C3703" s="1" t="n">
        <v>11</v>
      </c>
      <c r="D3703" s="1" t="s">
        <v>3218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4040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8" t="n">
        <v>46205</v>
      </c>
      <c r="C3704" s="1" t="n">
        <v>11</v>
      </c>
      <c r="D3704" s="1" t="s">
        <v>3218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4041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8" t="n">
        <v>46205</v>
      </c>
      <c r="C3705" s="1" t="n">
        <v>11</v>
      </c>
      <c r="D3705" s="1" t="s">
        <v>3218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4774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8" t="n">
        <v>46205</v>
      </c>
      <c r="C3706" s="1" t="n">
        <v>11</v>
      </c>
      <c r="D3706" s="1" t="s">
        <v>3218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4774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8" t="n">
        <v>46205</v>
      </c>
      <c r="C3707" s="1" t="n">
        <v>11</v>
      </c>
      <c r="D3707" s="1" t="s">
        <v>3218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4775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8" t="n">
        <v>46205</v>
      </c>
      <c r="C3708" s="1" t="n">
        <v>11</v>
      </c>
      <c r="D3708" s="1" t="s">
        <v>3218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4774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8" t="n">
        <v>46205</v>
      </c>
      <c r="C3709" s="1" t="n">
        <v>11</v>
      </c>
      <c r="D3709" s="1" t="s">
        <v>3218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4776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8" t="n">
        <v>46205</v>
      </c>
      <c r="C3710" s="1" t="n">
        <v>11</v>
      </c>
      <c r="D3710" s="1" t="s">
        <v>3218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4777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8" t="n">
        <v>46205</v>
      </c>
      <c r="C3711" s="1" t="n">
        <v>11</v>
      </c>
      <c r="D3711" s="1" t="s">
        <v>3218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4778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8" t="n">
        <v>46205</v>
      </c>
      <c r="C3712" s="1" t="n">
        <v>11</v>
      </c>
      <c r="D3712" s="1" t="s">
        <v>3218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4779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8" t="n">
        <v>46205</v>
      </c>
      <c r="C3713" s="1" t="n">
        <v>11</v>
      </c>
      <c r="D3713" s="1" t="s">
        <v>3218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3288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8" t="n">
        <v>46205</v>
      </c>
      <c r="C3714" s="1" t="n">
        <v>11</v>
      </c>
      <c r="D3714" s="1" t="s">
        <v>3218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3517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8" t="n">
        <v>46205</v>
      </c>
      <c r="C3715" s="1" t="n">
        <v>11</v>
      </c>
      <c r="D3715" s="1" t="s">
        <v>3218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3520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8" t="n">
        <v>46205</v>
      </c>
      <c r="C3716" s="1" t="n">
        <v>11</v>
      </c>
      <c r="D3716" s="1" t="s">
        <v>3218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3521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8" t="n">
        <v>46205</v>
      </c>
      <c r="C3717" s="1" t="n">
        <v>11</v>
      </c>
      <c r="D3717" s="1" t="s">
        <v>3218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3524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8" t="n">
        <v>46205</v>
      </c>
      <c r="C3718" s="1" t="n">
        <v>11</v>
      </c>
      <c r="D3718" s="1" t="s">
        <v>3218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3526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8" t="n">
        <v>46205</v>
      </c>
      <c r="C3719" s="1" t="n">
        <v>11</v>
      </c>
      <c r="D3719" s="1" t="s">
        <v>3218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4780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8" t="n">
        <v>46205</v>
      </c>
      <c r="C3720" s="1" t="n">
        <v>11</v>
      </c>
      <c r="D3720" s="1" t="s">
        <v>3218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4781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8" t="n">
        <v>46205</v>
      </c>
      <c r="C3721" s="1" t="n">
        <v>11</v>
      </c>
      <c r="D3721" s="1" t="s">
        <v>3218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4782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8" t="n">
        <v>46205</v>
      </c>
      <c r="C3722" s="1" t="n">
        <v>11</v>
      </c>
      <c r="D3722" s="1" t="s">
        <v>3218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4783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8" t="n">
        <v>46205</v>
      </c>
      <c r="C3723" s="1" t="n">
        <v>11</v>
      </c>
      <c r="D3723" s="1" t="s">
        <v>3218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4784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8" t="n">
        <v>46205</v>
      </c>
      <c r="C3724" s="1" t="n">
        <v>11</v>
      </c>
      <c r="D3724" s="1" t="s">
        <v>3218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4785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8" t="n">
        <v>46205</v>
      </c>
      <c r="C3725" s="1" t="n">
        <v>11</v>
      </c>
      <c r="D3725" s="1" t="s">
        <v>3218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4786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8" t="n">
        <v>46205</v>
      </c>
      <c r="C3726" s="1" t="n">
        <v>11</v>
      </c>
      <c r="D3726" s="1" t="s">
        <v>3218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4787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8" t="n">
        <v>46205</v>
      </c>
      <c r="C3727" s="1" t="n">
        <v>11</v>
      </c>
      <c r="D3727" s="1" t="s">
        <v>3218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4788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8" t="n">
        <v>46205</v>
      </c>
      <c r="C3728" s="1" t="n">
        <v>22</v>
      </c>
      <c r="D3728" s="1" t="s">
        <v>3364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3365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8" t="n">
        <v>46205</v>
      </c>
      <c r="C3729" s="1" t="n">
        <v>22</v>
      </c>
      <c r="D3729" s="1" t="s">
        <v>3364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3366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8" t="n">
        <v>46205</v>
      </c>
      <c r="C3730" s="1" t="n">
        <v>22</v>
      </c>
      <c r="D3730" s="1" t="s">
        <v>3364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3367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8" t="n">
        <v>46205</v>
      </c>
      <c r="C3731" s="1" t="n">
        <v>22</v>
      </c>
      <c r="D3731" s="1" t="s">
        <v>3364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3368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8" t="n">
        <v>46205</v>
      </c>
      <c r="C3732" s="1" t="n">
        <v>22</v>
      </c>
      <c r="D3732" s="1" t="s">
        <v>3364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3369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8" t="n">
        <v>46205</v>
      </c>
      <c r="C3733" s="1" t="n">
        <v>22</v>
      </c>
      <c r="D3733" s="1" t="s">
        <v>3364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3370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8" t="n">
        <v>46205</v>
      </c>
      <c r="C3734" s="1" t="n">
        <v>22</v>
      </c>
      <c r="D3734" s="1" t="s">
        <v>3364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3371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8" t="n">
        <v>46205</v>
      </c>
      <c r="C3735" s="1" t="n">
        <v>22</v>
      </c>
      <c r="D3735" s="1" t="s">
        <v>3364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3372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8" t="n">
        <v>46205</v>
      </c>
      <c r="C3736" s="1" t="n">
        <v>22</v>
      </c>
      <c r="D3736" s="1" t="s">
        <v>3364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3373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8" t="n">
        <v>46205</v>
      </c>
      <c r="C3737" s="1" t="n">
        <v>22</v>
      </c>
      <c r="D3737" s="1" t="s">
        <v>3364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3374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8" t="n">
        <v>46205</v>
      </c>
      <c r="C3738" s="1" t="n">
        <v>22</v>
      </c>
      <c r="D3738" s="1" t="s">
        <v>3364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3375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8" t="n">
        <v>46205</v>
      </c>
      <c r="C3739" s="1" t="n">
        <v>22</v>
      </c>
      <c r="D3739" s="1" t="s">
        <v>3364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3376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8" t="n">
        <v>46205</v>
      </c>
      <c r="C3740" s="1" t="n">
        <v>22</v>
      </c>
      <c r="D3740" s="1" t="s">
        <v>3364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3377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8" t="n">
        <v>46205</v>
      </c>
      <c r="C3741" s="1" t="n">
        <v>22</v>
      </c>
      <c r="D3741" s="1" t="s">
        <v>3364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3378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8" t="n">
        <v>46205</v>
      </c>
      <c r="C3742" s="1" t="n">
        <v>39</v>
      </c>
      <c r="D3742" s="1" t="s">
        <v>3443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4789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8" t="n">
        <v>46205</v>
      </c>
      <c r="C3743" s="1" t="n">
        <v>39</v>
      </c>
      <c r="D3743" s="1" t="s">
        <v>3443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4790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8" t="n">
        <v>46205</v>
      </c>
      <c r="C3744" s="1" t="n">
        <v>39</v>
      </c>
      <c r="D3744" s="1" t="s">
        <v>3443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3687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8" t="n">
        <v>46205</v>
      </c>
      <c r="C3745" s="1" t="n">
        <v>39</v>
      </c>
      <c r="D3745" s="1" t="s">
        <v>3443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4791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8" t="n">
        <v>46205</v>
      </c>
      <c r="C3746" s="1" t="n">
        <v>100</v>
      </c>
      <c r="D3746" s="1" t="s">
        <v>3385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3365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8" t="n">
        <v>46205</v>
      </c>
      <c r="C3747" s="1" t="n">
        <v>100</v>
      </c>
      <c r="D3747" s="1" t="s">
        <v>3385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3366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8" t="n">
        <v>46205</v>
      </c>
      <c r="C3748" s="1" t="n">
        <v>100</v>
      </c>
      <c r="D3748" s="1" t="s">
        <v>3385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3367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8" t="n">
        <v>46205</v>
      </c>
      <c r="C3749" s="1" t="n">
        <v>100</v>
      </c>
      <c r="D3749" s="1" t="s">
        <v>3385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3368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8" t="n">
        <v>46205</v>
      </c>
      <c r="C3750" s="1" t="n">
        <v>100</v>
      </c>
      <c r="D3750" s="1" t="s">
        <v>3385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3369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8" t="n">
        <v>46205</v>
      </c>
      <c r="C3751" s="1" t="n">
        <v>100</v>
      </c>
      <c r="D3751" s="1" t="s">
        <v>3385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3370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8" t="n">
        <v>46205</v>
      </c>
      <c r="C3752" s="1" t="n">
        <v>100</v>
      </c>
      <c r="D3752" s="1" t="s">
        <v>3385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3371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8" t="n">
        <v>46205</v>
      </c>
      <c r="C3753" s="1" t="n">
        <v>100</v>
      </c>
      <c r="D3753" s="1" t="s">
        <v>3385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3372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8" t="n">
        <v>46205</v>
      </c>
      <c r="C3754" s="1" t="n">
        <v>100</v>
      </c>
      <c r="D3754" s="1" t="s">
        <v>3385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3373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8" t="n">
        <v>46205</v>
      </c>
      <c r="C3755" s="1" t="n">
        <v>100</v>
      </c>
      <c r="D3755" s="1" t="s">
        <v>3385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3374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8" t="n">
        <v>46205</v>
      </c>
      <c r="C3756" s="1" t="n">
        <v>100</v>
      </c>
      <c r="D3756" s="1" t="s">
        <v>3385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3375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8" t="n">
        <v>46205</v>
      </c>
      <c r="C3757" s="1" t="n">
        <v>100</v>
      </c>
      <c r="D3757" s="1" t="s">
        <v>3385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3376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8" t="n">
        <v>46205</v>
      </c>
      <c r="C3758" s="1" t="n">
        <v>100</v>
      </c>
      <c r="D3758" s="1" t="s">
        <v>3385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3377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8" t="n">
        <v>46205</v>
      </c>
      <c r="C3759" s="1" t="n">
        <v>100</v>
      </c>
      <c r="D3759" s="1" t="s">
        <v>3385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3378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8" t="n">
        <v>46205</v>
      </c>
      <c r="C3760" s="1" t="n">
        <v>107</v>
      </c>
      <c r="D3760" s="1" t="s">
        <v>3663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4792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8" t="n">
        <v>46206</v>
      </c>
      <c r="C3761" s="1" t="n">
        <v>1</v>
      </c>
      <c r="D3761" s="1" t="s">
        <v>3245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3386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8" t="n">
        <v>46206</v>
      </c>
      <c r="C3762" s="1" t="n">
        <v>1</v>
      </c>
      <c r="D3762" s="1" t="s">
        <v>3245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3675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8" t="n">
        <v>46206</v>
      </c>
      <c r="C3763" s="1" t="n">
        <v>1</v>
      </c>
      <c r="D3763" s="1" t="s">
        <v>3245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3676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8" t="n">
        <v>46206</v>
      </c>
      <c r="C3764" s="1" t="n">
        <v>1</v>
      </c>
      <c r="D3764" s="1" t="s">
        <v>3245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3677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8" t="n">
        <v>46206</v>
      </c>
      <c r="C3765" s="1" t="n">
        <v>1</v>
      </c>
      <c r="D3765" s="1" t="s">
        <v>3245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3447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8" t="n">
        <v>46206</v>
      </c>
      <c r="C3766" s="1" t="n">
        <v>1</v>
      </c>
      <c r="D3766" s="1" t="s">
        <v>3245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3448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8" t="n">
        <v>46206</v>
      </c>
      <c r="C3767" s="1" t="n">
        <v>1</v>
      </c>
      <c r="D3767" s="1" t="s">
        <v>3245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4015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8" t="n">
        <v>46206</v>
      </c>
      <c r="C3768" s="1" t="n">
        <v>1</v>
      </c>
      <c r="D3768" s="1" t="s">
        <v>3245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3496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8" t="n">
        <v>46206</v>
      </c>
      <c r="C3769" s="1" t="n">
        <v>1</v>
      </c>
      <c r="D3769" s="1" t="s">
        <v>3245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4656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8" t="n">
        <v>46206</v>
      </c>
      <c r="C3770" s="1" t="n">
        <v>1</v>
      </c>
      <c r="D3770" s="1" t="s">
        <v>3245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3497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8" t="n">
        <v>46206</v>
      </c>
      <c r="C3771" s="1" t="n">
        <v>1</v>
      </c>
      <c r="D3771" s="1" t="s">
        <v>3245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4377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8" t="n">
        <v>46206</v>
      </c>
      <c r="C3772" s="1" t="n">
        <v>1</v>
      </c>
      <c r="D3772" s="1" t="s">
        <v>3245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3499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8" t="n">
        <v>46206</v>
      </c>
      <c r="C3773" s="1" t="n">
        <v>1</v>
      </c>
      <c r="D3773" s="1" t="s">
        <v>3245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4378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8" t="n">
        <v>46206</v>
      </c>
      <c r="C3774" s="1" t="n">
        <v>2</v>
      </c>
      <c r="D3774" s="1" t="s">
        <v>3211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3212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8" t="n">
        <v>46206</v>
      </c>
      <c r="C3775" s="1" t="n">
        <v>2</v>
      </c>
      <c r="D3775" s="1" t="s">
        <v>3211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3213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8" t="n">
        <v>46206</v>
      </c>
      <c r="C3776" s="1" t="n">
        <v>2</v>
      </c>
      <c r="D3776" s="1" t="s">
        <v>3211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3214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8" t="n">
        <v>46206</v>
      </c>
      <c r="C3777" s="1" t="n">
        <v>2</v>
      </c>
      <c r="D3777" s="1" t="s">
        <v>3211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3248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8" t="n">
        <v>46206</v>
      </c>
      <c r="C3778" s="1" t="n">
        <v>2</v>
      </c>
      <c r="D3778" s="1" t="s">
        <v>3211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3249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8" t="n">
        <v>46206</v>
      </c>
      <c r="C3779" s="1" t="n">
        <v>2</v>
      </c>
      <c r="D3779" s="1" t="s">
        <v>3211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3252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8" t="n">
        <v>46206</v>
      </c>
      <c r="C3780" s="1" t="n">
        <v>2</v>
      </c>
      <c r="D3780" s="1" t="s">
        <v>3211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3401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8" t="n">
        <v>46206</v>
      </c>
      <c r="C3781" s="1" t="n">
        <v>2</v>
      </c>
      <c r="D3781" s="1" t="s">
        <v>3211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3253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8" t="n">
        <v>46206</v>
      </c>
      <c r="C3782" s="1" t="n">
        <v>2</v>
      </c>
      <c r="D3782" s="1" t="s">
        <v>3211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3254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8" t="n">
        <v>46206</v>
      </c>
      <c r="C3783" s="1" t="n">
        <v>2</v>
      </c>
      <c r="D3783" s="1" t="s">
        <v>3211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3402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8" t="n">
        <v>46206</v>
      </c>
      <c r="C3784" s="1" t="n">
        <v>2</v>
      </c>
      <c r="D3784" s="1" t="s">
        <v>3211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3255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8" t="n">
        <v>46206</v>
      </c>
      <c r="C3785" s="1" t="n">
        <v>2</v>
      </c>
      <c r="D3785" s="1" t="s">
        <v>3211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3256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8" t="n">
        <v>46206</v>
      </c>
      <c r="C3786" s="1" t="n">
        <v>2</v>
      </c>
      <c r="D3786" s="1" t="s">
        <v>3211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3403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8" t="n">
        <v>46206</v>
      </c>
      <c r="C3787" s="1" t="n">
        <v>2</v>
      </c>
      <c r="D3787" s="1" t="s">
        <v>3211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3404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8" t="n">
        <v>46206</v>
      </c>
      <c r="C3788" s="1" t="n">
        <v>2</v>
      </c>
      <c r="D3788" s="1" t="s">
        <v>3211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4032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8" t="n">
        <v>46206</v>
      </c>
      <c r="C3789" s="1" t="n">
        <v>2</v>
      </c>
      <c r="D3789" s="1" t="s">
        <v>3211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3260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8" t="n">
        <v>46206</v>
      </c>
      <c r="C3790" s="1" t="n">
        <v>2</v>
      </c>
      <c r="D3790" s="1" t="s">
        <v>3211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3604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8" t="n">
        <v>46206</v>
      </c>
      <c r="C3791" s="1" t="n">
        <v>2</v>
      </c>
      <c r="D3791" s="1" t="s">
        <v>3211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3262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8" t="n">
        <v>46206</v>
      </c>
      <c r="C3792" s="1" t="n">
        <v>2</v>
      </c>
      <c r="D3792" s="1" t="s">
        <v>3211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3215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8" t="n">
        <v>46206</v>
      </c>
      <c r="C3793" s="1" t="n">
        <v>6</v>
      </c>
      <c r="D3793" s="1" t="s">
        <v>3217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3212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8" t="n">
        <v>46206</v>
      </c>
      <c r="C3794" s="1" t="n">
        <v>6</v>
      </c>
      <c r="D3794" s="1" t="s">
        <v>3217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3213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8" t="n">
        <v>46206</v>
      </c>
      <c r="C3795" s="1" t="n">
        <v>6</v>
      </c>
      <c r="D3795" s="1" t="s">
        <v>3217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3214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8" t="n">
        <v>46206</v>
      </c>
      <c r="C3796" s="1" t="n">
        <v>6</v>
      </c>
      <c r="D3796" s="1" t="s">
        <v>3217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3248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8" t="n">
        <v>46206</v>
      </c>
      <c r="C3797" s="1" t="n">
        <v>6</v>
      </c>
      <c r="D3797" s="1" t="s">
        <v>3217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3249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8" t="n">
        <v>46206</v>
      </c>
      <c r="C3798" s="1" t="n">
        <v>6</v>
      </c>
      <c r="D3798" s="1" t="s">
        <v>3217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3252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8" t="n">
        <v>46206</v>
      </c>
      <c r="C3799" s="1" t="n">
        <v>6</v>
      </c>
      <c r="D3799" s="1" t="s">
        <v>3217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3401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8" t="n">
        <v>46206</v>
      </c>
      <c r="C3800" s="1" t="n">
        <v>6</v>
      </c>
      <c r="D3800" s="1" t="s">
        <v>3217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3253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8" t="n">
        <v>46206</v>
      </c>
      <c r="C3801" s="1" t="n">
        <v>6</v>
      </c>
      <c r="D3801" s="1" t="s">
        <v>3217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3254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8" t="n">
        <v>46206</v>
      </c>
      <c r="C3802" s="1" t="n">
        <v>6</v>
      </c>
      <c r="D3802" s="1" t="s">
        <v>3217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3402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8" t="n">
        <v>46206</v>
      </c>
      <c r="C3803" s="1" t="n">
        <v>6</v>
      </c>
      <c r="D3803" s="1" t="s">
        <v>3217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3255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8" t="n">
        <v>46206</v>
      </c>
      <c r="C3804" s="1" t="n">
        <v>6</v>
      </c>
      <c r="D3804" s="1" t="s">
        <v>3217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3256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8" t="n">
        <v>46206</v>
      </c>
      <c r="C3805" s="1" t="n">
        <v>6</v>
      </c>
      <c r="D3805" s="1" t="s">
        <v>3217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3403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8" t="n">
        <v>46206</v>
      </c>
      <c r="C3806" s="1" t="n">
        <v>6</v>
      </c>
      <c r="D3806" s="1" t="s">
        <v>3217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3404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8" t="n">
        <v>46206</v>
      </c>
      <c r="C3807" s="1" t="n">
        <v>6</v>
      </c>
      <c r="D3807" s="1" t="s">
        <v>3217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4032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8" t="n">
        <v>46206</v>
      </c>
      <c r="C3808" s="1" t="n">
        <v>6</v>
      </c>
      <c r="D3808" s="1" t="s">
        <v>3217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3260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8" t="n">
        <v>46206</v>
      </c>
      <c r="C3809" s="1" t="n">
        <v>6</v>
      </c>
      <c r="D3809" s="1" t="s">
        <v>3217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3604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8" t="n">
        <v>46206</v>
      </c>
      <c r="C3810" s="1" t="n">
        <v>6</v>
      </c>
      <c r="D3810" s="1" t="s">
        <v>3217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3262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8" t="n">
        <v>46206</v>
      </c>
      <c r="C3811" s="1" t="n">
        <v>6</v>
      </c>
      <c r="D3811" s="1" t="s">
        <v>3217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3215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8" t="n">
        <v>46206</v>
      </c>
      <c r="C3812" s="1" t="n">
        <v>11</v>
      </c>
      <c r="D3812" s="1" t="s">
        <v>3218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4793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8" t="n">
        <v>46206</v>
      </c>
      <c r="C3813" s="1" t="n">
        <v>11</v>
      </c>
      <c r="D3813" s="1" t="s">
        <v>3218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4794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8" t="n">
        <v>46206</v>
      </c>
      <c r="C3814" s="1" t="n">
        <v>11</v>
      </c>
      <c r="D3814" s="1" t="s">
        <v>3218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4795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8" t="n">
        <v>46206</v>
      </c>
      <c r="C3815" s="1" t="n">
        <v>11</v>
      </c>
      <c r="D3815" s="1" t="s">
        <v>3218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4796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8" t="n">
        <v>46206</v>
      </c>
      <c r="C3816" s="1" t="n">
        <v>11</v>
      </c>
      <c r="D3816" s="1" t="s">
        <v>3218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4797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8" t="n">
        <v>46206</v>
      </c>
      <c r="C3817" s="1" t="n">
        <v>11</v>
      </c>
      <c r="D3817" s="1" t="s">
        <v>3218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3721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8" t="n">
        <v>46206</v>
      </c>
      <c r="C3818" s="1" t="n">
        <v>11</v>
      </c>
      <c r="D3818" s="1" t="s">
        <v>3218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3512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8" t="n">
        <v>46206</v>
      </c>
      <c r="C3819" s="1" t="n">
        <v>11</v>
      </c>
      <c r="D3819" s="1" t="s">
        <v>3218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4798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8" t="n">
        <v>46206</v>
      </c>
      <c r="C3820" s="1" t="n">
        <v>11</v>
      </c>
      <c r="D3820" s="1" t="s">
        <v>3218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4799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8" t="n">
        <v>46206</v>
      </c>
      <c r="C3821" s="1" t="n">
        <v>11</v>
      </c>
      <c r="D3821" s="1" t="s">
        <v>3218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4800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8" t="n">
        <v>46206</v>
      </c>
      <c r="C3822" s="1" t="n">
        <v>11</v>
      </c>
      <c r="D3822" s="1" t="s">
        <v>3218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4801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8" t="n">
        <v>46206</v>
      </c>
      <c r="C3823" s="1" t="n">
        <v>11</v>
      </c>
      <c r="D3823" s="1" t="s">
        <v>3218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4802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8" t="n">
        <v>46206</v>
      </c>
      <c r="C3824" s="1" t="n">
        <v>11</v>
      </c>
      <c r="D3824" s="1" t="s">
        <v>3218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4802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8" t="n">
        <v>46206</v>
      </c>
      <c r="C3825" s="1" t="n">
        <v>11</v>
      </c>
      <c r="D3825" s="1" t="s">
        <v>3218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4803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8" t="n">
        <v>46206</v>
      </c>
      <c r="C3826" s="1" t="n">
        <v>11</v>
      </c>
      <c r="D3826" s="1" t="s">
        <v>3218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4804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8" t="n">
        <v>46206</v>
      </c>
      <c r="C3827" s="1" t="n">
        <v>11</v>
      </c>
      <c r="D3827" s="1" t="s">
        <v>3218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4805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8" t="n">
        <v>46206</v>
      </c>
      <c r="C3828" s="1" t="n">
        <v>11</v>
      </c>
      <c r="D3828" s="1" t="s">
        <v>3218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4806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8" t="n">
        <v>46206</v>
      </c>
      <c r="C3829" s="1" t="n">
        <v>11</v>
      </c>
      <c r="D3829" s="1" t="s">
        <v>3218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4807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8" t="n">
        <v>46206</v>
      </c>
      <c r="C3830" s="1" t="n">
        <v>171</v>
      </c>
      <c r="D3830" s="1" t="s">
        <v>3445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4808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8" t="n">
        <v>46206</v>
      </c>
      <c r="C3831" s="1" t="n">
        <v>171</v>
      </c>
      <c r="D3831" s="1" t="s">
        <v>3445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4480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8" t="n">
        <v>46206</v>
      </c>
      <c r="C3832" s="1" t="n">
        <v>171</v>
      </c>
      <c r="D3832" s="1" t="s">
        <v>3445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4809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8" t="n">
        <v>46206</v>
      </c>
      <c r="C3833" s="1" t="n">
        <v>171</v>
      </c>
      <c r="D3833" s="1" t="s">
        <v>3445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4810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8" t="n">
        <v>46206</v>
      </c>
      <c r="C3834" s="1" t="n">
        <v>171</v>
      </c>
      <c r="D3834" s="1" t="s">
        <v>3445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4811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8" t="n">
        <v>46206</v>
      </c>
      <c r="C3835" s="1" t="n">
        <v>171</v>
      </c>
      <c r="D3835" s="1" t="s">
        <v>3445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4812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8" t="n">
        <v>46207</v>
      </c>
      <c r="C3836" s="1" t="n">
        <v>1</v>
      </c>
      <c r="D3836" s="1" t="s">
        <v>3245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3268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8" t="n">
        <v>46207</v>
      </c>
      <c r="C3837" s="1" t="n">
        <v>1</v>
      </c>
      <c r="D3837" s="1" t="s">
        <v>3245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3269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8" t="n">
        <v>46207</v>
      </c>
      <c r="C3838" s="1" t="n">
        <v>1</v>
      </c>
      <c r="D3838" s="1" t="s">
        <v>3245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3270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8" t="n">
        <v>46207</v>
      </c>
      <c r="C3839" s="1" t="n">
        <v>1</v>
      </c>
      <c r="D3839" s="1" t="s">
        <v>3245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3271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8" t="n">
        <v>46207</v>
      </c>
      <c r="C3840" s="1" t="n">
        <v>1</v>
      </c>
      <c r="D3840" s="1" t="s">
        <v>3245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3272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8" t="n">
        <v>46207</v>
      </c>
      <c r="C3841" s="1" t="n">
        <v>1</v>
      </c>
      <c r="D3841" s="1" t="s">
        <v>3245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3273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8" t="n">
        <v>46207</v>
      </c>
      <c r="C3842" s="1" t="n">
        <v>1</v>
      </c>
      <c r="D3842" s="1" t="s">
        <v>3245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3274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8" t="n">
        <v>46207</v>
      </c>
      <c r="C3843" s="1" t="n">
        <v>1</v>
      </c>
      <c r="D3843" s="1" t="s">
        <v>3245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4158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8" t="n">
        <v>46207</v>
      </c>
      <c r="C3844" s="1" t="n">
        <v>1</v>
      </c>
      <c r="D3844" s="1" t="s">
        <v>3245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3275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8" t="n">
        <v>46207</v>
      </c>
      <c r="C3845" s="1" t="n">
        <v>1</v>
      </c>
      <c r="D3845" s="1" t="s">
        <v>3245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3276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8" t="n">
        <v>46207</v>
      </c>
      <c r="C3846" s="1" t="n">
        <v>1</v>
      </c>
      <c r="D3846" s="1" t="s">
        <v>3245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4159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8" t="n">
        <v>46207</v>
      </c>
      <c r="C3847" s="1" t="n">
        <v>1</v>
      </c>
      <c r="D3847" s="1" t="s">
        <v>3245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3278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8" t="n">
        <v>46207</v>
      </c>
      <c r="C3848" s="1" t="n">
        <v>1</v>
      </c>
      <c r="D3848" s="1" t="s">
        <v>3245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3280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8" t="n">
        <v>46207</v>
      </c>
      <c r="C3849" s="1" t="n">
        <v>1</v>
      </c>
      <c r="D3849" s="1" t="s">
        <v>3245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3284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8" t="n">
        <v>46207</v>
      </c>
      <c r="C3850" s="1" t="n">
        <v>1</v>
      </c>
      <c r="D3850" s="1" t="s">
        <v>3245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4813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8" t="n">
        <v>46207</v>
      </c>
      <c r="C3851" s="1" t="n">
        <v>1</v>
      </c>
      <c r="D3851" s="1" t="s">
        <v>3245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3285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8" t="n">
        <v>46207</v>
      </c>
      <c r="C3852" s="1" t="n">
        <v>1</v>
      </c>
      <c r="D3852" s="1" t="s">
        <v>3245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3287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8" t="n">
        <v>46207</v>
      </c>
      <c r="C3853" s="1" t="n">
        <v>1</v>
      </c>
      <c r="D3853" s="1" t="s">
        <v>3245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4160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8" t="n">
        <v>46207</v>
      </c>
      <c r="C3854" s="1" t="n">
        <v>1</v>
      </c>
      <c r="D3854" s="1" t="s">
        <v>3245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4814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8" t="n">
        <v>46207</v>
      </c>
      <c r="C3855" s="1" t="n">
        <v>1</v>
      </c>
      <c r="D3855" s="1" t="s">
        <v>3245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4815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8" t="n">
        <v>46207</v>
      </c>
      <c r="C3856" s="1" t="n">
        <v>1</v>
      </c>
      <c r="D3856" s="1" t="s">
        <v>3245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4816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8" t="n">
        <v>46207</v>
      </c>
      <c r="C3857" s="1" t="n">
        <v>1</v>
      </c>
      <c r="D3857" s="1" t="s">
        <v>3245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3557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8" t="n">
        <v>46207</v>
      </c>
      <c r="C3858" s="1" t="n">
        <v>1</v>
      </c>
      <c r="D3858" s="1" t="s">
        <v>3245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3547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8" t="n">
        <v>46207</v>
      </c>
      <c r="C3859" s="1" t="n">
        <v>1</v>
      </c>
      <c r="D3859" s="1" t="s">
        <v>3245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4817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8" t="n">
        <v>46207</v>
      </c>
      <c r="C3860" s="1" t="n">
        <v>1</v>
      </c>
      <c r="D3860" s="1" t="s">
        <v>3245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4818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8" t="n">
        <v>46207</v>
      </c>
      <c r="C3861" s="1" t="n">
        <v>2</v>
      </c>
      <c r="D3861" s="1" t="s">
        <v>3211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3212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8" t="n">
        <v>46207</v>
      </c>
      <c r="C3862" s="1" t="n">
        <v>2</v>
      </c>
      <c r="D3862" s="1" t="s">
        <v>3211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3213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8" t="n">
        <v>46207</v>
      </c>
      <c r="C3863" s="1" t="n">
        <v>2</v>
      </c>
      <c r="D3863" s="1" t="s">
        <v>3211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3214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8" t="n">
        <v>46207</v>
      </c>
      <c r="C3864" s="1" t="n">
        <v>6</v>
      </c>
      <c r="D3864" s="1" t="s">
        <v>3217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3212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8" t="n">
        <v>46207</v>
      </c>
      <c r="C3865" s="1" t="n">
        <v>6</v>
      </c>
      <c r="D3865" s="1" t="s">
        <v>3217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3213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8" t="n">
        <v>46207</v>
      </c>
      <c r="C3866" s="1" t="n">
        <v>6</v>
      </c>
      <c r="D3866" s="1" t="s">
        <v>3217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3214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8" t="n">
        <v>46207</v>
      </c>
      <c r="C3867" s="1" t="n">
        <v>11</v>
      </c>
      <c r="D3867" s="1" t="s">
        <v>3218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3288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8" t="n">
        <v>46207</v>
      </c>
      <c r="C3868" s="1" t="n">
        <v>11</v>
      </c>
      <c r="D3868" s="1" t="s">
        <v>3218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3290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8" t="n">
        <v>46207</v>
      </c>
      <c r="C3869" s="1" t="n">
        <v>11</v>
      </c>
      <c r="D3869" s="1" t="s">
        <v>3218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4819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8" t="n">
        <v>46207</v>
      </c>
      <c r="C3870" s="1" t="n">
        <v>11</v>
      </c>
      <c r="D3870" s="1" t="s">
        <v>3218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4820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8" t="n">
        <v>46207</v>
      </c>
      <c r="C3871" s="1" t="n">
        <v>11</v>
      </c>
      <c r="D3871" s="1" t="s">
        <v>3218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4821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8" t="n">
        <v>46207</v>
      </c>
      <c r="C3872" s="1" t="n">
        <v>11</v>
      </c>
      <c r="D3872" s="1" t="s">
        <v>3218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4822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8" t="n">
        <v>46207</v>
      </c>
      <c r="C3873" s="1" t="n">
        <v>11</v>
      </c>
      <c r="D3873" s="1" t="s">
        <v>3218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4823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8" t="n">
        <v>46207</v>
      </c>
      <c r="C3874" s="1" t="n">
        <v>11</v>
      </c>
      <c r="D3874" s="1" t="s">
        <v>3218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4824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8" t="n">
        <v>46207</v>
      </c>
      <c r="C3875" s="1" t="n">
        <v>11</v>
      </c>
      <c r="D3875" s="1" t="s">
        <v>3218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4825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8" t="n">
        <v>46207</v>
      </c>
      <c r="C3876" s="1" t="n">
        <v>11</v>
      </c>
      <c r="D3876" s="1" t="s">
        <v>3218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4826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8" t="n">
        <v>46207</v>
      </c>
      <c r="C3877" s="1" t="n">
        <v>11</v>
      </c>
      <c r="D3877" s="1" t="s">
        <v>3218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4827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8" t="n">
        <v>46207</v>
      </c>
      <c r="C3878" s="1" t="n">
        <v>11</v>
      </c>
      <c r="D3878" s="1" t="s">
        <v>3218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4828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8" t="n">
        <v>46207</v>
      </c>
      <c r="C3879" s="1" t="n">
        <v>11</v>
      </c>
      <c r="D3879" s="1" t="s">
        <v>3218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4829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8" t="n">
        <v>46207</v>
      </c>
      <c r="C3880" s="1" t="n">
        <v>11</v>
      </c>
      <c r="D3880" s="1" t="s">
        <v>3218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3551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8" t="n">
        <v>46207</v>
      </c>
      <c r="C3881" s="1" t="n">
        <v>11</v>
      </c>
      <c r="D3881" s="1" t="s">
        <v>3218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4830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8" t="n">
        <v>46207</v>
      </c>
      <c r="C3882" s="1" t="n">
        <v>11</v>
      </c>
      <c r="D3882" s="1" t="s">
        <v>3218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4831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8" t="n">
        <v>46207</v>
      </c>
      <c r="C3883" s="1" t="n">
        <v>11</v>
      </c>
      <c r="D3883" s="1" t="s">
        <v>3218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3544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8" t="n">
        <v>46207</v>
      </c>
      <c r="C3884" s="1" t="n">
        <v>22</v>
      </c>
      <c r="D3884" s="1" t="s">
        <v>3364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3379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8" t="n">
        <v>46207</v>
      </c>
      <c r="C3885" s="1" t="n">
        <v>22</v>
      </c>
      <c r="D3885" s="1" t="s">
        <v>3364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3379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8" t="n">
        <v>46207</v>
      </c>
      <c r="C3886" s="1" t="n">
        <v>22</v>
      </c>
      <c r="D3886" s="1" t="s">
        <v>3364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3380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8" t="n">
        <v>46207</v>
      </c>
      <c r="C3887" s="1" t="n">
        <v>22</v>
      </c>
      <c r="D3887" s="1" t="s">
        <v>3364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3381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8" t="n">
        <v>46207</v>
      </c>
      <c r="C3888" s="1" t="n">
        <v>22</v>
      </c>
      <c r="D3888" s="1" t="s">
        <v>3364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3382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8" t="n">
        <v>46207</v>
      </c>
      <c r="C3889" s="1" t="n">
        <v>22</v>
      </c>
      <c r="D3889" s="1" t="s">
        <v>3364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3365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8" t="n">
        <v>46207</v>
      </c>
      <c r="C3890" s="1" t="n">
        <v>22</v>
      </c>
      <c r="D3890" s="1" t="s">
        <v>3364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3383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8" t="n">
        <v>46207</v>
      </c>
      <c r="C3891" s="1" t="n">
        <v>22</v>
      </c>
      <c r="D3891" s="1" t="s">
        <v>3364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3366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8" t="n">
        <v>46207</v>
      </c>
      <c r="C3892" s="1" t="n">
        <v>22</v>
      </c>
      <c r="D3892" s="1" t="s">
        <v>3364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3367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8" t="n">
        <v>46207</v>
      </c>
      <c r="C3893" s="1" t="n">
        <v>22</v>
      </c>
      <c r="D3893" s="1" t="s">
        <v>3364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3368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8" t="n">
        <v>46207</v>
      </c>
      <c r="C3894" s="1" t="n">
        <v>22</v>
      </c>
      <c r="D3894" s="1" t="s">
        <v>3364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3369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8" t="n">
        <v>46207</v>
      </c>
      <c r="C3895" s="1" t="n">
        <v>22</v>
      </c>
      <c r="D3895" s="1" t="s">
        <v>3364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3370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8" t="n">
        <v>46207</v>
      </c>
      <c r="C3896" s="1" t="n">
        <v>22</v>
      </c>
      <c r="D3896" s="1" t="s">
        <v>3364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3371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8" t="n">
        <v>46207</v>
      </c>
      <c r="C3897" s="1" t="n">
        <v>22</v>
      </c>
      <c r="D3897" s="1" t="s">
        <v>3364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3372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8" t="n">
        <v>46207</v>
      </c>
      <c r="C3898" s="1" t="n">
        <v>22</v>
      </c>
      <c r="D3898" s="1" t="s">
        <v>3364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3373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8" t="n">
        <v>46207</v>
      </c>
      <c r="C3899" s="1" t="n">
        <v>22</v>
      </c>
      <c r="D3899" s="1" t="s">
        <v>3364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3374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8" t="n">
        <v>46207</v>
      </c>
      <c r="C3900" s="1" t="n">
        <v>22</v>
      </c>
      <c r="D3900" s="1" t="s">
        <v>3364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3384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8" t="n">
        <v>46207</v>
      </c>
      <c r="C3901" s="1" t="n">
        <v>22</v>
      </c>
      <c r="D3901" s="1" t="s">
        <v>3364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3375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8" t="n">
        <v>46207</v>
      </c>
      <c r="C3902" s="1" t="n">
        <v>22</v>
      </c>
      <c r="D3902" s="1" t="s">
        <v>3364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3376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8" t="n">
        <v>46207</v>
      </c>
      <c r="C3903" s="1" t="n">
        <v>22</v>
      </c>
      <c r="D3903" s="1" t="s">
        <v>3364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3376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8" t="n">
        <v>46207</v>
      </c>
      <c r="C3904" s="1" t="n">
        <v>22</v>
      </c>
      <c r="D3904" s="1" t="s">
        <v>3364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3377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8" t="n">
        <v>46207</v>
      </c>
      <c r="C3905" s="1" t="n">
        <v>22</v>
      </c>
      <c r="D3905" s="1" t="s">
        <v>3364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3377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8" t="n">
        <v>46207</v>
      </c>
      <c r="C3906" s="1" t="n">
        <v>22</v>
      </c>
      <c r="D3906" s="1" t="s">
        <v>3364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3378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8" t="n">
        <v>46207</v>
      </c>
      <c r="C3907" s="1" t="n">
        <v>22</v>
      </c>
      <c r="D3907" s="1" t="s">
        <v>3364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3378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8" t="n">
        <v>46207</v>
      </c>
      <c r="C3908" s="1" t="n">
        <v>100</v>
      </c>
      <c r="D3908" s="1" t="s">
        <v>3385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3379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8" t="n">
        <v>46207</v>
      </c>
      <c r="C3909" s="1" t="n">
        <v>100</v>
      </c>
      <c r="D3909" s="1" t="s">
        <v>3385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3380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8" t="n">
        <v>46207</v>
      </c>
      <c r="C3910" s="1" t="n">
        <v>100</v>
      </c>
      <c r="D3910" s="1" t="s">
        <v>3385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3381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8" t="n">
        <v>46207</v>
      </c>
      <c r="C3911" s="1" t="n">
        <v>100</v>
      </c>
      <c r="D3911" s="1" t="s">
        <v>3385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3382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8" t="n">
        <v>46207</v>
      </c>
      <c r="C3912" s="1" t="n">
        <v>100</v>
      </c>
      <c r="D3912" s="1" t="s">
        <v>3385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3383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8" t="n">
        <v>46207</v>
      </c>
      <c r="C3913" s="1" t="n">
        <v>100</v>
      </c>
      <c r="D3913" s="1" t="s">
        <v>3385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3376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8" t="n">
        <v>46207</v>
      </c>
      <c r="C3914" s="1" t="n">
        <v>100</v>
      </c>
      <c r="D3914" s="1" t="s">
        <v>3385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3377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8" t="n">
        <v>46207</v>
      </c>
      <c r="C3915" s="1" t="n">
        <v>100</v>
      </c>
      <c r="D3915" s="1" t="s">
        <v>3385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3378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8" t="n">
        <v>46207</v>
      </c>
      <c r="C3916" s="1" t="n">
        <v>100</v>
      </c>
      <c r="D3916" s="1" t="s">
        <v>3385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3379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8" t="n">
        <v>46207</v>
      </c>
      <c r="C3917" s="1" t="n">
        <v>100</v>
      </c>
      <c r="D3917" s="1" t="s">
        <v>3385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3365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8" t="n">
        <v>46207</v>
      </c>
      <c r="C3918" s="1" t="n">
        <v>100</v>
      </c>
      <c r="D3918" s="1" t="s">
        <v>3385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3366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8" t="n">
        <v>46207</v>
      </c>
      <c r="C3919" s="1" t="n">
        <v>100</v>
      </c>
      <c r="D3919" s="1" t="s">
        <v>3385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3367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8" t="n">
        <v>46207</v>
      </c>
      <c r="C3920" s="1" t="n">
        <v>100</v>
      </c>
      <c r="D3920" s="1" t="s">
        <v>3385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3368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8" t="n">
        <v>46207</v>
      </c>
      <c r="C3921" s="1" t="n">
        <v>100</v>
      </c>
      <c r="D3921" s="1" t="s">
        <v>3385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3369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8" t="n">
        <v>46207</v>
      </c>
      <c r="C3922" s="1" t="n">
        <v>100</v>
      </c>
      <c r="D3922" s="1" t="s">
        <v>3385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3370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8" t="n">
        <v>46207</v>
      </c>
      <c r="C3923" s="1" t="n">
        <v>100</v>
      </c>
      <c r="D3923" s="1" t="s">
        <v>3385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3371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8" t="n">
        <v>46207</v>
      </c>
      <c r="C3924" s="1" t="n">
        <v>100</v>
      </c>
      <c r="D3924" s="1" t="s">
        <v>3385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3372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8" t="n">
        <v>46207</v>
      </c>
      <c r="C3925" s="1" t="n">
        <v>100</v>
      </c>
      <c r="D3925" s="1" t="s">
        <v>3385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3373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8" t="n">
        <v>46207</v>
      </c>
      <c r="C3926" s="1" t="n">
        <v>100</v>
      </c>
      <c r="D3926" s="1" t="s">
        <v>3385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3374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8" t="n">
        <v>46207</v>
      </c>
      <c r="C3927" s="1" t="n">
        <v>100</v>
      </c>
      <c r="D3927" s="1" t="s">
        <v>3385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3384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8" t="n">
        <v>46207</v>
      </c>
      <c r="C3928" s="1" t="n">
        <v>100</v>
      </c>
      <c r="D3928" s="1" t="s">
        <v>3385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3375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8" t="n">
        <v>46207</v>
      </c>
      <c r="C3929" s="1" t="n">
        <v>100</v>
      </c>
      <c r="D3929" s="1" t="s">
        <v>3385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3376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8" t="n">
        <v>46207</v>
      </c>
      <c r="C3930" s="1" t="n">
        <v>100</v>
      </c>
      <c r="D3930" s="1" t="s">
        <v>3385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3377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8" t="n">
        <v>46207</v>
      </c>
      <c r="C3931" s="1" t="n">
        <v>100</v>
      </c>
      <c r="D3931" s="1" t="s">
        <v>3385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3378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8" t="n">
        <v>46209</v>
      </c>
      <c r="C3932" s="1" t="n">
        <v>1</v>
      </c>
      <c r="D3932" s="1" t="s">
        <v>3245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3387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8" t="n">
        <v>46209</v>
      </c>
      <c r="C3933" s="1" t="n">
        <v>1</v>
      </c>
      <c r="D3933" s="1" t="s">
        <v>3245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3388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8" t="n">
        <v>46209</v>
      </c>
      <c r="C3934" s="1" t="n">
        <v>1</v>
      </c>
      <c r="D3934" s="1" t="s">
        <v>3245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3494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8" t="n">
        <v>46209</v>
      </c>
      <c r="C3935" s="1" t="n">
        <v>1</v>
      </c>
      <c r="D3935" s="1" t="s">
        <v>3245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4832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8" t="n">
        <v>46209</v>
      </c>
      <c r="C3936" s="1" t="n">
        <v>1</v>
      </c>
      <c r="D3936" s="1" t="s">
        <v>3245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3461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8" t="n">
        <v>46209</v>
      </c>
      <c r="C3937" s="1" t="n">
        <v>1</v>
      </c>
      <c r="D3937" s="1" t="s">
        <v>3245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4833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8" t="n">
        <v>46209</v>
      </c>
      <c r="C3938" s="1" t="n">
        <v>1</v>
      </c>
      <c r="D3938" s="1" t="s">
        <v>3245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3463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8" t="n">
        <v>46209</v>
      </c>
      <c r="C3939" s="1" t="n">
        <v>1</v>
      </c>
      <c r="D3939" s="1" t="s">
        <v>3245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3825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8" t="n">
        <v>46209</v>
      </c>
      <c r="C3940" s="1" t="n">
        <v>1</v>
      </c>
      <c r="D3940" s="1" t="s">
        <v>3245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3465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8" t="n">
        <v>46209</v>
      </c>
      <c r="C3941" s="1" t="n">
        <v>1</v>
      </c>
      <c r="D3941" s="1" t="s">
        <v>3245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3827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8" t="n">
        <v>46209</v>
      </c>
      <c r="C3942" s="1" t="n">
        <v>1</v>
      </c>
      <c r="D3942" s="1" t="s">
        <v>3245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3467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8" t="n">
        <v>46209</v>
      </c>
      <c r="C3943" s="1" t="n">
        <v>1</v>
      </c>
      <c r="D3943" s="1" t="s">
        <v>3245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4834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8" t="n">
        <v>46209</v>
      </c>
      <c r="C3944" s="1" t="n">
        <v>1</v>
      </c>
      <c r="D3944" s="1" t="s">
        <v>3245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4835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8" t="n">
        <v>46209</v>
      </c>
      <c r="C3945" s="1" t="n">
        <v>1</v>
      </c>
      <c r="D3945" s="1" t="s">
        <v>3245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4835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8" t="n">
        <v>46209</v>
      </c>
      <c r="C3946" s="1" t="n">
        <v>1</v>
      </c>
      <c r="D3946" s="1" t="s">
        <v>3245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3468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8" t="n">
        <v>46209</v>
      </c>
      <c r="C3947" s="1" t="n">
        <v>1</v>
      </c>
      <c r="D3947" s="1" t="s">
        <v>3245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4836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8" t="n">
        <v>46209</v>
      </c>
      <c r="C3948" s="1" t="n">
        <v>1</v>
      </c>
      <c r="D3948" s="1" t="s">
        <v>3245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4837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8" t="n">
        <v>46209</v>
      </c>
      <c r="C3949" s="1" t="n">
        <v>1</v>
      </c>
      <c r="D3949" s="1" t="s">
        <v>3245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3470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8" t="n">
        <v>46209</v>
      </c>
      <c r="C3950" s="1" t="n">
        <v>1</v>
      </c>
      <c r="D3950" s="1" t="s">
        <v>3245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3829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8" t="n">
        <v>46209</v>
      </c>
      <c r="C3951" s="1" t="n">
        <v>1</v>
      </c>
      <c r="D3951" s="1" t="s">
        <v>3245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4838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8" t="n">
        <v>46209</v>
      </c>
      <c r="C3952" s="1" t="n">
        <v>1</v>
      </c>
      <c r="D3952" s="1" t="s">
        <v>3245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4839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8" t="n">
        <v>46209</v>
      </c>
      <c r="C3953" s="1" t="n">
        <v>1</v>
      </c>
      <c r="D3953" s="1" t="s">
        <v>3245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3471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8" t="n">
        <v>46209</v>
      </c>
      <c r="C3954" s="1" t="n">
        <v>1</v>
      </c>
      <c r="D3954" s="1" t="s">
        <v>3245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3473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8" t="n">
        <v>46209</v>
      </c>
      <c r="C3955" s="1" t="n">
        <v>1</v>
      </c>
      <c r="D3955" s="1" t="s">
        <v>3245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4840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8" t="n">
        <v>46209</v>
      </c>
      <c r="C3956" s="1" t="n">
        <v>1</v>
      </c>
      <c r="D3956" s="1" t="s">
        <v>3245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3830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8" t="n">
        <v>46209</v>
      </c>
      <c r="C3957" s="1" t="n">
        <v>1</v>
      </c>
      <c r="D3957" s="1" t="s">
        <v>3245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3831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8" t="n">
        <v>46209</v>
      </c>
      <c r="C3958" s="1" t="n">
        <v>1</v>
      </c>
      <c r="D3958" s="1" t="s">
        <v>3245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3832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8" t="n">
        <v>46209</v>
      </c>
      <c r="C3959" s="1" t="n">
        <v>1</v>
      </c>
      <c r="D3959" s="1" t="s">
        <v>3245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4841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8" t="n">
        <v>46209</v>
      </c>
      <c r="C3960" s="1" t="n">
        <v>1</v>
      </c>
      <c r="D3960" s="1" t="s">
        <v>3245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4841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8" t="n">
        <v>46209</v>
      </c>
      <c r="C3961" s="1" t="n">
        <v>1</v>
      </c>
      <c r="D3961" s="1" t="s">
        <v>3245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3475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8" t="n">
        <v>46209</v>
      </c>
      <c r="C3962" s="1" t="n">
        <v>1</v>
      </c>
      <c r="D3962" s="1" t="s">
        <v>3245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3833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8" t="n">
        <v>46209</v>
      </c>
      <c r="C3963" s="1" t="n">
        <v>1</v>
      </c>
      <c r="D3963" s="1" t="s">
        <v>3245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3835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8" t="n">
        <v>46209</v>
      </c>
      <c r="C3964" s="1" t="n">
        <v>1</v>
      </c>
      <c r="D3964" s="1" t="s">
        <v>3245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4383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8" t="n">
        <v>46209</v>
      </c>
      <c r="C3965" s="1" t="n">
        <v>1</v>
      </c>
      <c r="D3965" s="1" t="s">
        <v>3245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4842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8" t="n">
        <v>46209</v>
      </c>
      <c r="C3966" s="1" t="n">
        <v>1</v>
      </c>
      <c r="D3966" s="1" t="s">
        <v>3245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3836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8" t="n">
        <v>46209</v>
      </c>
      <c r="C3967" s="1" t="n">
        <v>1</v>
      </c>
      <c r="D3967" s="1" t="s">
        <v>3245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3477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8" t="n">
        <v>46209</v>
      </c>
      <c r="C3968" s="1" t="n">
        <v>1</v>
      </c>
      <c r="D3968" s="1" t="s">
        <v>3245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3837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8" t="n">
        <v>46209</v>
      </c>
      <c r="C3969" s="1" t="n">
        <v>1</v>
      </c>
      <c r="D3969" s="1" t="s">
        <v>3245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4843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8" t="n">
        <v>46209</v>
      </c>
      <c r="C3970" s="1" t="n">
        <v>1</v>
      </c>
      <c r="D3970" s="1" t="s">
        <v>3245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3838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8" t="n">
        <v>46209</v>
      </c>
      <c r="C3971" s="1" t="n">
        <v>1</v>
      </c>
      <c r="D3971" s="1" t="s">
        <v>3245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3480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8" t="n">
        <v>46209</v>
      </c>
      <c r="C3972" s="1" t="n">
        <v>1</v>
      </c>
      <c r="D3972" s="1" t="s">
        <v>3245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4844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8" t="n">
        <v>46209</v>
      </c>
      <c r="C3973" s="1" t="n">
        <v>1</v>
      </c>
      <c r="D3973" s="1" t="s">
        <v>3245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3841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8" t="n">
        <v>46209</v>
      </c>
      <c r="C3974" s="1" t="n">
        <v>1</v>
      </c>
      <c r="D3974" s="1" t="s">
        <v>3245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3482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8" t="n">
        <v>46209</v>
      </c>
      <c r="C3975" s="1" t="n">
        <v>1</v>
      </c>
      <c r="D3975" s="1" t="s">
        <v>3245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3483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8" t="n">
        <v>46209</v>
      </c>
      <c r="C3976" s="1" t="n">
        <v>1</v>
      </c>
      <c r="D3976" s="1" t="s">
        <v>3245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4845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8" t="n">
        <v>46209</v>
      </c>
      <c r="C3977" s="1" t="n">
        <v>1</v>
      </c>
      <c r="D3977" s="1" t="s">
        <v>3245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3484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8" t="n">
        <v>46209</v>
      </c>
      <c r="C3978" s="1" t="n">
        <v>1</v>
      </c>
      <c r="D3978" s="1" t="s">
        <v>3245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4846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8" t="n">
        <v>46209</v>
      </c>
      <c r="C3979" s="1" t="n">
        <v>1</v>
      </c>
      <c r="D3979" s="1" t="s">
        <v>3245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4847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8" t="n">
        <v>46209</v>
      </c>
      <c r="C3980" s="1" t="n">
        <v>1</v>
      </c>
      <c r="D3980" s="1" t="s">
        <v>3245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4848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8" t="n">
        <v>46209</v>
      </c>
      <c r="C3981" s="1" t="n">
        <v>2</v>
      </c>
      <c r="D3981" s="1" t="s">
        <v>3211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3212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8" t="n">
        <v>46209</v>
      </c>
      <c r="C3982" s="1" t="n">
        <v>2</v>
      </c>
      <c r="D3982" s="1" t="s">
        <v>3211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3214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8" t="n">
        <v>46209</v>
      </c>
      <c r="C3983" s="1" t="n">
        <v>2</v>
      </c>
      <c r="D3983" s="1" t="s">
        <v>3211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3215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8" t="n">
        <v>46209</v>
      </c>
      <c r="C3984" s="1" t="n">
        <v>6</v>
      </c>
      <c r="D3984" s="1" t="s">
        <v>3217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3212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8" t="n">
        <v>46209</v>
      </c>
      <c r="C3985" s="1" t="n">
        <v>6</v>
      </c>
      <c r="D3985" s="1" t="s">
        <v>3217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3214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8" t="n">
        <v>46209</v>
      </c>
      <c r="C3986" s="1" t="n">
        <v>6</v>
      </c>
      <c r="D3986" s="1" t="s">
        <v>3217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3215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8" t="n">
        <v>46209</v>
      </c>
      <c r="C3987" s="1" t="n">
        <v>11</v>
      </c>
      <c r="D3987" s="1" t="s">
        <v>3218</v>
      </c>
      <c r="E3987" s="1" t="n">
        <v>1955</v>
      </c>
      <c r="F3987" s="1" t="s">
        <v>3140</v>
      </c>
      <c r="I3987" s="1" t="n">
        <v>47190</v>
      </c>
      <c r="J3987" s="1" t="n">
        <v>37740</v>
      </c>
      <c r="K3987" s="1" t="n">
        <v>7899403635857</v>
      </c>
      <c r="L3987" s="1" t="s">
        <v>4606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8" t="n">
        <v>46209</v>
      </c>
      <c r="C3988" s="1" t="n">
        <v>11</v>
      </c>
      <c r="D3988" s="1" t="s">
        <v>3218</v>
      </c>
      <c r="E3988" s="1" t="n">
        <v>1955</v>
      </c>
      <c r="F3988" s="1" t="s">
        <v>3140</v>
      </c>
      <c r="I3988" s="1" t="n">
        <v>47190</v>
      </c>
      <c r="J3988" s="1" t="n">
        <v>37742</v>
      </c>
      <c r="K3988" s="1" t="n">
        <v>7898575226504</v>
      </c>
      <c r="L3988" s="1" t="s">
        <v>4435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8" t="n">
        <v>46209</v>
      </c>
      <c r="C3989" s="1" t="n">
        <v>11</v>
      </c>
      <c r="D3989" s="1" t="s">
        <v>3218</v>
      </c>
      <c r="E3989" s="1" t="n">
        <v>1955</v>
      </c>
      <c r="F3989" s="1" t="s">
        <v>3140</v>
      </c>
      <c r="I3989" s="1" t="n">
        <v>47190</v>
      </c>
      <c r="J3989" s="1" t="n">
        <v>37744</v>
      </c>
      <c r="K3989" s="1" t="n">
        <v>7894537020739</v>
      </c>
      <c r="L3989" s="1" t="s">
        <v>4607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8" t="n">
        <v>46209</v>
      </c>
      <c r="C3990" s="1" t="n">
        <v>11</v>
      </c>
      <c r="D3990" s="1" t="s">
        <v>3218</v>
      </c>
      <c r="E3990" s="1" t="n">
        <v>1955</v>
      </c>
      <c r="F3990" s="1" t="s">
        <v>3140</v>
      </c>
      <c r="I3990" s="1" t="n">
        <v>47190</v>
      </c>
      <c r="J3990" s="1" t="n">
        <v>37744</v>
      </c>
      <c r="K3990" s="1" t="n">
        <v>7894537020739</v>
      </c>
      <c r="L3990" s="1" t="s">
        <v>4607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8" t="n">
        <v>46209</v>
      </c>
      <c r="C3991" s="1" t="n">
        <v>11</v>
      </c>
      <c r="D3991" s="1" t="s">
        <v>3218</v>
      </c>
      <c r="E3991" s="1" t="n">
        <v>1955</v>
      </c>
      <c r="F3991" s="1" t="s">
        <v>3140</v>
      </c>
      <c r="I3991" s="1" t="n">
        <v>47190</v>
      </c>
      <c r="J3991" s="1" t="n">
        <v>37745</v>
      </c>
      <c r="K3991" s="1" t="n">
        <v>7894537020746</v>
      </c>
      <c r="L3991" s="1" t="s">
        <v>4608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8" t="n">
        <v>46209</v>
      </c>
      <c r="C3992" s="1" t="n">
        <v>11</v>
      </c>
      <c r="D3992" s="1" t="s">
        <v>3218</v>
      </c>
      <c r="E3992" s="1" t="n">
        <v>1955</v>
      </c>
      <c r="F3992" s="1" t="s">
        <v>3140</v>
      </c>
      <c r="I3992" s="1" t="n">
        <v>47190</v>
      </c>
      <c r="J3992" s="1" t="n">
        <v>37858</v>
      </c>
      <c r="K3992" s="1" t="n">
        <v>7899403636076</v>
      </c>
      <c r="L3992" s="1" t="s">
        <v>4609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8" t="n">
        <v>46209</v>
      </c>
      <c r="C3993" s="1" t="n">
        <v>11</v>
      </c>
      <c r="D3993" s="1" t="s">
        <v>3218</v>
      </c>
      <c r="E3993" s="1" t="n">
        <v>1955</v>
      </c>
      <c r="F3993" s="1" t="s">
        <v>3140</v>
      </c>
      <c r="I3993" s="1" t="n">
        <v>47190</v>
      </c>
      <c r="J3993" s="1" t="n">
        <v>50870</v>
      </c>
      <c r="K3993" s="1" t="n">
        <v>7899403636373</v>
      </c>
      <c r="L3993" s="1" t="s">
        <v>4610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8" t="n">
        <v>46209</v>
      </c>
      <c r="C3994" s="1" t="n">
        <v>11</v>
      </c>
      <c r="D3994" s="1" t="s">
        <v>3218</v>
      </c>
      <c r="E3994" s="1" t="n">
        <v>1955</v>
      </c>
      <c r="F3994" s="1" t="s">
        <v>3140</v>
      </c>
      <c r="I3994" s="1" t="n">
        <v>47190</v>
      </c>
      <c r="J3994" s="1" t="n">
        <v>62812</v>
      </c>
      <c r="K3994" s="1" t="n">
        <v>7898933090877</v>
      </c>
      <c r="L3994" s="1" t="s">
        <v>4436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8" t="n">
        <v>46209</v>
      </c>
      <c r="C3995" s="1" t="n">
        <v>11</v>
      </c>
      <c r="D3995" s="1" t="s">
        <v>3218</v>
      </c>
      <c r="E3995" s="1" t="n">
        <v>1955</v>
      </c>
      <c r="F3995" s="1" t="s">
        <v>3140</v>
      </c>
      <c r="I3995" s="1" t="n">
        <v>47190</v>
      </c>
      <c r="J3995" s="1" t="n">
        <v>72901</v>
      </c>
      <c r="K3995" s="1" t="n">
        <v>7898602918563</v>
      </c>
      <c r="L3995" s="1" t="s">
        <v>4437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8" t="n">
        <v>46209</v>
      </c>
      <c r="C3996" s="1" t="n">
        <v>11</v>
      </c>
      <c r="D3996" s="1" t="s">
        <v>3218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3288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8" t="n">
        <v>46209</v>
      </c>
      <c r="C3997" s="1" t="n">
        <v>11</v>
      </c>
      <c r="D3997" s="1" t="s">
        <v>3218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3513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8" t="n">
        <v>46209</v>
      </c>
      <c r="C3998" s="1" t="n">
        <v>11</v>
      </c>
      <c r="D3998" s="1" t="s">
        <v>3218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3290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8" t="n">
        <v>46209</v>
      </c>
      <c r="C3999" s="1" t="n">
        <v>11</v>
      </c>
      <c r="D3999" s="1" t="s">
        <v>3218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4849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8" t="n">
        <v>46209</v>
      </c>
      <c r="C4000" s="1" t="n">
        <v>11</v>
      </c>
      <c r="D4000" s="1" t="s">
        <v>3218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3688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8" t="n">
        <v>46209</v>
      </c>
      <c r="C4001" s="1" t="n">
        <v>11</v>
      </c>
      <c r="D4001" s="1" t="s">
        <v>3218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4850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8" t="n">
        <v>46209</v>
      </c>
      <c r="C4002" s="1" t="n">
        <v>11</v>
      </c>
      <c r="D4002" s="1" t="s">
        <v>3218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4848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8" t="n">
        <v>46209</v>
      </c>
      <c r="C4003" s="1" t="n">
        <v>11</v>
      </c>
      <c r="D4003" s="1" t="s">
        <v>3218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4851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8" t="n">
        <v>46209</v>
      </c>
      <c r="C4004" s="1" t="n">
        <v>11</v>
      </c>
      <c r="D4004" s="1" t="s">
        <v>3218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4852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8" t="n">
        <v>46209</v>
      </c>
      <c r="C4005" s="1" t="n">
        <v>11</v>
      </c>
      <c r="D4005" s="1" t="s">
        <v>3218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4853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8" t="n">
        <v>46209</v>
      </c>
      <c r="C4006" s="1" t="n">
        <v>11</v>
      </c>
      <c r="D4006" s="1" t="s">
        <v>3218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4854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8" t="n">
        <v>46209</v>
      </c>
      <c r="C4007" s="1" t="n">
        <v>11</v>
      </c>
      <c r="D4007" s="1" t="s">
        <v>3218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4046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8" t="n">
        <v>46209</v>
      </c>
      <c r="C4008" s="1" t="n">
        <v>11</v>
      </c>
      <c r="D4008" s="1" t="s">
        <v>3218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3779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8" t="n">
        <v>46209</v>
      </c>
      <c r="C4009" s="1" t="n">
        <v>11</v>
      </c>
      <c r="D4009" s="1" t="s">
        <v>3218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4851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8" t="n">
        <v>46209</v>
      </c>
      <c r="C4010" s="1" t="n">
        <v>11</v>
      </c>
      <c r="D4010" s="1" t="s">
        <v>3218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4855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8" t="n">
        <v>46209</v>
      </c>
      <c r="C4011" s="1" t="n">
        <v>11</v>
      </c>
      <c r="D4011" s="1" t="s">
        <v>3218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4856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8" t="n">
        <v>46209</v>
      </c>
      <c r="C4012" s="1" t="n">
        <v>11</v>
      </c>
      <c r="D4012" s="1" t="s">
        <v>3218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4857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8" t="n">
        <v>46209</v>
      </c>
      <c r="C4013" s="1" t="n">
        <v>11</v>
      </c>
      <c r="D4013" s="1" t="s">
        <v>3218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4858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8" t="n">
        <v>46209</v>
      </c>
      <c r="C4014" s="1" t="n">
        <v>11</v>
      </c>
      <c r="D4014" s="1" t="s">
        <v>3218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4859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8" t="n">
        <v>46209</v>
      </c>
      <c r="C4015" s="1" t="n">
        <v>11</v>
      </c>
      <c r="D4015" s="1" t="s">
        <v>3218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4860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8" t="n">
        <v>46209</v>
      </c>
      <c r="C4016" s="1" t="n">
        <v>11</v>
      </c>
      <c r="D4016" s="1" t="s">
        <v>3218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4861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8" t="n">
        <v>46209</v>
      </c>
      <c r="C4017" s="1" t="n">
        <v>11</v>
      </c>
      <c r="D4017" s="1" t="s">
        <v>3218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4862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8" t="n">
        <v>46209</v>
      </c>
      <c r="C4018" s="1" t="n">
        <v>22</v>
      </c>
      <c r="D4018" s="1" t="s">
        <v>3364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3379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8" t="n">
        <v>46209</v>
      </c>
      <c r="C4019" s="1" t="n">
        <v>22</v>
      </c>
      <c r="D4019" s="1" t="s">
        <v>3364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3595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8" t="n">
        <v>46209</v>
      </c>
      <c r="C4020" s="1" t="n">
        <v>22</v>
      </c>
      <c r="D4020" s="1" t="s">
        <v>3364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3365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8" t="n">
        <v>46209</v>
      </c>
      <c r="C4021" s="1" t="n">
        <v>22</v>
      </c>
      <c r="D4021" s="1" t="s">
        <v>3364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3366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8" t="n">
        <v>46209</v>
      </c>
      <c r="C4022" s="1" t="n">
        <v>22</v>
      </c>
      <c r="D4022" s="1" t="s">
        <v>3364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3367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8" t="n">
        <v>46209</v>
      </c>
      <c r="C4023" s="1" t="n">
        <v>22</v>
      </c>
      <c r="D4023" s="1" t="s">
        <v>3364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3368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8" t="n">
        <v>46209</v>
      </c>
      <c r="C4024" s="1" t="n">
        <v>22</v>
      </c>
      <c r="D4024" s="1" t="s">
        <v>3364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3369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8" t="n">
        <v>46209</v>
      </c>
      <c r="C4025" s="1" t="n">
        <v>22</v>
      </c>
      <c r="D4025" s="1" t="s">
        <v>3364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3370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8" t="n">
        <v>46209</v>
      </c>
      <c r="C4026" s="1" t="n">
        <v>22</v>
      </c>
      <c r="D4026" s="1" t="s">
        <v>3364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3371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8" t="n">
        <v>46209</v>
      </c>
      <c r="C4027" s="1" t="n">
        <v>22</v>
      </c>
      <c r="D4027" s="1" t="s">
        <v>3364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3372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8" t="n">
        <v>46209</v>
      </c>
      <c r="C4028" s="1" t="n">
        <v>22</v>
      </c>
      <c r="D4028" s="1" t="s">
        <v>3364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3373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8" t="n">
        <v>46209</v>
      </c>
      <c r="C4029" s="1" t="n">
        <v>22</v>
      </c>
      <c r="D4029" s="1" t="s">
        <v>3364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3374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8" t="n">
        <v>46209</v>
      </c>
      <c r="C4030" s="1" t="n">
        <v>22</v>
      </c>
      <c r="D4030" s="1" t="s">
        <v>3364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3384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8" t="n">
        <v>46209</v>
      </c>
      <c r="C4031" s="1" t="n">
        <v>22</v>
      </c>
      <c r="D4031" s="1" t="s">
        <v>3364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3375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8" t="n">
        <v>46209</v>
      </c>
      <c r="C4032" s="1" t="n">
        <v>22</v>
      </c>
      <c r="D4032" s="1" t="s">
        <v>3364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3376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8" t="n">
        <v>46209</v>
      </c>
      <c r="C4033" s="1" t="n">
        <v>22</v>
      </c>
      <c r="D4033" s="1" t="s">
        <v>3364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3377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8" t="n">
        <v>46209</v>
      </c>
      <c r="C4034" s="1" t="n">
        <v>22</v>
      </c>
      <c r="D4034" s="1" t="s">
        <v>3364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3378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8" t="n">
        <v>46209</v>
      </c>
      <c r="C4035" s="1" t="n">
        <v>22</v>
      </c>
      <c r="D4035" s="1" t="s">
        <v>3364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3378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8" t="n">
        <v>46209</v>
      </c>
      <c r="C4036" s="1" t="n">
        <v>22</v>
      </c>
      <c r="D4036" s="1" t="s">
        <v>3364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3379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8" t="n">
        <v>46209</v>
      </c>
      <c r="C4037" s="1" t="n">
        <v>22</v>
      </c>
      <c r="D4037" s="1" t="s">
        <v>3364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3380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8" t="n">
        <v>46209</v>
      </c>
      <c r="C4038" s="1" t="n">
        <v>22</v>
      </c>
      <c r="D4038" s="1" t="s">
        <v>3364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3381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8" t="n">
        <v>46209</v>
      </c>
      <c r="C4039" s="1" t="n">
        <v>22</v>
      </c>
      <c r="D4039" s="1" t="s">
        <v>3364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3382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8" t="n">
        <v>46209</v>
      </c>
      <c r="C4040" s="1" t="n">
        <v>22</v>
      </c>
      <c r="D4040" s="1" t="s">
        <v>3364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3378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8" t="n">
        <v>46209</v>
      </c>
      <c r="C4041" s="1" t="n">
        <v>100</v>
      </c>
      <c r="D4041" s="1" t="s">
        <v>3385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3595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8" t="n">
        <v>46209</v>
      </c>
      <c r="C4042" s="1" t="n">
        <v>100</v>
      </c>
      <c r="D4042" s="1" t="s">
        <v>3385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3384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8" t="n">
        <v>46209</v>
      </c>
      <c r="C4043" s="1" t="n">
        <v>100</v>
      </c>
      <c r="D4043" s="1" t="s">
        <v>3385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3378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8" t="n">
        <v>46209</v>
      </c>
      <c r="C4044" s="1" t="n">
        <v>100</v>
      </c>
      <c r="D4044" s="1" t="s">
        <v>3385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3379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8" t="n">
        <v>46209</v>
      </c>
      <c r="C4045" s="1" t="n">
        <v>100</v>
      </c>
      <c r="D4045" s="1" t="s">
        <v>3385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3365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8" t="n">
        <v>46209</v>
      </c>
      <c r="C4046" s="1" t="n">
        <v>100</v>
      </c>
      <c r="D4046" s="1" t="s">
        <v>3385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3366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8" t="n">
        <v>46209</v>
      </c>
      <c r="C4047" s="1" t="n">
        <v>100</v>
      </c>
      <c r="D4047" s="1" t="s">
        <v>3385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3367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8" t="n">
        <v>46209</v>
      </c>
      <c r="C4048" s="1" t="n">
        <v>100</v>
      </c>
      <c r="D4048" s="1" t="s">
        <v>3385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3368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8" t="n">
        <v>46209</v>
      </c>
      <c r="C4049" s="1" t="n">
        <v>100</v>
      </c>
      <c r="D4049" s="1" t="s">
        <v>3385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3369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8" t="n">
        <v>46209</v>
      </c>
      <c r="C4050" s="1" t="n">
        <v>100</v>
      </c>
      <c r="D4050" s="1" t="s">
        <v>3385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3370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8" t="n">
        <v>46209</v>
      </c>
      <c r="C4051" s="1" t="n">
        <v>100</v>
      </c>
      <c r="D4051" s="1" t="s">
        <v>3385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3371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8" t="n">
        <v>46209</v>
      </c>
      <c r="C4052" s="1" t="n">
        <v>100</v>
      </c>
      <c r="D4052" s="1" t="s">
        <v>3385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3372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8" t="n">
        <v>46209</v>
      </c>
      <c r="C4053" s="1" t="n">
        <v>100</v>
      </c>
      <c r="D4053" s="1" t="s">
        <v>3385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3373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8" t="n">
        <v>46209</v>
      </c>
      <c r="C4054" s="1" t="n">
        <v>100</v>
      </c>
      <c r="D4054" s="1" t="s">
        <v>3385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3374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8" t="n">
        <v>46209</v>
      </c>
      <c r="C4055" s="1" t="n">
        <v>100</v>
      </c>
      <c r="D4055" s="1" t="s">
        <v>3385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3375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8" t="n">
        <v>46209</v>
      </c>
      <c r="C4056" s="1" t="n">
        <v>100</v>
      </c>
      <c r="D4056" s="1" t="s">
        <v>3385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3376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8" t="n">
        <v>46209</v>
      </c>
      <c r="C4057" s="1" t="n">
        <v>100</v>
      </c>
      <c r="D4057" s="1" t="s">
        <v>3385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3377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8" t="n">
        <v>46209</v>
      </c>
      <c r="C4058" s="1" t="n">
        <v>100</v>
      </c>
      <c r="D4058" s="1" t="s">
        <v>3385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3378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8" t="n">
        <v>46209</v>
      </c>
      <c r="C4059" s="1" t="n">
        <v>100</v>
      </c>
      <c r="D4059" s="1" t="s">
        <v>3385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3379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8" t="n">
        <v>46209</v>
      </c>
      <c r="C4060" s="1" t="n">
        <v>100</v>
      </c>
      <c r="D4060" s="1" t="s">
        <v>3385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3380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8" t="n">
        <v>46209</v>
      </c>
      <c r="C4061" s="1" t="n">
        <v>100</v>
      </c>
      <c r="D4061" s="1" t="s">
        <v>3385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3381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8" t="n">
        <v>46209</v>
      </c>
      <c r="C4062" s="1" t="n">
        <v>100</v>
      </c>
      <c r="D4062" s="1" t="s">
        <v>3385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3382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8" t="n">
        <v>46209</v>
      </c>
      <c r="C4063" s="1" t="n">
        <v>100</v>
      </c>
      <c r="D4063" s="1" t="s">
        <v>3385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3378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8" t="n">
        <v>46209</v>
      </c>
      <c r="C4064" s="1" t="n">
        <v>171</v>
      </c>
      <c r="D4064" s="1" t="s">
        <v>3445</v>
      </c>
      <c r="E4064" s="1" t="n">
        <v>1955</v>
      </c>
      <c r="F4064" s="1" t="s">
        <v>3140</v>
      </c>
      <c r="I4064" s="1" t="n">
        <v>47191</v>
      </c>
      <c r="J4064" s="1" t="n">
        <v>45153</v>
      </c>
      <c r="K4064" s="1" t="n">
        <v>7899403713715</v>
      </c>
      <c r="L4064" s="1" t="s">
        <v>4432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8" t="n">
        <v>46209</v>
      </c>
      <c r="C4065" s="1" t="n">
        <v>171</v>
      </c>
      <c r="D4065" s="1" t="s">
        <v>3445</v>
      </c>
      <c r="E4065" s="1" t="n">
        <v>1955</v>
      </c>
      <c r="F4065" s="1" t="s">
        <v>3140</v>
      </c>
      <c r="I4065" s="1" t="n">
        <v>47191</v>
      </c>
      <c r="J4065" s="1" t="n">
        <v>45154</v>
      </c>
      <c r="K4065" s="1" t="n">
        <v>2246390</v>
      </c>
      <c r="L4065" s="1" t="s">
        <v>4433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8" t="n">
        <v>46209</v>
      </c>
      <c r="C4066" s="1" t="n">
        <v>171</v>
      </c>
      <c r="D4066" s="1" t="s">
        <v>3445</v>
      </c>
      <c r="E4066" s="1" t="n">
        <v>1955</v>
      </c>
      <c r="F4066" s="1" t="s">
        <v>3140</v>
      </c>
      <c r="I4066" s="1" t="n">
        <v>47191</v>
      </c>
      <c r="J4066" s="1" t="n">
        <v>45155</v>
      </c>
      <c r="K4066" s="1" t="n">
        <v>2246406</v>
      </c>
      <c r="L4066" s="1" t="s">
        <v>4434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8" t="n">
        <v>46210</v>
      </c>
      <c r="C4067" s="1" t="n">
        <v>1</v>
      </c>
      <c r="D4067" s="1" t="s">
        <v>3245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3246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8" t="n">
        <v>46210</v>
      </c>
      <c r="C4068" s="1" t="n">
        <v>1</v>
      </c>
      <c r="D4068" s="1" t="s">
        <v>3245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3496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8" t="n">
        <v>46210</v>
      </c>
      <c r="C4069" s="1" t="n">
        <v>1</v>
      </c>
      <c r="D4069" s="1" t="s">
        <v>3245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3497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8" t="n">
        <v>46210</v>
      </c>
      <c r="C4070" s="1" t="n">
        <v>1</v>
      </c>
      <c r="D4070" s="1" t="s">
        <v>3245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3247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8" t="n">
        <v>46210</v>
      </c>
      <c r="C4071" s="1" t="n">
        <v>1</v>
      </c>
      <c r="D4071" s="1" t="s">
        <v>3245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4073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8" t="n">
        <v>46210</v>
      </c>
      <c r="C4072" s="1" t="n">
        <v>1</v>
      </c>
      <c r="D4072" s="1" t="s">
        <v>3245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4074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8" t="n">
        <v>46210</v>
      </c>
      <c r="C4073" s="1" t="n">
        <v>1</v>
      </c>
      <c r="D4073" s="1" t="s">
        <v>3245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4863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8" t="n">
        <v>46210</v>
      </c>
      <c r="C4074" s="1" t="n">
        <v>1</v>
      </c>
      <c r="D4074" s="1" t="s">
        <v>3245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4077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8" t="n">
        <v>46210</v>
      </c>
      <c r="C4075" s="1" t="n">
        <v>1</v>
      </c>
      <c r="D4075" s="1" t="s">
        <v>3245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4864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8" t="n">
        <v>46210</v>
      </c>
      <c r="C4076" s="1" t="n">
        <v>2</v>
      </c>
      <c r="D4076" s="1" t="s">
        <v>3211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3212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8" t="n">
        <v>46210</v>
      </c>
      <c r="C4077" s="1" t="n">
        <v>2</v>
      </c>
      <c r="D4077" s="1" t="s">
        <v>3211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3214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8" t="n">
        <v>46210</v>
      </c>
      <c r="C4078" s="1" t="n">
        <v>2</v>
      </c>
      <c r="D4078" s="1" t="s">
        <v>3211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3216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8" t="n">
        <v>46210</v>
      </c>
      <c r="C4079" s="1" t="n">
        <v>2</v>
      </c>
      <c r="D4079" s="1" t="s">
        <v>3211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3248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8" t="n">
        <v>46210</v>
      </c>
      <c r="C4080" s="1" t="n">
        <v>2</v>
      </c>
      <c r="D4080" s="1" t="s">
        <v>3211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3249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8" t="n">
        <v>46210</v>
      </c>
      <c r="C4081" s="1" t="n">
        <v>2</v>
      </c>
      <c r="D4081" s="1" t="s">
        <v>3211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3401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8" t="n">
        <v>46210</v>
      </c>
      <c r="C4082" s="1" t="n">
        <v>2</v>
      </c>
      <c r="D4082" s="1" t="s">
        <v>3211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3253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8" t="n">
        <v>46210</v>
      </c>
      <c r="C4083" s="1" t="n">
        <v>2</v>
      </c>
      <c r="D4083" s="1" t="s">
        <v>3211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3254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8" t="n">
        <v>46210</v>
      </c>
      <c r="C4084" s="1" t="n">
        <v>2</v>
      </c>
      <c r="D4084" s="1" t="s">
        <v>3211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3402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8" t="n">
        <v>46210</v>
      </c>
      <c r="C4085" s="1" t="n">
        <v>2</v>
      </c>
      <c r="D4085" s="1" t="s">
        <v>3211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3255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8" t="n">
        <v>46210</v>
      </c>
      <c r="C4086" s="1" t="n">
        <v>2</v>
      </c>
      <c r="D4086" s="1" t="s">
        <v>3211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3256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8" t="n">
        <v>46210</v>
      </c>
      <c r="C4087" s="1" t="n">
        <v>2</v>
      </c>
      <c r="D4087" s="1" t="s">
        <v>3211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3257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8" t="n">
        <v>46210</v>
      </c>
      <c r="C4088" s="1" t="n">
        <v>2</v>
      </c>
      <c r="D4088" s="1" t="s">
        <v>3211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3258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8" t="n">
        <v>46210</v>
      </c>
      <c r="C4089" s="1" t="n">
        <v>2</v>
      </c>
      <c r="D4089" s="1" t="s">
        <v>3211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3403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8" t="n">
        <v>46210</v>
      </c>
      <c r="C4090" s="1" t="n">
        <v>2</v>
      </c>
      <c r="D4090" s="1" t="s">
        <v>3211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3404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8" t="n">
        <v>46210</v>
      </c>
      <c r="C4091" s="1" t="n">
        <v>2</v>
      </c>
      <c r="D4091" s="1" t="s">
        <v>3211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3405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8" t="n">
        <v>46210</v>
      </c>
      <c r="C4092" s="1" t="n">
        <v>2</v>
      </c>
      <c r="D4092" s="1" t="s">
        <v>3211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4031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8" t="n">
        <v>46210</v>
      </c>
      <c r="C4093" s="1" t="n">
        <v>2</v>
      </c>
      <c r="D4093" s="1" t="s">
        <v>3211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3260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8" t="n">
        <v>46210</v>
      </c>
      <c r="C4094" s="1" t="n">
        <v>2</v>
      </c>
      <c r="D4094" s="1" t="s">
        <v>3211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3261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8" t="n">
        <v>46210</v>
      </c>
      <c r="C4095" s="1" t="n">
        <v>2</v>
      </c>
      <c r="D4095" s="1" t="s">
        <v>3211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3604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8" t="n">
        <v>46210</v>
      </c>
      <c r="C4096" s="1" t="n">
        <v>2</v>
      </c>
      <c r="D4096" s="1" t="s">
        <v>3211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3262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8" t="n">
        <v>46210</v>
      </c>
      <c r="C4097" s="1" t="n">
        <v>6</v>
      </c>
      <c r="D4097" s="1" t="s">
        <v>3217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3212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8" t="n">
        <v>46210</v>
      </c>
      <c r="C4098" s="1" t="n">
        <v>6</v>
      </c>
      <c r="D4098" s="1" t="s">
        <v>3217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3214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8" t="n">
        <v>46210</v>
      </c>
      <c r="C4099" s="1" t="n">
        <v>6</v>
      </c>
      <c r="D4099" s="1" t="s">
        <v>3217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3216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8" t="n">
        <v>46210</v>
      </c>
      <c r="C4100" s="1" t="n">
        <v>6</v>
      </c>
      <c r="D4100" s="1" t="s">
        <v>3217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3248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8" t="n">
        <v>46210</v>
      </c>
      <c r="C4101" s="1" t="n">
        <v>6</v>
      </c>
      <c r="D4101" s="1" t="s">
        <v>3217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3249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8" t="n">
        <v>46210</v>
      </c>
      <c r="C4102" s="1" t="n">
        <v>6</v>
      </c>
      <c r="D4102" s="1" t="s">
        <v>3217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3401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8" t="n">
        <v>46210</v>
      </c>
      <c r="C4103" s="1" t="n">
        <v>6</v>
      </c>
      <c r="D4103" s="1" t="s">
        <v>3217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3253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8" t="n">
        <v>46210</v>
      </c>
      <c r="C4104" s="1" t="n">
        <v>6</v>
      </c>
      <c r="D4104" s="1" t="s">
        <v>3217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3254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8" t="n">
        <v>46210</v>
      </c>
      <c r="C4105" s="1" t="n">
        <v>6</v>
      </c>
      <c r="D4105" s="1" t="s">
        <v>3217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3402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8" t="n">
        <v>46210</v>
      </c>
      <c r="C4106" s="1" t="n">
        <v>6</v>
      </c>
      <c r="D4106" s="1" t="s">
        <v>3217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3255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8" t="n">
        <v>46210</v>
      </c>
      <c r="C4107" s="1" t="n">
        <v>6</v>
      </c>
      <c r="D4107" s="1" t="s">
        <v>3217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3256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8" t="n">
        <v>46210</v>
      </c>
      <c r="C4108" s="1" t="n">
        <v>6</v>
      </c>
      <c r="D4108" s="1" t="s">
        <v>3217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3257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8" t="n">
        <v>46210</v>
      </c>
      <c r="C4109" s="1" t="n">
        <v>6</v>
      </c>
      <c r="D4109" s="1" t="s">
        <v>3217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3258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8" t="n">
        <v>46210</v>
      </c>
      <c r="C4110" s="1" t="n">
        <v>6</v>
      </c>
      <c r="D4110" s="1" t="s">
        <v>3217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3403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8" t="n">
        <v>46210</v>
      </c>
      <c r="C4111" s="1" t="n">
        <v>6</v>
      </c>
      <c r="D4111" s="1" t="s">
        <v>3217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3404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8" t="n">
        <v>46210</v>
      </c>
      <c r="C4112" s="1" t="n">
        <v>6</v>
      </c>
      <c r="D4112" s="1" t="s">
        <v>3217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3405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8" t="n">
        <v>46210</v>
      </c>
      <c r="C4113" s="1" t="n">
        <v>6</v>
      </c>
      <c r="D4113" s="1" t="s">
        <v>3217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4031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8" t="n">
        <v>46210</v>
      </c>
      <c r="C4114" s="1" t="n">
        <v>6</v>
      </c>
      <c r="D4114" s="1" t="s">
        <v>3217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3260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8" t="n">
        <v>46210</v>
      </c>
      <c r="C4115" s="1" t="n">
        <v>6</v>
      </c>
      <c r="D4115" s="1" t="s">
        <v>3217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3261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8" t="n">
        <v>46210</v>
      </c>
      <c r="C4116" s="1" t="n">
        <v>6</v>
      </c>
      <c r="D4116" s="1" t="s">
        <v>3217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3604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8" t="n">
        <v>46210</v>
      </c>
      <c r="C4117" s="1" t="n">
        <v>6</v>
      </c>
      <c r="D4117" s="1" t="s">
        <v>3217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3262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8" t="n">
        <v>46210</v>
      </c>
      <c r="C4118" s="1" t="n">
        <v>11</v>
      </c>
      <c r="D4118" s="1" t="s">
        <v>3218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3366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8" t="n">
        <v>46210</v>
      </c>
      <c r="C4119" s="1" t="n">
        <v>11</v>
      </c>
      <c r="D4119" s="1" t="s">
        <v>3218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3370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8" t="n">
        <v>46210</v>
      </c>
      <c r="C4120" s="1" t="n">
        <v>11</v>
      </c>
      <c r="D4120" s="1" t="s">
        <v>3218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3371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8" t="n">
        <v>46210</v>
      </c>
      <c r="C4121" s="1" t="n">
        <v>11</v>
      </c>
      <c r="D4121" s="1" t="s">
        <v>3218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3915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8" t="n">
        <v>46210</v>
      </c>
      <c r="C4122" s="1" t="n">
        <v>11</v>
      </c>
      <c r="D4122" s="1" t="s">
        <v>3218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3770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8" t="n">
        <v>46210</v>
      </c>
      <c r="C4123" s="1" t="n">
        <v>11</v>
      </c>
      <c r="D4123" s="1" t="s">
        <v>3218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4865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8" t="n">
        <v>46210</v>
      </c>
      <c r="C4124" s="1" t="n">
        <v>11</v>
      </c>
      <c r="D4124" s="1" t="s">
        <v>3218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3322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8" t="n">
        <v>46210</v>
      </c>
      <c r="C4125" s="1" t="n">
        <v>11</v>
      </c>
      <c r="D4125" s="1" t="s">
        <v>3218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3323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8" t="n">
        <v>46210</v>
      </c>
      <c r="C4126" s="1" t="n">
        <v>11</v>
      </c>
      <c r="D4126" s="1" t="s">
        <v>3218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3324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8" t="n">
        <v>46210</v>
      </c>
      <c r="C4127" s="1" t="n">
        <v>11</v>
      </c>
      <c r="D4127" s="1" t="s">
        <v>3218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3924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8" t="n">
        <v>46210</v>
      </c>
      <c r="C4128" s="1" t="n">
        <v>11</v>
      </c>
      <c r="D4128" s="1" t="s">
        <v>3218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4866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8" t="n">
        <v>46210</v>
      </c>
      <c r="C4129" s="1" t="n">
        <v>11</v>
      </c>
      <c r="D4129" s="1" t="s">
        <v>3218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4867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8" t="n">
        <v>46210</v>
      </c>
      <c r="C4130" s="1" t="n">
        <v>11</v>
      </c>
      <c r="D4130" s="1" t="s">
        <v>3218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3486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8" t="n">
        <v>46210</v>
      </c>
      <c r="C4131" s="1" t="n">
        <v>11</v>
      </c>
      <c r="D4131" s="1" t="s">
        <v>3218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4868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8" t="n">
        <v>46210</v>
      </c>
      <c r="C4132" s="1" t="n">
        <v>11</v>
      </c>
      <c r="D4132" s="1" t="s">
        <v>3218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4869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8" t="n">
        <v>46210</v>
      </c>
      <c r="C4133" s="1" t="n">
        <v>11</v>
      </c>
      <c r="D4133" s="1" t="s">
        <v>3218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4870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8" t="n">
        <v>46210</v>
      </c>
      <c r="C4134" s="1" t="n">
        <v>11</v>
      </c>
      <c r="D4134" s="1" t="s">
        <v>3218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4871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8" t="n">
        <v>46210</v>
      </c>
      <c r="C4135" s="1" t="n">
        <v>11</v>
      </c>
      <c r="D4135" s="1" t="s">
        <v>3218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4872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8" t="n">
        <v>46210</v>
      </c>
      <c r="C4136" s="1" t="n">
        <v>11</v>
      </c>
      <c r="D4136" s="1" t="s">
        <v>3218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4873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8" t="n">
        <v>46210</v>
      </c>
      <c r="C4137" s="1" t="n">
        <v>11</v>
      </c>
      <c r="D4137" s="1" t="s">
        <v>3218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4874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8" t="n">
        <v>46210</v>
      </c>
      <c r="C4138" s="1" t="n">
        <v>11</v>
      </c>
      <c r="D4138" s="1" t="s">
        <v>3218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4875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8" t="n">
        <v>46210</v>
      </c>
      <c r="C4139" s="1" t="n">
        <v>11</v>
      </c>
      <c r="D4139" s="1" t="s">
        <v>3218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4876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8" t="n">
        <v>46210</v>
      </c>
      <c r="C4140" s="1" t="n">
        <v>11</v>
      </c>
      <c r="D4140" s="1" t="s">
        <v>3218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4877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8" t="n">
        <v>46210</v>
      </c>
      <c r="C4141" s="1" t="n">
        <v>11</v>
      </c>
      <c r="D4141" s="1" t="s">
        <v>3218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4878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8" t="n">
        <v>46210</v>
      </c>
      <c r="C4142" s="1" t="n">
        <v>11</v>
      </c>
      <c r="D4142" s="1" t="s">
        <v>3218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4879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8" t="n">
        <v>46210</v>
      </c>
      <c r="C4143" s="1" t="n">
        <v>11</v>
      </c>
      <c r="D4143" s="1" t="s">
        <v>3218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4880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8" t="n">
        <v>46210</v>
      </c>
      <c r="C4144" s="1" t="n">
        <v>11</v>
      </c>
      <c r="D4144" s="1" t="s">
        <v>3218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4881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8" t="n">
        <v>46210</v>
      </c>
      <c r="C4145" s="1" t="n">
        <v>11</v>
      </c>
      <c r="D4145" s="1" t="s">
        <v>3218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4882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8" t="n">
        <v>46210</v>
      </c>
      <c r="C4146" s="1" t="n">
        <v>11</v>
      </c>
      <c r="D4146" s="1" t="s">
        <v>3218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4883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8" t="n">
        <v>46210</v>
      </c>
      <c r="C4147" s="1" t="n">
        <v>11</v>
      </c>
      <c r="D4147" s="1" t="s">
        <v>3218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4884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8" t="n">
        <v>46210</v>
      </c>
      <c r="C4148" s="1" t="n">
        <v>11</v>
      </c>
      <c r="D4148" s="1" t="s">
        <v>3218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4885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8" t="n">
        <v>46210</v>
      </c>
      <c r="C4149" s="1" t="n">
        <v>11</v>
      </c>
      <c r="D4149" s="1" t="s">
        <v>3218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4886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8" t="n">
        <v>46210</v>
      </c>
      <c r="C4150" s="1" t="n">
        <v>11</v>
      </c>
      <c r="D4150" s="1" t="s">
        <v>3218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4887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8" t="n">
        <v>46210</v>
      </c>
      <c r="C4151" s="1" t="n">
        <v>11</v>
      </c>
      <c r="D4151" s="1" t="s">
        <v>3218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4888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8" t="n">
        <v>46210</v>
      </c>
      <c r="C4152" s="1" t="n">
        <v>11</v>
      </c>
      <c r="D4152" s="1" t="s">
        <v>3218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4889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8" t="n">
        <v>46210</v>
      </c>
      <c r="C4153" s="1" t="n">
        <v>11</v>
      </c>
      <c r="D4153" s="1" t="s">
        <v>3218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4890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8" t="n">
        <v>46210</v>
      </c>
      <c r="C4154" s="1" t="n">
        <v>11</v>
      </c>
      <c r="D4154" s="1" t="s">
        <v>3218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4891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8" t="n">
        <v>46210</v>
      </c>
      <c r="C4155" s="1" t="n">
        <v>11</v>
      </c>
      <c r="D4155" s="1" t="s">
        <v>3218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4892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8" t="n">
        <v>46210</v>
      </c>
      <c r="C4156" s="1" t="n">
        <v>11</v>
      </c>
      <c r="D4156" s="1" t="s">
        <v>3218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4893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8" t="n">
        <v>46210</v>
      </c>
      <c r="C4157" s="1" t="n">
        <v>11</v>
      </c>
      <c r="D4157" s="1" t="s">
        <v>3218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4894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8" t="n">
        <v>46210</v>
      </c>
      <c r="C4158" s="1" t="n">
        <v>11</v>
      </c>
      <c r="D4158" s="1" t="s">
        <v>3218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4895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8" t="n">
        <v>46210</v>
      </c>
      <c r="C4159" s="1" t="n">
        <v>11</v>
      </c>
      <c r="D4159" s="1" t="s">
        <v>3218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4896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8" t="n">
        <v>46210</v>
      </c>
      <c r="C4160" s="1" t="n">
        <v>11</v>
      </c>
      <c r="D4160" s="1" t="s">
        <v>3218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4897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8" t="n">
        <v>46210</v>
      </c>
      <c r="C4161" s="1" t="n">
        <v>11</v>
      </c>
      <c r="D4161" s="1" t="s">
        <v>3218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3491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8" t="n">
        <v>46210</v>
      </c>
      <c r="C4162" s="1" t="n">
        <v>11</v>
      </c>
      <c r="D4162" s="1" t="s">
        <v>3218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4898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8" t="n">
        <v>46210</v>
      </c>
      <c r="C4163" s="1" t="n">
        <v>11</v>
      </c>
      <c r="D4163" s="1" t="s">
        <v>3218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4899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8" t="n">
        <v>46210</v>
      </c>
      <c r="C4164" s="1" t="n">
        <v>11</v>
      </c>
      <c r="D4164" s="1" t="s">
        <v>3218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4900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8" t="n">
        <v>46211</v>
      </c>
      <c r="C4165" s="1" t="n">
        <v>1</v>
      </c>
      <c r="D4165" s="1" t="s">
        <v>3245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3268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8" t="n">
        <v>46211</v>
      </c>
      <c r="C4166" s="1" t="n">
        <v>1</v>
      </c>
      <c r="D4166" s="1" t="s">
        <v>3245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3269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8" t="n">
        <v>46211</v>
      </c>
      <c r="C4167" s="1" t="n">
        <v>1</v>
      </c>
      <c r="D4167" s="1" t="s">
        <v>3245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3270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8" t="n">
        <v>46211</v>
      </c>
      <c r="C4168" s="1" t="n">
        <v>1</v>
      </c>
      <c r="D4168" s="1" t="s">
        <v>3245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3272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8" t="n">
        <v>46211</v>
      </c>
      <c r="C4169" s="1" t="n">
        <v>1</v>
      </c>
      <c r="D4169" s="1" t="s">
        <v>3245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3362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8" t="n">
        <v>46211</v>
      </c>
      <c r="C4170" s="1" t="n">
        <v>1</v>
      </c>
      <c r="D4170" s="1" t="s">
        <v>3245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3363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8" t="n">
        <v>46211</v>
      </c>
      <c r="C4171" s="1" t="n">
        <v>2</v>
      </c>
      <c r="D4171" s="1" t="s">
        <v>3211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3847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8" t="n">
        <v>46211</v>
      </c>
      <c r="C4172" s="1" t="n">
        <v>2</v>
      </c>
      <c r="D4172" s="1" t="s">
        <v>3211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3215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8" t="n">
        <v>46211</v>
      </c>
      <c r="C4173" s="1" t="n">
        <v>2</v>
      </c>
      <c r="D4173" s="1" t="s">
        <v>3211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3213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8" t="n">
        <v>46211</v>
      </c>
      <c r="C4174" s="1" t="n">
        <v>2</v>
      </c>
      <c r="D4174" s="1" t="s">
        <v>3211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3214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8" t="n">
        <v>46211</v>
      </c>
      <c r="C4175" s="1" t="n">
        <v>6</v>
      </c>
      <c r="D4175" s="1" t="s">
        <v>3217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3847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8" t="n">
        <v>46211</v>
      </c>
      <c r="C4176" s="1" t="n">
        <v>6</v>
      </c>
      <c r="D4176" s="1" t="s">
        <v>3217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3215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8" t="n">
        <v>46211</v>
      </c>
      <c r="C4177" s="1" t="n">
        <v>6</v>
      </c>
      <c r="D4177" s="1" t="s">
        <v>3217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3213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8" t="n">
        <v>46211</v>
      </c>
      <c r="C4178" s="1" t="n">
        <v>6</v>
      </c>
      <c r="D4178" s="1" t="s">
        <v>3217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3214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8" t="n">
        <v>46212</v>
      </c>
      <c r="C4179" s="1" t="n">
        <v>1</v>
      </c>
      <c r="D4179" s="1" t="s">
        <v>3245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4721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8" t="n">
        <v>46212</v>
      </c>
      <c r="C4180" s="1" t="n">
        <v>1</v>
      </c>
      <c r="D4180" s="1" t="s">
        <v>3245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3495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8" t="n">
        <v>46212</v>
      </c>
      <c r="C4181" s="1" t="n">
        <v>1</v>
      </c>
      <c r="D4181" s="1" t="s">
        <v>3245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3667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8" t="n">
        <v>46212</v>
      </c>
      <c r="C4182" s="1" t="n">
        <v>1</v>
      </c>
      <c r="D4182" s="1" t="s">
        <v>3245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3668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8" t="n">
        <v>46212</v>
      </c>
      <c r="C4183" s="1" t="n">
        <v>1</v>
      </c>
      <c r="D4183" s="1" t="s">
        <v>3245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3411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8" t="n">
        <v>46212</v>
      </c>
      <c r="C4184" s="1" t="n">
        <v>1</v>
      </c>
      <c r="D4184" s="1" t="s">
        <v>3245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3647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8" t="n">
        <v>46212</v>
      </c>
      <c r="C4185" s="1" t="n">
        <v>1</v>
      </c>
      <c r="D4185" s="1" t="s">
        <v>3245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3304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8" t="n">
        <v>46212</v>
      </c>
      <c r="C4186" s="1" t="n">
        <v>1</v>
      </c>
      <c r="D4186" s="1" t="s">
        <v>3245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3648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8" t="n">
        <v>46212</v>
      </c>
      <c r="C4187" s="1" t="n">
        <v>1</v>
      </c>
      <c r="D4187" s="1" t="s">
        <v>3245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4611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8" t="n">
        <v>46212</v>
      </c>
      <c r="C4188" s="1" t="n">
        <v>1</v>
      </c>
      <c r="D4188" s="1" t="s">
        <v>3245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3306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8" t="n">
        <v>46212</v>
      </c>
      <c r="C4189" s="1" t="n">
        <v>1</v>
      </c>
      <c r="D4189" s="1" t="s">
        <v>3245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3652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8" t="n">
        <v>46212</v>
      </c>
      <c r="C4190" s="1" t="n">
        <v>1</v>
      </c>
      <c r="D4190" s="1" t="s">
        <v>3245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3395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8" t="n">
        <v>46212</v>
      </c>
      <c r="C4191" s="1" t="n">
        <v>1</v>
      </c>
      <c r="D4191" s="1" t="s">
        <v>3245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3396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8" t="n">
        <v>46212</v>
      </c>
      <c r="C4192" s="1" t="n">
        <v>1</v>
      </c>
      <c r="D4192" s="1" t="s">
        <v>3245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3397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8" t="n">
        <v>46212</v>
      </c>
      <c r="C4193" s="1" t="n">
        <v>1</v>
      </c>
      <c r="D4193" s="1" t="s">
        <v>3245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3398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8" t="n">
        <v>46212</v>
      </c>
      <c r="C4194" s="1" t="n">
        <v>1</v>
      </c>
      <c r="D4194" s="1" t="s">
        <v>3245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3399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8" t="n">
        <v>46212</v>
      </c>
      <c r="C4195" s="1" t="n">
        <v>1</v>
      </c>
      <c r="D4195" s="1" t="s">
        <v>3245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3400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8" t="n">
        <v>46212</v>
      </c>
      <c r="C4196" s="1" t="n">
        <v>6</v>
      </c>
      <c r="D4196" s="1" t="s">
        <v>3217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3212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8" t="n">
        <v>46212</v>
      </c>
      <c r="C4197" s="1" t="n">
        <v>6</v>
      </c>
      <c r="D4197" s="1" t="s">
        <v>3217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3214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8" t="n">
        <v>46212</v>
      </c>
      <c r="C4198" s="1" t="n">
        <v>11</v>
      </c>
      <c r="D4198" s="1" t="s">
        <v>3218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4901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8" t="n">
        <v>46212</v>
      </c>
      <c r="C4199" s="1" t="n">
        <v>11</v>
      </c>
      <c r="D4199" s="1" t="s">
        <v>3218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4902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8" t="n">
        <v>46212</v>
      </c>
      <c r="C4200" s="1" t="n">
        <v>11</v>
      </c>
      <c r="D4200" s="1" t="s">
        <v>3218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4903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8" t="n">
        <v>46212</v>
      </c>
      <c r="C4201" s="1" t="n">
        <v>11</v>
      </c>
      <c r="D4201" s="1" t="s">
        <v>3218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3690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8" t="n">
        <v>46212</v>
      </c>
      <c r="C4202" s="1" t="n">
        <v>11</v>
      </c>
      <c r="D4202" s="1" t="s">
        <v>3218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3691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8" t="n">
        <v>46212</v>
      </c>
      <c r="C4203" s="1" t="n">
        <v>11</v>
      </c>
      <c r="D4203" s="1" t="s">
        <v>3218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3692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8" t="n">
        <v>46212</v>
      </c>
      <c r="C4204" s="1" t="n">
        <v>11</v>
      </c>
      <c r="D4204" s="1" t="s">
        <v>3218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4904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8" t="n">
        <v>46212</v>
      </c>
      <c r="C4205" s="1" t="n">
        <v>11</v>
      </c>
      <c r="D4205" s="1" t="s">
        <v>3218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4905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8" t="n">
        <v>46212</v>
      </c>
      <c r="C4206" s="1" t="n">
        <v>11</v>
      </c>
      <c r="D4206" s="1" t="s">
        <v>3218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3693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8" t="n">
        <v>46212</v>
      </c>
      <c r="C4207" s="1" t="n">
        <v>11</v>
      </c>
      <c r="D4207" s="1" t="s">
        <v>3218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4906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8" t="n">
        <v>46212</v>
      </c>
      <c r="C4208" s="1" t="n">
        <v>11</v>
      </c>
      <c r="D4208" s="1" t="s">
        <v>3218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4907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8" t="n">
        <v>46212</v>
      </c>
      <c r="C4209" s="1" t="n">
        <v>11</v>
      </c>
      <c r="D4209" s="1" t="s">
        <v>3218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4508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8" t="n">
        <v>46212</v>
      </c>
      <c r="C4210" s="1" t="n">
        <v>11</v>
      </c>
      <c r="D4210" s="1" t="s">
        <v>3218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4908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8" t="n">
        <v>46212</v>
      </c>
      <c r="C4211" s="1" t="n">
        <v>11</v>
      </c>
      <c r="D4211" s="1" t="s">
        <v>3218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4909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8" t="n">
        <v>46212</v>
      </c>
      <c r="C4212" s="1" t="n">
        <v>11</v>
      </c>
      <c r="D4212" s="1" t="s">
        <v>3218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4910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8" t="n">
        <v>46212</v>
      </c>
      <c r="C4213" s="1" t="n">
        <v>11</v>
      </c>
      <c r="D4213" s="1" t="s">
        <v>3218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4911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8" t="n">
        <v>46212</v>
      </c>
      <c r="C4214" s="1" t="n">
        <v>11</v>
      </c>
      <c r="D4214" s="1" t="s">
        <v>3218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4912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8" t="n">
        <v>46212</v>
      </c>
      <c r="C4215" s="1" t="n">
        <v>11</v>
      </c>
      <c r="D4215" s="1" t="s">
        <v>3218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4913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8" t="n">
        <v>46212</v>
      </c>
      <c r="C4216" s="1" t="n">
        <v>11</v>
      </c>
      <c r="D4216" s="1" t="s">
        <v>3218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3704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8" t="n">
        <v>46212</v>
      </c>
      <c r="C4217" s="1" t="n">
        <v>11</v>
      </c>
      <c r="D4217" s="1" t="s">
        <v>3218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4914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8" t="n">
        <v>46212</v>
      </c>
      <c r="C4218" s="1" t="n">
        <v>11</v>
      </c>
      <c r="D4218" s="1" t="s">
        <v>3218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4915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8" t="n">
        <v>46212</v>
      </c>
      <c r="C4219" s="1" t="n">
        <v>11</v>
      </c>
      <c r="D4219" s="1" t="s">
        <v>3218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4916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8" t="n">
        <v>46212</v>
      </c>
      <c r="C4220" s="1" t="n">
        <v>11</v>
      </c>
      <c r="D4220" s="1" t="s">
        <v>3218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4917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8" t="n">
        <v>46212</v>
      </c>
      <c r="C4221" s="1" t="n">
        <v>11</v>
      </c>
      <c r="D4221" s="1" t="s">
        <v>3218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4918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8" t="n">
        <v>46212</v>
      </c>
      <c r="C4222" s="1" t="n">
        <v>11</v>
      </c>
      <c r="D4222" s="1" t="s">
        <v>3218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3709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8" t="n">
        <v>46212</v>
      </c>
      <c r="C4223" s="1" t="n">
        <v>11</v>
      </c>
      <c r="D4223" s="1" t="s">
        <v>3218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3714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8" t="n">
        <v>46212</v>
      </c>
      <c r="C4224" s="1" t="n">
        <v>11</v>
      </c>
      <c r="D4224" s="1" t="s">
        <v>3218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3718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8" t="n">
        <v>46212</v>
      </c>
      <c r="C4225" s="1" t="n">
        <v>11</v>
      </c>
      <c r="D4225" s="1" t="s">
        <v>3218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4919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8" t="n">
        <v>46212</v>
      </c>
      <c r="C4226" s="1" t="n">
        <v>11</v>
      </c>
      <c r="D4226" s="1" t="s">
        <v>3218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4920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8" t="n">
        <v>46212</v>
      </c>
      <c r="C4227" s="1" t="n">
        <v>11</v>
      </c>
      <c r="D4227" s="1" t="s">
        <v>3218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4378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8" t="n">
        <v>46212</v>
      </c>
      <c r="C4228" s="1" t="n">
        <v>11</v>
      </c>
      <c r="D4228" s="1" t="s">
        <v>3218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3290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8" t="n">
        <v>46212</v>
      </c>
      <c r="C4229" s="1" t="n">
        <v>11</v>
      </c>
      <c r="D4229" s="1" t="s">
        <v>3218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3288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8" t="n">
        <v>46212</v>
      </c>
      <c r="C4230" s="1" t="n">
        <v>11</v>
      </c>
      <c r="D4230" s="1" t="s">
        <v>3218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3298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8" t="n">
        <v>46212</v>
      </c>
      <c r="C4231" s="1" t="n">
        <v>11</v>
      </c>
      <c r="D4231" s="1" t="s">
        <v>3218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3299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8" t="n">
        <v>46212</v>
      </c>
      <c r="C4232" s="1" t="n">
        <v>11</v>
      </c>
      <c r="D4232" s="1" t="s">
        <v>3218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3300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8" t="n">
        <v>46212</v>
      </c>
      <c r="C4233" s="1" t="n">
        <v>11</v>
      </c>
      <c r="D4233" s="1" t="s">
        <v>3218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4519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8" t="n">
        <v>46212</v>
      </c>
      <c r="C4234" s="1" t="n">
        <v>11</v>
      </c>
      <c r="D4234" s="1" t="s">
        <v>3218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3722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8" t="n">
        <v>46212</v>
      </c>
      <c r="C4235" s="1" t="n">
        <v>11</v>
      </c>
      <c r="D4235" s="1" t="s">
        <v>3218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4921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8" t="n">
        <v>46212</v>
      </c>
      <c r="C4236" s="1" t="n">
        <v>11</v>
      </c>
      <c r="D4236" s="1" t="s">
        <v>3218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3302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8" t="n">
        <v>46212</v>
      </c>
      <c r="C4237" s="1" t="n">
        <v>11</v>
      </c>
      <c r="D4237" s="1" t="s">
        <v>3218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4922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8" t="n">
        <v>46212</v>
      </c>
      <c r="C4238" s="1" t="n">
        <v>11</v>
      </c>
      <c r="D4238" s="1" t="s">
        <v>3218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4499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8" t="n">
        <v>46212</v>
      </c>
      <c r="C4239" s="1" t="n">
        <v>11</v>
      </c>
      <c r="D4239" s="1" t="s">
        <v>3218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4923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8" t="n">
        <v>46212</v>
      </c>
      <c r="C4240" s="1" t="n">
        <v>11</v>
      </c>
      <c r="D4240" s="1" t="s">
        <v>3218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4924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8" t="n">
        <v>46212</v>
      </c>
      <c r="C4241" s="1" t="n">
        <v>11</v>
      </c>
      <c r="D4241" s="1" t="s">
        <v>3218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3694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8" t="n">
        <v>46212</v>
      </c>
      <c r="C4242" s="1" t="n">
        <v>11</v>
      </c>
      <c r="D4242" s="1" t="s">
        <v>3218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3696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8" t="n">
        <v>46212</v>
      </c>
      <c r="C4243" s="1" t="n">
        <v>11</v>
      </c>
      <c r="D4243" s="1" t="s">
        <v>3218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4925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8" t="n">
        <v>46212</v>
      </c>
      <c r="C4244" s="1" t="n">
        <v>11</v>
      </c>
      <c r="D4244" s="1" t="s">
        <v>3218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4443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8" t="n">
        <v>46212</v>
      </c>
      <c r="C4245" s="1" t="n">
        <v>11</v>
      </c>
      <c r="D4245" s="1" t="s">
        <v>3218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4443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8" t="n">
        <v>46212</v>
      </c>
      <c r="C4246" s="1" t="n">
        <v>11</v>
      </c>
      <c r="D4246" s="1" t="s">
        <v>3218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4926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8" t="n">
        <v>46212</v>
      </c>
      <c r="C4247" s="1" t="n">
        <v>11</v>
      </c>
      <c r="D4247" s="1" t="s">
        <v>3218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4460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8" t="n">
        <v>46212</v>
      </c>
      <c r="C4248" s="1" t="n">
        <v>11</v>
      </c>
      <c r="D4248" s="1" t="s">
        <v>3218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4927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8" t="n">
        <v>46212</v>
      </c>
      <c r="C4249" s="1" t="n">
        <v>11</v>
      </c>
      <c r="D4249" s="1" t="s">
        <v>3218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4928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8" t="n">
        <v>46212</v>
      </c>
      <c r="C4250" s="1" t="n">
        <v>11</v>
      </c>
      <c r="D4250" s="1" t="s">
        <v>3218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4929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8" t="n">
        <v>46212</v>
      </c>
      <c r="C4251" s="1" t="n">
        <v>11</v>
      </c>
      <c r="D4251" s="1" t="s">
        <v>3218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3627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8" t="n">
        <v>46212</v>
      </c>
      <c r="C4252" s="1" t="n">
        <v>11</v>
      </c>
      <c r="D4252" s="1" t="s">
        <v>3218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3309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8" t="n">
        <v>46212</v>
      </c>
      <c r="C4253" s="1" t="n">
        <v>11</v>
      </c>
      <c r="D4253" s="1" t="s">
        <v>3218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3628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8" t="n">
        <v>46212</v>
      </c>
      <c r="C4254" s="1" t="n">
        <v>11</v>
      </c>
      <c r="D4254" s="1" t="s">
        <v>3218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3310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8" t="n">
        <v>46212</v>
      </c>
      <c r="C4255" s="1" t="n">
        <v>11</v>
      </c>
      <c r="D4255" s="1" t="s">
        <v>3218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3630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8" t="n">
        <v>46212</v>
      </c>
      <c r="C4256" s="1" t="n">
        <v>11</v>
      </c>
      <c r="D4256" s="1" t="s">
        <v>3218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3631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8" t="n">
        <v>46212</v>
      </c>
      <c r="C4257" s="1" t="n">
        <v>11</v>
      </c>
      <c r="D4257" s="1" t="s">
        <v>3218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4930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8" t="n">
        <v>46212</v>
      </c>
      <c r="C4258" s="1" t="n">
        <v>11</v>
      </c>
      <c r="D4258" s="1" t="s">
        <v>3218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4763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8" t="n">
        <v>46212</v>
      </c>
      <c r="C4259" s="1" t="n">
        <v>11</v>
      </c>
      <c r="D4259" s="1" t="s">
        <v>3218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3310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8" t="n">
        <v>46212</v>
      </c>
      <c r="C4260" s="1" t="n">
        <v>11</v>
      </c>
      <c r="D4260" s="1" t="s">
        <v>3218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4931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8" t="n">
        <v>46212</v>
      </c>
      <c r="C4261" s="1" t="n">
        <v>11</v>
      </c>
      <c r="D4261" s="1" t="s">
        <v>3218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4161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8" t="n">
        <v>46212</v>
      </c>
      <c r="C4262" s="1" t="n">
        <v>11</v>
      </c>
      <c r="D4262" s="1" t="s">
        <v>3218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3312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8" t="n">
        <v>46212</v>
      </c>
      <c r="C4263" s="1" t="n">
        <v>11</v>
      </c>
      <c r="D4263" s="1" t="s">
        <v>3218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4932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8" t="n">
        <v>46212</v>
      </c>
      <c r="C4264" s="1" t="n">
        <v>11</v>
      </c>
      <c r="D4264" s="1" t="s">
        <v>3218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3314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8" t="n">
        <v>46212</v>
      </c>
      <c r="C4265" s="1" t="n">
        <v>11</v>
      </c>
      <c r="D4265" s="1" t="s">
        <v>3218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3315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8" t="n">
        <v>46212</v>
      </c>
      <c r="C4266" s="1" t="n">
        <v>11</v>
      </c>
      <c r="D4266" s="1" t="s">
        <v>3218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3316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8" t="n">
        <v>46212</v>
      </c>
      <c r="C4267" s="1" t="n">
        <v>11</v>
      </c>
      <c r="D4267" s="1" t="s">
        <v>3218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4933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8" t="n">
        <v>46212</v>
      </c>
      <c r="C4268" s="1" t="n">
        <v>11</v>
      </c>
      <c r="D4268" s="1" t="s">
        <v>3218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3637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8" t="n">
        <v>46212</v>
      </c>
      <c r="C4269" s="1" t="n">
        <v>11</v>
      </c>
      <c r="D4269" s="1" t="s">
        <v>3218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4934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8" t="n">
        <v>46212</v>
      </c>
      <c r="C4270" s="1" t="n">
        <v>11</v>
      </c>
      <c r="D4270" s="1" t="s">
        <v>3218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4935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8" t="n">
        <v>46212</v>
      </c>
      <c r="C4271" s="1" t="n">
        <v>11</v>
      </c>
      <c r="D4271" s="1" t="s">
        <v>3218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4936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8" t="n">
        <v>46212</v>
      </c>
      <c r="C4272" s="1" t="n">
        <v>11</v>
      </c>
      <c r="D4272" s="1" t="s">
        <v>3218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4937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8" t="n">
        <v>46212</v>
      </c>
      <c r="C4273" s="1" t="n">
        <v>11</v>
      </c>
      <c r="D4273" s="1" t="s">
        <v>3218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4938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8" t="n">
        <v>46212</v>
      </c>
      <c r="C4274" s="1" t="n">
        <v>11</v>
      </c>
      <c r="D4274" s="1" t="s">
        <v>3218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4939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8" t="n">
        <v>46212</v>
      </c>
      <c r="C4275" s="1" t="n">
        <v>11</v>
      </c>
      <c r="D4275" s="1" t="s">
        <v>3218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4940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8" t="n">
        <v>46212</v>
      </c>
      <c r="C4276" s="1" t="n">
        <v>11</v>
      </c>
      <c r="D4276" s="1" t="s">
        <v>3218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4941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8" t="n">
        <v>46212</v>
      </c>
      <c r="C4277" s="1" t="n">
        <v>11</v>
      </c>
      <c r="D4277" s="1" t="s">
        <v>3218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4942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8" t="n">
        <v>46212</v>
      </c>
      <c r="C4278" s="1" t="n">
        <v>11</v>
      </c>
      <c r="D4278" s="1" t="s">
        <v>3218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3644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8" t="n">
        <v>46212</v>
      </c>
      <c r="C4279" s="1" t="n">
        <v>11</v>
      </c>
      <c r="D4279" s="1" t="s">
        <v>3218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4943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8" t="n">
        <v>46212</v>
      </c>
      <c r="C4280" s="1" t="n">
        <v>11</v>
      </c>
      <c r="D4280" s="1" t="s">
        <v>3218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4944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8" t="n">
        <v>46212</v>
      </c>
      <c r="C4281" s="1" t="n">
        <v>11</v>
      </c>
      <c r="D4281" s="1" t="s">
        <v>3218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4945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8" t="n">
        <v>46212</v>
      </c>
      <c r="C4282" s="1" t="n">
        <v>11</v>
      </c>
      <c r="D4282" s="1" t="s">
        <v>3218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4946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8" t="n">
        <v>46212</v>
      </c>
      <c r="C4283" s="1" t="n">
        <v>11</v>
      </c>
      <c r="D4283" s="1" t="s">
        <v>3218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4947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8" t="n">
        <v>46212</v>
      </c>
      <c r="C4284" s="1" t="n">
        <v>11</v>
      </c>
      <c r="D4284" s="1" t="s">
        <v>3218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4427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8" t="n">
        <v>46212</v>
      </c>
      <c r="C4285" s="1" t="n">
        <v>11</v>
      </c>
      <c r="D4285" s="1" t="s">
        <v>3218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4948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8" t="n">
        <v>46212</v>
      </c>
      <c r="C4286" s="1" t="n">
        <v>11</v>
      </c>
      <c r="D4286" s="1" t="s">
        <v>3218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4506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8" t="n">
        <v>46212</v>
      </c>
      <c r="C4287" s="1" t="n">
        <v>11</v>
      </c>
      <c r="D4287" s="1" t="s">
        <v>3218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4512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8" t="n">
        <v>46212</v>
      </c>
      <c r="C4288" s="1" t="n">
        <v>11</v>
      </c>
      <c r="D4288" s="1" t="s">
        <v>3218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4949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8" t="n">
        <v>46212</v>
      </c>
      <c r="C4289" s="1" t="n">
        <v>11</v>
      </c>
      <c r="D4289" s="1" t="s">
        <v>3218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4950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8" t="n">
        <v>46212</v>
      </c>
      <c r="C4290" s="1" t="n">
        <v>11</v>
      </c>
      <c r="D4290" s="1" t="s">
        <v>3218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4560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8" t="n">
        <v>46212</v>
      </c>
      <c r="C4291" s="1" t="n">
        <v>11</v>
      </c>
      <c r="D4291" s="1" t="s">
        <v>3218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3219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8" t="n">
        <v>46212</v>
      </c>
      <c r="C4292" s="1" t="n">
        <v>11</v>
      </c>
      <c r="D4292" s="1" t="s">
        <v>3218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3220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8" t="n">
        <v>46212</v>
      </c>
      <c r="C4293" s="1" t="n">
        <v>11</v>
      </c>
      <c r="D4293" s="1" t="s">
        <v>3218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4540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8" t="n">
        <v>46212</v>
      </c>
      <c r="C4294" s="1" t="n">
        <v>11</v>
      </c>
      <c r="D4294" s="1" t="s">
        <v>3218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4951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8" t="n">
        <v>46212</v>
      </c>
      <c r="C4295" s="1" t="n">
        <v>11</v>
      </c>
      <c r="D4295" s="1" t="s">
        <v>3218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3227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8" t="n">
        <v>46212</v>
      </c>
      <c r="C4296" s="1" t="n">
        <v>11</v>
      </c>
      <c r="D4296" s="1" t="s">
        <v>3218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4541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8" t="n">
        <v>46212</v>
      </c>
      <c r="C4297" s="1" t="n">
        <v>11</v>
      </c>
      <c r="D4297" s="1" t="s">
        <v>3218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4952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8" t="n">
        <v>46212</v>
      </c>
      <c r="C4298" s="1" t="n">
        <v>11</v>
      </c>
      <c r="D4298" s="1" t="s">
        <v>3218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4953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8" t="n">
        <v>46212</v>
      </c>
      <c r="C4299" s="1" t="n">
        <v>11</v>
      </c>
      <c r="D4299" s="1" t="s">
        <v>3218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4954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8" t="n">
        <v>46212</v>
      </c>
      <c r="C4300" s="1" t="n">
        <v>11</v>
      </c>
      <c r="D4300" s="1" t="s">
        <v>3218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3360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8" t="n">
        <v>46212</v>
      </c>
      <c r="C4301" s="1" t="n">
        <v>11</v>
      </c>
      <c r="D4301" s="1" t="s">
        <v>3218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4955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8" t="n">
        <v>46212</v>
      </c>
      <c r="C4302" s="1" t="n">
        <v>11</v>
      </c>
      <c r="D4302" s="1" t="s">
        <v>3218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4956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8" t="n">
        <v>46212</v>
      </c>
      <c r="C4303" s="1" t="n">
        <v>11</v>
      </c>
      <c r="D4303" s="1" t="s">
        <v>3218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4025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8" t="n">
        <v>46212</v>
      </c>
      <c r="C4304" s="1" t="n">
        <v>11</v>
      </c>
      <c r="D4304" s="1" t="s">
        <v>3218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3361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8" t="n">
        <v>46212</v>
      </c>
      <c r="C4305" s="1" t="n">
        <v>11</v>
      </c>
      <c r="D4305" s="1" t="s">
        <v>3218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4027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8" t="n">
        <v>46212</v>
      </c>
      <c r="C4306" s="1" t="n">
        <v>11</v>
      </c>
      <c r="D4306" s="1" t="s">
        <v>3218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3928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8" t="n">
        <v>46212</v>
      </c>
      <c r="C4307" s="1" t="n">
        <v>11</v>
      </c>
      <c r="D4307" s="1" t="s">
        <v>3218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4957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8" t="n">
        <v>46212</v>
      </c>
      <c r="C4308" s="1" t="n">
        <v>11</v>
      </c>
      <c r="D4308" s="1" t="s">
        <v>3218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4184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8" t="n">
        <v>46212</v>
      </c>
      <c r="C4309" s="1" t="n">
        <v>11</v>
      </c>
      <c r="D4309" s="1" t="s">
        <v>3218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3233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8" t="n">
        <v>46212</v>
      </c>
      <c r="C4310" s="1" t="n">
        <v>11</v>
      </c>
      <c r="D4310" s="1" t="s">
        <v>3218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3234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8" t="n">
        <v>46212</v>
      </c>
      <c r="C4311" s="1" t="n">
        <v>11</v>
      </c>
      <c r="D4311" s="1" t="s">
        <v>3218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3804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8" t="n">
        <v>46212</v>
      </c>
      <c r="C4312" s="1" t="n">
        <v>11</v>
      </c>
      <c r="D4312" s="1" t="s">
        <v>3218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3804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8" t="n">
        <v>46212</v>
      </c>
      <c r="C4313" s="1" t="n">
        <v>11</v>
      </c>
      <c r="D4313" s="1" t="s">
        <v>3218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4120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8" t="n">
        <v>46212</v>
      </c>
      <c r="C4314" s="1" t="n">
        <v>11</v>
      </c>
      <c r="D4314" s="1" t="s">
        <v>3218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4185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8" t="n">
        <v>46212</v>
      </c>
      <c r="C4315" s="1" t="n">
        <v>11</v>
      </c>
      <c r="D4315" s="1" t="s">
        <v>3218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3235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8" t="n">
        <v>46212</v>
      </c>
      <c r="C4316" s="1" t="n">
        <v>11</v>
      </c>
      <c r="D4316" s="1" t="s">
        <v>3218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3805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8" t="n">
        <v>46212</v>
      </c>
      <c r="C4317" s="1" t="n">
        <v>11</v>
      </c>
      <c r="D4317" s="1" t="s">
        <v>3218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3806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8" t="n">
        <v>46212</v>
      </c>
      <c r="C4318" s="1" t="n">
        <v>11</v>
      </c>
      <c r="D4318" s="1" t="s">
        <v>3218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3807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8" t="n">
        <v>46212</v>
      </c>
      <c r="C4319" s="1" t="n">
        <v>11</v>
      </c>
      <c r="D4319" s="1" t="s">
        <v>3218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4562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8" t="n">
        <v>46212</v>
      </c>
      <c r="C4320" s="1" t="n">
        <v>11</v>
      </c>
      <c r="D4320" s="1" t="s">
        <v>3218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3237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8" t="n">
        <v>46212</v>
      </c>
      <c r="C4321" s="1" t="n">
        <v>11</v>
      </c>
      <c r="D4321" s="1" t="s">
        <v>3218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4564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8" t="n">
        <v>46212</v>
      </c>
      <c r="C4322" s="1" t="n">
        <v>11</v>
      </c>
      <c r="D4322" s="1" t="s">
        <v>3218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3811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8" t="n">
        <v>46212</v>
      </c>
      <c r="C4323" s="1" t="n">
        <v>11</v>
      </c>
      <c r="D4323" s="1" t="s">
        <v>3218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4752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8" t="n">
        <v>46212</v>
      </c>
      <c r="C4324" s="1" t="n">
        <v>11</v>
      </c>
      <c r="D4324" s="1" t="s">
        <v>3218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4187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8" t="n">
        <v>46212</v>
      </c>
      <c r="C4325" s="1" t="n">
        <v>11</v>
      </c>
      <c r="D4325" s="1" t="s">
        <v>3218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3238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8" t="n">
        <v>46212</v>
      </c>
      <c r="C4326" s="1" t="n">
        <v>11</v>
      </c>
      <c r="D4326" s="1" t="s">
        <v>3218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4753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8" t="n">
        <v>46212</v>
      </c>
      <c r="C4327" s="1" t="n">
        <v>11</v>
      </c>
      <c r="D4327" s="1" t="s">
        <v>3218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4189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8" t="n">
        <v>46212</v>
      </c>
      <c r="C4328" s="1" t="n">
        <v>11</v>
      </c>
      <c r="D4328" s="1" t="s">
        <v>3218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3812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8" t="n">
        <v>46212</v>
      </c>
      <c r="C4329" s="1" t="n">
        <v>22</v>
      </c>
      <c r="D4329" s="1" t="s">
        <v>3364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3365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8" t="n">
        <v>46212</v>
      </c>
      <c r="C4330" s="1" t="n">
        <v>22</v>
      </c>
      <c r="D4330" s="1" t="s">
        <v>3364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3366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8" t="n">
        <v>46212</v>
      </c>
      <c r="C4331" s="1" t="n">
        <v>22</v>
      </c>
      <c r="D4331" s="1" t="s">
        <v>3364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3367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8" t="n">
        <v>46212</v>
      </c>
      <c r="C4332" s="1" t="n">
        <v>22</v>
      </c>
      <c r="D4332" s="1" t="s">
        <v>3364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3368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8" t="n">
        <v>46212</v>
      </c>
      <c r="C4333" s="1" t="n">
        <v>22</v>
      </c>
      <c r="D4333" s="1" t="s">
        <v>3364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3369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8" t="n">
        <v>46212</v>
      </c>
      <c r="C4334" s="1" t="n">
        <v>22</v>
      </c>
      <c r="D4334" s="1" t="s">
        <v>3364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3370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8" t="n">
        <v>46212</v>
      </c>
      <c r="C4335" s="1" t="n">
        <v>22</v>
      </c>
      <c r="D4335" s="1" t="s">
        <v>3364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3371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8" t="n">
        <v>46212</v>
      </c>
      <c r="C4336" s="1" t="n">
        <v>22</v>
      </c>
      <c r="D4336" s="1" t="s">
        <v>3364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3372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8" t="n">
        <v>46212</v>
      </c>
      <c r="C4337" s="1" t="n">
        <v>22</v>
      </c>
      <c r="D4337" s="1" t="s">
        <v>3364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3373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8" t="n">
        <v>46212</v>
      </c>
      <c r="C4338" s="1" t="n">
        <v>22</v>
      </c>
      <c r="D4338" s="1" t="s">
        <v>3364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3374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8" t="n">
        <v>46212</v>
      </c>
      <c r="C4339" s="1" t="n">
        <v>22</v>
      </c>
      <c r="D4339" s="1" t="s">
        <v>3364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3384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8" t="n">
        <v>46212</v>
      </c>
      <c r="C4340" s="1" t="n">
        <v>22</v>
      </c>
      <c r="D4340" s="1" t="s">
        <v>3364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3375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8" t="n">
        <v>46212</v>
      </c>
      <c r="C4341" s="1" t="n">
        <v>22</v>
      </c>
      <c r="D4341" s="1" t="s">
        <v>3364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3376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8" t="n">
        <v>46212</v>
      </c>
      <c r="C4342" s="1" t="n">
        <v>22</v>
      </c>
      <c r="D4342" s="1" t="s">
        <v>3364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3377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8" t="n">
        <v>46212</v>
      </c>
      <c r="C4343" s="1" t="n">
        <v>22</v>
      </c>
      <c r="D4343" s="1" t="s">
        <v>3364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3378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8" t="n">
        <v>46212</v>
      </c>
      <c r="C4344" s="1" t="n">
        <v>22</v>
      </c>
      <c r="D4344" s="1" t="s">
        <v>3364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3379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8" t="n">
        <v>46212</v>
      </c>
      <c r="C4345" s="1" t="n">
        <v>22</v>
      </c>
      <c r="D4345" s="1" t="s">
        <v>3364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3380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8" t="n">
        <v>46212</v>
      </c>
      <c r="C4346" s="1" t="n">
        <v>22</v>
      </c>
      <c r="D4346" s="1" t="s">
        <v>3364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3381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8" t="n">
        <v>46212</v>
      </c>
      <c r="C4347" s="1" t="n">
        <v>22</v>
      </c>
      <c r="D4347" s="1" t="s">
        <v>3364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3382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8" t="n">
        <v>46212</v>
      </c>
      <c r="C4348" s="1" t="n">
        <v>22</v>
      </c>
      <c r="D4348" s="1" t="s">
        <v>3364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3383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8" t="n">
        <v>46212</v>
      </c>
      <c r="C4349" s="1" t="n">
        <v>22</v>
      </c>
      <c r="D4349" s="1" t="s">
        <v>3364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3376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8" t="n">
        <v>46212</v>
      </c>
      <c r="C4350" s="1" t="n">
        <v>22</v>
      </c>
      <c r="D4350" s="1" t="s">
        <v>3364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3377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8" t="n">
        <v>46212</v>
      </c>
      <c r="C4351" s="1" t="n">
        <v>22</v>
      </c>
      <c r="D4351" s="1" t="s">
        <v>3364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3378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8" t="n">
        <v>46212</v>
      </c>
      <c r="C4352" s="1" t="n">
        <v>100</v>
      </c>
      <c r="D4352" s="1" t="s">
        <v>3385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3365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8" t="n">
        <v>46212</v>
      </c>
      <c r="C4353" s="1" t="n">
        <v>100</v>
      </c>
      <c r="D4353" s="1" t="s">
        <v>3385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3366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8" t="n">
        <v>46212</v>
      </c>
      <c r="C4354" s="1" t="n">
        <v>100</v>
      </c>
      <c r="D4354" s="1" t="s">
        <v>3385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3367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8" t="n">
        <v>46212</v>
      </c>
      <c r="C4355" s="1" t="n">
        <v>100</v>
      </c>
      <c r="D4355" s="1" t="s">
        <v>3385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3368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8" t="n">
        <v>46212</v>
      </c>
      <c r="C4356" s="1" t="n">
        <v>100</v>
      </c>
      <c r="D4356" s="1" t="s">
        <v>3385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3369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8" t="n">
        <v>46212</v>
      </c>
      <c r="C4357" s="1" t="n">
        <v>100</v>
      </c>
      <c r="D4357" s="1" t="s">
        <v>3385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3370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8" t="n">
        <v>46212</v>
      </c>
      <c r="C4358" s="1" t="n">
        <v>100</v>
      </c>
      <c r="D4358" s="1" t="s">
        <v>3385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3371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8" t="n">
        <v>46212</v>
      </c>
      <c r="C4359" s="1" t="n">
        <v>100</v>
      </c>
      <c r="D4359" s="1" t="s">
        <v>3385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3372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8" t="n">
        <v>46212</v>
      </c>
      <c r="C4360" s="1" t="n">
        <v>100</v>
      </c>
      <c r="D4360" s="1" t="s">
        <v>3385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3373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8" t="n">
        <v>46212</v>
      </c>
      <c r="C4361" s="1" t="n">
        <v>100</v>
      </c>
      <c r="D4361" s="1" t="s">
        <v>3385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3374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8" t="n">
        <v>46212</v>
      </c>
      <c r="C4362" s="1" t="n">
        <v>100</v>
      </c>
      <c r="D4362" s="1" t="s">
        <v>3385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3384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8" t="n">
        <v>46212</v>
      </c>
      <c r="C4363" s="1" t="n">
        <v>100</v>
      </c>
      <c r="D4363" s="1" t="s">
        <v>3385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3375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8" t="n">
        <v>46212</v>
      </c>
      <c r="C4364" s="1" t="n">
        <v>100</v>
      </c>
      <c r="D4364" s="1" t="s">
        <v>3385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3376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8" t="n">
        <v>46212</v>
      </c>
      <c r="C4365" s="1" t="n">
        <v>100</v>
      </c>
      <c r="D4365" s="1" t="s">
        <v>3385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3377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8" t="n">
        <v>46212</v>
      </c>
      <c r="C4366" s="1" t="n">
        <v>100</v>
      </c>
      <c r="D4366" s="1" t="s">
        <v>3385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3378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8" t="n">
        <v>46212</v>
      </c>
      <c r="C4367" s="1" t="n">
        <v>100</v>
      </c>
      <c r="D4367" s="1" t="s">
        <v>3385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3379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8" t="n">
        <v>46212</v>
      </c>
      <c r="C4368" s="1" t="n">
        <v>100</v>
      </c>
      <c r="D4368" s="1" t="s">
        <v>3385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3380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8" t="n">
        <v>46212</v>
      </c>
      <c r="C4369" s="1" t="n">
        <v>100</v>
      </c>
      <c r="D4369" s="1" t="s">
        <v>3385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3381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8" t="n">
        <v>46212</v>
      </c>
      <c r="C4370" s="1" t="n">
        <v>100</v>
      </c>
      <c r="D4370" s="1" t="s">
        <v>3385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3382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8" t="n">
        <v>46212</v>
      </c>
      <c r="C4371" s="1" t="n">
        <v>100</v>
      </c>
      <c r="D4371" s="1" t="s">
        <v>3385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3383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8" t="n">
        <v>46212</v>
      </c>
      <c r="C4372" s="1" t="n">
        <v>100</v>
      </c>
      <c r="D4372" s="1" t="s">
        <v>3385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3376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8" t="n">
        <v>46212</v>
      </c>
      <c r="C4373" s="1" t="n">
        <v>100</v>
      </c>
      <c r="D4373" s="1" t="s">
        <v>3385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3377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8" t="n">
        <v>46212</v>
      </c>
      <c r="C4374" s="1" t="n">
        <v>100</v>
      </c>
      <c r="D4374" s="1" t="s">
        <v>3385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3378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8" t="n">
        <v>46212</v>
      </c>
      <c r="C4375" s="1" t="n">
        <v>171</v>
      </c>
      <c r="D4375" s="1" t="s">
        <v>3445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4941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8" t="n">
        <v>46212</v>
      </c>
      <c r="C4376" s="1" t="n">
        <v>171</v>
      </c>
      <c r="D4376" s="1" t="s">
        <v>3445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4958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8" t="n">
        <v>46212</v>
      </c>
      <c r="C4377" s="1" t="n">
        <v>171</v>
      </c>
      <c r="D4377" s="1" t="s">
        <v>3445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4959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8" t="n">
        <v>46212</v>
      </c>
      <c r="C4378" s="1" t="n">
        <v>171</v>
      </c>
      <c r="D4378" s="1" t="s">
        <v>3445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4955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8" t="n">
        <v>46213</v>
      </c>
      <c r="C4379" s="1" t="n">
        <v>1</v>
      </c>
      <c r="D4379" s="1" t="s">
        <v>3245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4960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8" t="n">
        <v>46213</v>
      </c>
      <c r="C4380" s="1" t="n">
        <v>1</v>
      </c>
      <c r="D4380" s="1" t="s">
        <v>3245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3386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8" t="n">
        <v>46213</v>
      </c>
      <c r="C4381" s="1" t="n">
        <v>1</v>
      </c>
      <c r="D4381" s="1" t="s">
        <v>3245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3387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8" t="n">
        <v>46213</v>
      </c>
      <c r="C4382" s="1" t="n">
        <v>1</v>
      </c>
      <c r="D4382" s="1" t="s">
        <v>3245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3388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8" t="n">
        <v>46213</v>
      </c>
      <c r="C4383" s="1" t="n">
        <v>1</v>
      </c>
      <c r="D4383" s="1" t="s">
        <v>3245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3675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8" t="n">
        <v>46213</v>
      </c>
      <c r="C4384" s="1" t="n">
        <v>1</v>
      </c>
      <c r="D4384" s="1" t="s">
        <v>3245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3676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8" t="n">
        <v>46213</v>
      </c>
      <c r="C4385" s="1" t="n">
        <v>1</v>
      </c>
      <c r="D4385" s="1" t="s">
        <v>3245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3677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8" t="n">
        <v>46213</v>
      </c>
      <c r="C4386" s="1" t="n">
        <v>1</v>
      </c>
      <c r="D4386" s="1" t="s">
        <v>3245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3447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8" t="n">
        <v>46213</v>
      </c>
      <c r="C4387" s="1" t="n">
        <v>1</v>
      </c>
      <c r="D4387" s="1" t="s">
        <v>3245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3448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8" t="n">
        <v>46213</v>
      </c>
      <c r="C4388" s="1" t="n">
        <v>1</v>
      </c>
      <c r="D4388" s="1" t="s">
        <v>3245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3449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8" t="n">
        <v>46213</v>
      </c>
      <c r="C4389" s="1" t="n">
        <v>1</v>
      </c>
      <c r="D4389" s="1" t="s">
        <v>3245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3450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8" t="n">
        <v>46213</v>
      </c>
      <c r="C4390" s="1" t="n">
        <v>1</v>
      </c>
      <c r="D4390" s="1" t="s">
        <v>3245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3451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8" t="n">
        <v>46213</v>
      </c>
      <c r="C4391" s="1" t="n">
        <v>1</v>
      </c>
      <c r="D4391" s="1" t="s">
        <v>3245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3452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8" t="n">
        <v>46213</v>
      </c>
      <c r="C4392" s="1" t="n">
        <v>1</v>
      </c>
      <c r="D4392" s="1" t="s">
        <v>3245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3453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8" t="n">
        <v>46213</v>
      </c>
      <c r="C4393" s="1" t="n">
        <v>1</v>
      </c>
      <c r="D4393" s="1" t="s">
        <v>3245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3454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8" t="n">
        <v>46213</v>
      </c>
      <c r="C4394" s="1" t="n">
        <v>1</v>
      </c>
      <c r="D4394" s="1" t="s">
        <v>3245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3455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8" t="n">
        <v>46213</v>
      </c>
      <c r="C4395" s="1" t="n">
        <v>1</v>
      </c>
      <c r="D4395" s="1" t="s">
        <v>3245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3455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8" t="n">
        <v>46213</v>
      </c>
      <c r="C4396" s="1" t="n">
        <v>1</v>
      </c>
      <c r="D4396" s="1" t="s">
        <v>3245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3456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8" t="n">
        <v>46213</v>
      </c>
      <c r="C4397" s="1" t="n">
        <v>1</v>
      </c>
      <c r="D4397" s="1" t="s">
        <v>3245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3457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8" t="n">
        <v>46213</v>
      </c>
      <c r="C4398" s="1" t="n">
        <v>1</v>
      </c>
      <c r="D4398" s="1" t="s">
        <v>3245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3458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8" t="n">
        <v>46213</v>
      </c>
      <c r="C4399" s="1" t="n">
        <v>1</v>
      </c>
      <c r="D4399" s="1" t="s">
        <v>3245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3496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8" t="n">
        <v>46213</v>
      </c>
      <c r="C4400" s="1" t="n">
        <v>1</v>
      </c>
      <c r="D4400" s="1" t="s">
        <v>3245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4656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8" t="n">
        <v>46213</v>
      </c>
      <c r="C4401" s="1" t="n">
        <v>1</v>
      </c>
      <c r="D4401" s="1" t="s">
        <v>3245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3247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8" t="n">
        <v>46213</v>
      </c>
      <c r="C4402" s="1" t="n">
        <v>1</v>
      </c>
      <c r="D4402" s="1" t="s">
        <v>3245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3600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8" t="n">
        <v>46213</v>
      </c>
      <c r="C4403" s="1" t="n">
        <v>1</v>
      </c>
      <c r="D4403" s="1" t="s">
        <v>3245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4961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8" t="n">
        <v>46213</v>
      </c>
      <c r="C4404" s="1" t="n">
        <v>1</v>
      </c>
      <c r="D4404" s="1" t="s">
        <v>3245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4962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8" t="n">
        <v>46213</v>
      </c>
      <c r="C4405" s="1" t="n">
        <v>1</v>
      </c>
      <c r="D4405" s="1" t="s">
        <v>3245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4963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8" t="n">
        <v>46213</v>
      </c>
      <c r="C4406" s="1" t="n">
        <v>1</v>
      </c>
      <c r="D4406" s="1" t="s">
        <v>3245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3601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8" t="n">
        <v>46213</v>
      </c>
      <c r="C4407" s="1" t="n">
        <v>1</v>
      </c>
      <c r="D4407" s="1" t="s">
        <v>3245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4964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8" t="n">
        <v>46213</v>
      </c>
      <c r="C4408" s="1" t="n">
        <v>1</v>
      </c>
      <c r="D4408" s="1" t="s">
        <v>3245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4964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8" t="n">
        <v>46213</v>
      </c>
      <c r="C4409" s="1" t="n">
        <v>1</v>
      </c>
      <c r="D4409" s="1" t="s">
        <v>3245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3603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8" t="n">
        <v>46213</v>
      </c>
      <c r="C4410" s="1" t="n">
        <v>6</v>
      </c>
      <c r="D4410" s="1" t="s">
        <v>3217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3212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8" t="n">
        <v>46213</v>
      </c>
      <c r="C4411" s="1" t="n">
        <v>6</v>
      </c>
      <c r="D4411" s="1" t="s">
        <v>3217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3213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8" t="n">
        <v>46213</v>
      </c>
      <c r="C4412" s="1" t="n">
        <v>6</v>
      </c>
      <c r="D4412" s="1" t="s">
        <v>3217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3214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8" t="n">
        <v>46213</v>
      </c>
      <c r="C4413" s="1" t="n">
        <v>6</v>
      </c>
      <c r="D4413" s="1" t="s">
        <v>3217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3248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8" t="n">
        <v>46213</v>
      </c>
      <c r="C4414" s="1" t="n">
        <v>6</v>
      </c>
      <c r="D4414" s="1" t="s">
        <v>3217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3250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8" t="n">
        <v>46213</v>
      </c>
      <c r="C4415" s="1" t="n">
        <v>6</v>
      </c>
      <c r="D4415" s="1" t="s">
        <v>3217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3252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8" t="n">
        <v>46213</v>
      </c>
      <c r="C4416" s="1" t="n">
        <v>6</v>
      </c>
      <c r="D4416" s="1" t="s">
        <v>3217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3254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8" t="n">
        <v>46213</v>
      </c>
      <c r="C4417" s="1" t="n">
        <v>6</v>
      </c>
      <c r="D4417" s="1" t="s">
        <v>3217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3255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8" t="n">
        <v>46213</v>
      </c>
      <c r="C4418" s="1" t="n">
        <v>6</v>
      </c>
      <c r="D4418" s="1" t="s">
        <v>3217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3256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8" t="n">
        <v>46213</v>
      </c>
      <c r="C4419" s="1" t="n">
        <v>6</v>
      </c>
      <c r="D4419" s="1" t="s">
        <v>3217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3258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8" t="n">
        <v>46213</v>
      </c>
      <c r="C4420" s="1" t="n">
        <v>6</v>
      </c>
      <c r="D4420" s="1" t="s">
        <v>3217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3403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8" t="n">
        <v>46213</v>
      </c>
      <c r="C4421" s="1" t="n">
        <v>6</v>
      </c>
      <c r="D4421" s="1" t="s">
        <v>3217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3404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8" t="n">
        <v>46213</v>
      </c>
      <c r="C4422" s="1" t="n">
        <v>6</v>
      </c>
      <c r="D4422" s="1" t="s">
        <v>3217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3405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8" t="n">
        <v>46213</v>
      </c>
      <c r="C4423" s="1" t="n">
        <v>6</v>
      </c>
      <c r="D4423" s="1" t="s">
        <v>3217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3259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8" t="n">
        <v>46213</v>
      </c>
      <c r="C4424" s="1" t="n">
        <v>6</v>
      </c>
      <c r="D4424" s="1" t="s">
        <v>3217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4032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8" t="n">
        <v>46213</v>
      </c>
      <c r="C4425" s="1" t="n">
        <v>6</v>
      </c>
      <c r="D4425" s="1" t="s">
        <v>3217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3260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8" t="n">
        <v>46213</v>
      </c>
      <c r="C4426" s="1" t="n">
        <v>6</v>
      </c>
      <c r="D4426" s="1" t="s">
        <v>3217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3604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8" t="n">
        <v>46213</v>
      </c>
      <c r="C4427" s="1" t="n">
        <v>6</v>
      </c>
      <c r="D4427" s="1" t="s">
        <v>3217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3262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8" t="n">
        <v>46213</v>
      </c>
      <c r="C4428" s="1" t="n">
        <v>11</v>
      </c>
      <c r="D4428" s="1" t="s">
        <v>3218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3858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8" t="n">
        <v>46213</v>
      </c>
      <c r="C4429" s="1" t="n">
        <v>11</v>
      </c>
      <c r="D4429" s="1" t="s">
        <v>3218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3859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8" t="n">
        <v>46213</v>
      </c>
      <c r="C4430" s="1" t="n">
        <v>11</v>
      </c>
      <c r="D4430" s="1" t="s">
        <v>3218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4965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8" t="n">
        <v>46213</v>
      </c>
      <c r="C4431" s="1" t="n">
        <v>11</v>
      </c>
      <c r="D4431" s="1" t="s">
        <v>3218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3861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8" t="n">
        <v>46213</v>
      </c>
      <c r="C4432" s="1" t="n">
        <v>11</v>
      </c>
      <c r="D4432" s="1" t="s">
        <v>3218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3862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8" t="n">
        <v>46213</v>
      </c>
      <c r="C4433" s="1" t="n">
        <v>11</v>
      </c>
      <c r="D4433" s="1" t="s">
        <v>3218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4966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8" t="n">
        <v>46213</v>
      </c>
      <c r="C4434" s="1" t="n">
        <v>11</v>
      </c>
      <c r="D4434" s="1" t="s">
        <v>3218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3865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8" t="n">
        <v>46213</v>
      </c>
      <c r="C4435" s="1" t="n">
        <v>11</v>
      </c>
      <c r="D4435" s="1" t="s">
        <v>3218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3867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8" t="n">
        <v>46213</v>
      </c>
      <c r="C4436" s="1" t="n">
        <v>11</v>
      </c>
      <c r="D4436" s="1" t="s">
        <v>3218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3868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8" t="n">
        <v>46213</v>
      </c>
      <c r="C4437" s="1" t="n">
        <v>11</v>
      </c>
      <c r="D4437" s="1" t="s">
        <v>3218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3869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8" t="n">
        <v>46213</v>
      </c>
      <c r="C4438" s="1" t="n">
        <v>11</v>
      </c>
      <c r="D4438" s="1" t="s">
        <v>3218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3870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8" t="n">
        <v>46213</v>
      </c>
      <c r="C4439" s="1" t="n">
        <v>11</v>
      </c>
      <c r="D4439" s="1" t="s">
        <v>3218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3871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8" t="n">
        <v>46213</v>
      </c>
      <c r="C4440" s="1" t="n">
        <v>11</v>
      </c>
      <c r="D4440" s="1" t="s">
        <v>3218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4967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8" t="n">
        <v>46213</v>
      </c>
      <c r="C4441" s="1" t="n">
        <v>11</v>
      </c>
      <c r="D4441" s="1" t="s">
        <v>3218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3875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8" t="n">
        <v>46213</v>
      </c>
      <c r="C4442" s="1" t="n">
        <v>11</v>
      </c>
      <c r="D4442" s="1" t="s">
        <v>3218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3517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8" t="n">
        <v>46213</v>
      </c>
      <c r="C4443" s="1" t="n">
        <v>11</v>
      </c>
      <c r="D4443" s="1" t="s">
        <v>3218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4226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8" t="n">
        <v>46213</v>
      </c>
      <c r="C4444" s="1" t="n">
        <v>11</v>
      </c>
      <c r="D4444" s="1" t="s">
        <v>3218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3518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8" t="n">
        <v>46213</v>
      </c>
      <c r="C4445" s="1" t="n">
        <v>11</v>
      </c>
      <c r="D4445" s="1" t="s">
        <v>3218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3519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8" t="n">
        <v>46213</v>
      </c>
      <c r="C4446" s="1" t="n">
        <v>11</v>
      </c>
      <c r="D4446" s="1" t="s">
        <v>3218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3520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8" t="n">
        <v>46213</v>
      </c>
      <c r="C4447" s="1" t="n">
        <v>11</v>
      </c>
      <c r="D4447" s="1" t="s">
        <v>3218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3521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8" t="n">
        <v>46213</v>
      </c>
      <c r="C4448" s="1" t="n">
        <v>11</v>
      </c>
      <c r="D4448" s="1" t="s">
        <v>3218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3522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8" t="n">
        <v>46213</v>
      </c>
      <c r="C4449" s="1" t="n">
        <v>11</v>
      </c>
      <c r="D4449" s="1" t="s">
        <v>3218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3526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8" t="n">
        <v>46213</v>
      </c>
      <c r="C4450" s="1" t="n">
        <v>11</v>
      </c>
      <c r="D4450" s="1" t="s">
        <v>3218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3527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8" t="n">
        <v>46213</v>
      </c>
      <c r="C4451" s="1" t="n">
        <v>11</v>
      </c>
      <c r="D4451" s="1" t="s">
        <v>3218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4968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8" t="n">
        <v>46214</v>
      </c>
      <c r="C4452" s="1" t="n">
        <v>1</v>
      </c>
      <c r="D4452" s="1" t="s">
        <v>3245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3268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8" t="n">
        <v>46214</v>
      </c>
      <c r="C4453" s="1" t="n">
        <v>1</v>
      </c>
      <c r="D4453" s="1" t="s">
        <v>3245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3269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8" t="n">
        <v>46214</v>
      </c>
      <c r="C4454" s="1" t="n">
        <v>1</v>
      </c>
      <c r="D4454" s="1" t="s">
        <v>3245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3270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8" t="n">
        <v>46214</v>
      </c>
      <c r="C4455" s="1" t="n">
        <v>1</v>
      </c>
      <c r="D4455" s="1" t="s">
        <v>3245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3272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8" t="n">
        <v>46214</v>
      </c>
      <c r="C4456" s="1" t="n">
        <v>6</v>
      </c>
      <c r="D4456" s="1" t="s">
        <v>3217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3216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8" t="n">
        <v>46214</v>
      </c>
      <c r="C4457" s="1" t="n">
        <v>6</v>
      </c>
      <c r="D4457" s="1" t="s">
        <v>3217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3212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8" t="n">
        <v>46214</v>
      </c>
      <c r="C4458" s="1" t="n">
        <v>6</v>
      </c>
      <c r="D4458" s="1" t="s">
        <v>3217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3213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8" t="n">
        <v>46214</v>
      </c>
      <c r="C4459" s="1" t="n">
        <v>6</v>
      </c>
      <c r="D4459" s="1" t="s">
        <v>3217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3214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8" t="n">
        <v>46214</v>
      </c>
      <c r="C4460" s="1" t="n">
        <v>6</v>
      </c>
      <c r="D4460" s="1" t="s">
        <v>3217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4768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8" t="n">
        <v>46214</v>
      </c>
      <c r="C4461" s="1" t="n">
        <v>6</v>
      </c>
      <c r="D4461" s="1" t="s">
        <v>3217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3215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8" t="n">
        <v>46214</v>
      </c>
      <c r="C4462" s="1" t="n">
        <v>11</v>
      </c>
      <c r="D4462" s="1" t="s">
        <v>3218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4969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8" t="n">
        <v>46214</v>
      </c>
      <c r="C4463" s="1" t="n">
        <v>11</v>
      </c>
      <c r="D4463" s="1" t="s">
        <v>3218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4970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8" t="n">
        <v>46214</v>
      </c>
      <c r="C4464" s="1" t="n">
        <v>11</v>
      </c>
      <c r="D4464" s="1" t="s">
        <v>3218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4971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8" t="n">
        <v>46216</v>
      </c>
      <c r="C4465" s="1" t="n">
        <v>1</v>
      </c>
      <c r="D4465" s="1" t="s">
        <v>3245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3263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8" t="n">
        <v>46216</v>
      </c>
      <c r="C4466" s="1" t="n">
        <v>1</v>
      </c>
      <c r="D4466" s="1" t="s">
        <v>3245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3264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8" t="n">
        <v>46216</v>
      </c>
      <c r="C4467" s="1" t="n">
        <v>1</v>
      </c>
      <c r="D4467" s="1" t="s">
        <v>3245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3265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8" t="n">
        <v>46216</v>
      </c>
      <c r="C4468" s="1" t="n">
        <v>1</v>
      </c>
      <c r="D4468" s="1" t="s">
        <v>3245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3266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8" t="n">
        <v>46216</v>
      </c>
      <c r="C4469" s="1" t="n">
        <v>1</v>
      </c>
      <c r="D4469" s="1" t="s">
        <v>3245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3494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8" t="n">
        <v>46216</v>
      </c>
      <c r="C4470" s="1" t="n">
        <v>6</v>
      </c>
      <c r="D4470" s="1" t="s">
        <v>3217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3212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8" t="n">
        <v>46216</v>
      </c>
      <c r="C4471" s="1" t="n">
        <v>6</v>
      </c>
      <c r="D4471" s="1" t="s">
        <v>3217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3215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8" t="n">
        <v>46216</v>
      </c>
      <c r="C4472" s="1" t="n">
        <v>11</v>
      </c>
      <c r="D4472" s="1" t="s">
        <v>3218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3596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8" t="n">
        <v>46216</v>
      </c>
      <c r="C4473" s="1" t="n">
        <v>11</v>
      </c>
      <c r="D4473" s="1" t="s">
        <v>3218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4972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8" t="n">
        <v>46216</v>
      </c>
      <c r="C4474" s="1" t="n">
        <v>11</v>
      </c>
      <c r="D4474" s="1" t="s">
        <v>3218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3597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8" t="n">
        <v>46216</v>
      </c>
      <c r="C4475" s="1" t="n">
        <v>11</v>
      </c>
      <c r="D4475" s="1" t="s">
        <v>3218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4973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8" t="n">
        <v>46216</v>
      </c>
      <c r="C4476" s="1" t="n">
        <v>11</v>
      </c>
      <c r="D4476" s="1" t="s">
        <v>3218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3598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8" t="n">
        <v>46216</v>
      </c>
      <c r="C4477" s="1" t="n">
        <v>11</v>
      </c>
      <c r="D4477" s="1" t="s">
        <v>3218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4974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8" t="n">
        <v>46216</v>
      </c>
      <c r="C4478" s="1" t="n">
        <v>11</v>
      </c>
      <c r="D4478" s="1" t="s">
        <v>3218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4975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8" t="n">
        <v>46216</v>
      </c>
      <c r="C4479" s="1" t="n">
        <v>11</v>
      </c>
      <c r="D4479" s="1" t="s">
        <v>3218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4976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8" t="n">
        <v>46216</v>
      </c>
      <c r="C4480" s="1" t="n">
        <v>11</v>
      </c>
      <c r="D4480" s="1" t="s">
        <v>3218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4977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8" t="n">
        <v>46216</v>
      </c>
      <c r="C4481" s="1" t="n">
        <v>11</v>
      </c>
      <c r="D4481" s="1" t="s">
        <v>3218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4978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8" t="n">
        <v>46216</v>
      </c>
      <c r="C4482" s="1" t="n">
        <v>11</v>
      </c>
      <c r="D4482" s="1" t="s">
        <v>3218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4979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8" t="n">
        <v>46216</v>
      </c>
      <c r="C4483" s="1" t="n">
        <v>11</v>
      </c>
      <c r="D4483" s="1" t="s">
        <v>3218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4980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8" t="n">
        <v>46216</v>
      </c>
      <c r="C4484" s="1" t="n">
        <v>11</v>
      </c>
      <c r="D4484" s="1" t="s">
        <v>3218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4981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8" t="n">
        <v>46216</v>
      </c>
      <c r="C4485" s="1" t="n">
        <v>11</v>
      </c>
      <c r="D4485" s="1" t="s">
        <v>3218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4982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8" t="n">
        <v>46216</v>
      </c>
      <c r="C4486" s="1" t="n">
        <v>11</v>
      </c>
      <c r="D4486" s="1" t="s">
        <v>3218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1465</v>
      </c>
      <c r="L4486" s="1" t="s">
        <v>4983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8" t="n">
        <v>46216</v>
      </c>
      <c r="C4487" s="1" t="n">
        <v>11</v>
      </c>
      <c r="D4487" s="1" t="s">
        <v>3218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4984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8" t="n">
        <v>46216</v>
      </c>
      <c r="C4488" s="1" t="n">
        <v>11</v>
      </c>
      <c r="D4488" s="1" t="s">
        <v>3218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4985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8" t="n">
        <v>46216</v>
      </c>
      <c r="C4489" s="1" t="n">
        <v>11</v>
      </c>
      <c r="D4489" s="1" t="s">
        <v>3218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4986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8" t="n">
        <v>46216</v>
      </c>
      <c r="C4490" s="1" t="n">
        <v>11</v>
      </c>
      <c r="D4490" s="1" t="s">
        <v>3218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4987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8" t="n">
        <v>46216</v>
      </c>
      <c r="C4491" s="1" t="n">
        <v>11</v>
      </c>
      <c r="D4491" s="1" t="s">
        <v>3218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4988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8" t="n">
        <v>46216</v>
      </c>
      <c r="C4492" s="1" t="n">
        <v>11</v>
      </c>
      <c r="D4492" s="1" t="s">
        <v>3218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4989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8" t="n">
        <v>46216</v>
      </c>
      <c r="C4493" s="1" t="n">
        <v>11</v>
      </c>
      <c r="D4493" s="1" t="s">
        <v>3218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4986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8" t="n">
        <v>46216</v>
      </c>
      <c r="C4494" s="1" t="n">
        <v>11</v>
      </c>
      <c r="D4494" s="1" t="s">
        <v>3218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4990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8" t="n">
        <v>46216</v>
      </c>
      <c r="C4495" s="1" t="n">
        <v>11</v>
      </c>
      <c r="D4495" s="1" t="s">
        <v>3218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4991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8" t="n">
        <v>46216</v>
      </c>
      <c r="C4496" s="1" t="n">
        <v>11</v>
      </c>
      <c r="D4496" s="1" t="s">
        <v>3218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4992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8" t="n">
        <v>46216</v>
      </c>
      <c r="C4497" s="1" t="n">
        <v>11</v>
      </c>
      <c r="D4497" s="1" t="s">
        <v>3218</v>
      </c>
      <c r="E4497" s="1" t="n">
        <v>1816</v>
      </c>
      <c r="F4497" s="1" t="s">
        <v>714</v>
      </c>
      <c r="I4497" s="1" t="n">
        <v>55315</v>
      </c>
      <c r="J4497" s="1" t="n">
        <v>32801</v>
      </c>
      <c r="K4497" s="1" t="n">
        <v>7898910758585</v>
      </c>
      <c r="L4497" s="1" t="s">
        <v>4993</v>
      </c>
      <c r="N4497" s="1" t="n">
        <v>12</v>
      </c>
      <c r="O4497" s="1" t="n">
        <v>63.2</v>
      </c>
    </row>
    <row r="4498" customFormat="false" ht="15" hidden="false" customHeight="true" outlineLevel="0" collapsed="false">
      <c r="A4498" s="1" t="n">
        <v>3</v>
      </c>
      <c r="B4498" s="18" t="n">
        <v>46216</v>
      </c>
      <c r="C4498" s="1" t="n">
        <v>11</v>
      </c>
      <c r="D4498" s="1" t="s">
        <v>3218</v>
      </c>
      <c r="E4498" s="1" t="n">
        <v>1816</v>
      </c>
      <c r="F4498" s="1" t="s">
        <v>714</v>
      </c>
      <c r="I4498" s="1" t="n">
        <v>55315</v>
      </c>
      <c r="J4498" s="1" t="n">
        <v>27241</v>
      </c>
      <c r="K4498" s="1" t="n">
        <v>7898910758639</v>
      </c>
      <c r="L4498" s="1" t="s">
        <v>4070</v>
      </c>
      <c r="N4498" s="1" t="n">
        <v>210</v>
      </c>
      <c r="O4498" s="1" t="n">
        <v>1954.75</v>
      </c>
    </row>
    <row r="4499" customFormat="false" ht="15" hidden="false" customHeight="true" outlineLevel="0" collapsed="false">
      <c r="A4499" s="1" t="n">
        <v>3</v>
      </c>
      <c r="B4499" s="18" t="n">
        <v>46216</v>
      </c>
      <c r="C4499" s="1" t="n">
        <v>11</v>
      </c>
      <c r="D4499" s="1" t="s">
        <v>3218</v>
      </c>
      <c r="E4499" s="1" t="n">
        <v>1816</v>
      </c>
      <c r="F4499" s="1" t="s">
        <v>714</v>
      </c>
      <c r="I4499" s="1" t="n">
        <v>55315</v>
      </c>
      <c r="J4499" s="1" t="n">
        <v>27415</v>
      </c>
      <c r="K4499" s="1" t="n">
        <v>7898910758684</v>
      </c>
      <c r="L4499" s="1" t="s">
        <v>4988</v>
      </c>
      <c r="N4499" s="1" t="n">
        <v>36</v>
      </c>
      <c r="O4499" s="1" t="n">
        <v>154.8</v>
      </c>
    </row>
    <row r="4500" customFormat="false" ht="15" hidden="false" customHeight="true" outlineLevel="0" collapsed="false">
      <c r="A4500" s="1" t="n">
        <v>3</v>
      </c>
      <c r="B4500" s="18" t="n">
        <v>46216</v>
      </c>
      <c r="C4500" s="1" t="n">
        <v>11</v>
      </c>
      <c r="D4500" s="1" t="s">
        <v>3218</v>
      </c>
      <c r="E4500" s="1" t="n">
        <v>1816</v>
      </c>
      <c r="F4500" s="1" t="s">
        <v>714</v>
      </c>
      <c r="I4500" s="1" t="n">
        <v>55315</v>
      </c>
      <c r="J4500" s="1" t="n">
        <v>32799</v>
      </c>
      <c r="K4500" s="1" t="n">
        <v>7898910758578</v>
      </c>
      <c r="L4500" s="1" t="s">
        <v>4993</v>
      </c>
      <c r="N4500" s="1" t="n">
        <v>36</v>
      </c>
      <c r="O4500" s="1" t="n">
        <v>189.6</v>
      </c>
    </row>
    <row r="4501" customFormat="false" ht="15" hidden="false" customHeight="true" outlineLevel="0" collapsed="false">
      <c r="A4501" s="1" t="n">
        <v>3</v>
      </c>
      <c r="B4501" s="18" t="n">
        <v>46216</v>
      </c>
      <c r="C4501" s="1" t="n">
        <v>11</v>
      </c>
      <c r="D4501" s="1" t="s">
        <v>3218</v>
      </c>
      <c r="E4501" s="1" t="n">
        <v>1816</v>
      </c>
      <c r="F4501" s="1" t="s">
        <v>714</v>
      </c>
      <c r="I4501" s="1" t="n">
        <v>55315</v>
      </c>
      <c r="J4501" s="1" t="n">
        <v>32800</v>
      </c>
      <c r="K4501" s="1" t="n">
        <v>7898910758592</v>
      </c>
      <c r="L4501" s="1" t="s">
        <v>4993</v>
      </c>
      <c r="N4501" s="1" t="n">
        <v>24</v>
      </c>
      <c r="O4501" s="1" t="n">
        <v>126.4</v>
      </c>
    </row>
    <row r="4502" customFormat="false" ht="15" hidden="false" customHeight="true" outlineLevel="0" collapsed="false">
      <c r="A4502" s="1" t="n">
        <v>3</v>
      </c>
      <c r="B4502" s="18" t="n">
        <v>46216</v>
      </c>
      <c r="C4502" s="1" t="n">
        <v>11</v>
      </c>
      <c r="D4502" s="1" t="s">
        <v>3218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4994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8" t="n">
        <v>46216</v>
      </c>
      <c r="C4503" s="1" t="n">
        <v>11</v>
      </c>
      <c r="D4503" s="1" t="s">
        <v>3218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3290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8" t="n">
        <v>46216</v>
      </c>
      <c r="C4504" s="1" t="n">
        <v>11</v>
      </c>
      <c r="D4504" s="1" t="s">
        <v>3218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3288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8" t="n">
        <v>46216</v>
      </c>
      <c r="C4505" s="1" t="n">
        <v>11</v>
      </c>
      <c r="D4505" s="1" t="s">
        <v>3218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4995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8" t="n">
        <v>46216</v>
      </c>
      <c r="C4506" s="1" t="n">
        <v>11</v>
      </c>
      <c r="D4506" s="1" t="s">
        <v>3218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4996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8" t="n">
        <v>46216</v>
      </c>
      <c r="C4507" s="1" t="n">
        <v>11</v>
      </c>
      <c r="D4507" s="1" t="s">
        <v>3218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3234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8" t="n">
        <v>46216</v>
      </c>
      <c r="C4508" s="1" t="n">
        <v>11</v>
      </c>
      <c r="D4508" s="1" t="s">
        <v>3218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3804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8" t="n">
        <v>46216</v>
      </c>
      <c r="C4509" s="1" t="n">
        <v>11</v>
      </c>
      <c r="D4509" s="1" t="s">
        <v>3218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3807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8" t="n">
        <v>46216</v>
      </c>
      <c r="C4510" s="1" t="n">
        <v>11</v>
      </c>
      <c r="D4510" s="1" t="s">
        <v>3218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4562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8" t="n">
        <v>46216</v>
      </c>
      <c r="C4511" s="1" t="n">
        <v>11</v>
      </c>
      <c r="D4511" s="1" t="s">
        <v>3218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3237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8" t="n">
        <v>46216</v>
      </c>
      <c r="C4512" s="1" t="n">
        <v>11</v>
      </c>
      <c r="D4512" s="1" t="s">
        <v>3218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4564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8" t="n">
        <v>46216</v>
      </c>
      <c r="C4513" s="1" t="n">
        <v>11</v>
      </c>
      <c r="D4513" s="1" t="s">
        <v>3218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3811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8" t="n">
        <v>46216</v>
      </c>
      <c r="C4514" s="1" t="n">
        <v>11</v>
      </c>
      <c r="D4514" s="1" t="s">
        <v>3218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3238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8" t="n">
        <v>46216</v>
      </c>
      <c r="C4515" s="1" t="n">
        <v>11</v>
      </c>
      <c r="D4515" s="1" t="s">
        <v>3218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3233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8" t="n">
        <v>46216</v>
      </c>
      <c r="C4516" s="1" t="n">
        <v>22</v>
      </c>
      <c r="D4516" s="1" t="s">
        <v>3364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3365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8" t="n">
        <v>46216</v>
      </c>
      <c r="C4517" s="1" t="n">
        <v>22</v>
      </c>
      <c r="D4517" s="1" t="s">
        <v>3364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3366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8" t="n">
        <v>46216</v>
      </c>
      <c r="C4518" s="1" t="n">
        <v>22</v>
      </c>
      <c r="D4518" s="1" t="s">
        <v>3364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3367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8" t="n">
        <v>46216</v>
      </c>
      <c r="C4519" s="1" t="n">
        <v>22</v>
      </c>
      <c r="D4519" s="1" t="s">
        <v>3364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3368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8" t="n">
        <v>46216</v>
      </c>
      <c r="C4520" s="1" t="n">
        <v>22</v>
      </c>
      <c r="D4520" s="1" t="s">
        <v>3364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3369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8" t="n">
        <v>46216</v>
      </c>
      <c r="C4521" s="1" t="n">
        <v>22</v>
      </c>
      <c r="D4521" s="1" t="s">
        <v>3364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3370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8" t="n">
        <v>46216</v>
      </c>
      <c r="C4522" s="1" t="n">
        <v>22</v>
      </c>
      <c r="D4522" s="1" t="s">
        <v>3364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3371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8" t="n">
        <v>46216</v>
      </c>
      <c r="C4523" s="1" t="n">
        <v>22</v>
      </c>
      <c r="D4523" s="1" t="s">
        <v>3364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3372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8" t="n">
        <v>46216</v>
      </c>
      <c r="C4524" s="1" t="n">
        <v>22</v>
      </c>
      <c r="D4524" s="1" t="s">
        <v>3364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3373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8" t="n">
        <v>46216</v>
      </c>
      <c r="C4525" s="1" t="n">
        <v>22</v>
      </c>
      <c r="D4525" s="1" t="s">
        <v>3364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3374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8" t="n">
        <v>46216</v>
      </c>
      <c r="C4526" s="1" t="n">
        <v>22</v>
      </c>
      <c r="D4526" s="1" t="s">
        <v>3364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4754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8" t="n">
        <v>46216</v>
      </c>
      <c r="C4527" s="1" t="n">
        <v>22</v>
      </c>
      <c r="D4527" s="1" t="s">
        <v>3364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3375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8" t="n">
        <v>46216</v>
      </c>
      <c r="C4528" s="1" t="n">
        <v>22</v>
      </c>
      <c r="D4528" s="1" t="s">
        <v>3364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3376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8" t="n">
        <v>46216</v>
      </c>
      <c r="C4529" s="1" t="n">
        <v>22</v>
      </c>
      <c r="D4529" s="1" t="s">
        <v>3364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3377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8" t="n">
        <v>46216</v>
      </c>
      <c r="C4530" s="1" t="n">
        <v>22</v>
      </c>
      <c r="D4530" s="1" t="s">
        <v>3364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3378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8" t="n">
        <v>46216</v>
      </c>
      <c r="C4531" s="1" t="n">
        <v>22</v>
      </c>
      <c r="D4531" s="1" t="s">
        <v>3364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3379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8" t="n">
        <v>46216</v>
      </c>
      <c r="C4532" s="1" t="n">
        <v>22</v>
      </c>
      <c r="D4532" s="1" t="s">
        <v>3364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3380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8" t="n">
        <v>46216</v>
      </c>
      <c r="C4533" s="1" t="n">
        <v>22</v>
      </c>
      <c r="D4533" s="1" t="s">
        <v>3364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3381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8" t="n">
        <v>46216</v>
      </c>
      <c r="C4534" s="1" t="n">
        <v>22</v>
      </c>
      <c r="D4534" s="1" t="s">
        <v>3364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3382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8" t="n">
        <v>46216</v>
      </c>
      <c r="C4535" s="1" t="n">
        <v>22</v>
      </c>
      <c r="D4535" s="1" t="s">
        <v>3364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3383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8" t="n">
        <v>46216</v>
      </c>
      <c r="C4536" s="1" t="n">
        <v>22</v>
      </c>
      <c r="D4536" s="1" t="s">
        <v>3364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3376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8" t="n">
        <v>46216</v>
      </c>
      <c r="C4537" s="1" t="n">
        <v>22</v>
      </c>
      <c r="D4537" s="1" t="s">
        <v>3364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3377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8" t="n">
        <v>46216</v>
      </c>
      <c r="C4538" s="1" t="n">
        <v>22</v>
      </c>
      <c r="D4538" s="1" t="s">
        <v>3364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3378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8" t="n">
        <v>46216</v>
      </c>
      <c r="C4539" s="1" t="n">
        <v>100</v>
      </c>
      <c r="D4539" s="1" t="s">
        <v>3385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3365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8" t="n">
        <v>46216</v>
      </c>
      <c r="C4540" s="1" t="n">
        <v>100</v>
      </c>
      <c r="D4540" s="1" t="s">
        <v>3385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3366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8" t="n">
        <v>46216</v>
      </c>
      <c r="C4541" s="1" t="n">
        <v>100</v>
      </c>
      <c r="D4541" s="1" t="s">
        <v>3385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3367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8" t="n">
        <v>46216</v>
      </c>
      <c r="C4542" s="1" t="n">
        <v>100</v>
      </c>
      <c r="D4542" s="1" t="s">
        <v>3385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3368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8" t="n">
        <v>46216</v>
      </c>
      <c r="C4543" s="1" t="n">
        <v>100</v>
      </c>
      <c r="D4543" s="1" t="s">
        <v>3385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3369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8" t="n">
        <v>46216</v>
      </c>
      <c r="C4544" s="1" t="n">
        <v>100</v>
      </c>
      <c r="D4544" s="1" t="s">
        <v>3385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3370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8" t="n">
        <v>46216</v>
      </c>
      <c r="C4545" s="1" t="n">
        <v>100</v>
      </c>
      <c r="D4545" s="1" t="s">
        <v>3385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3371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8" t="n">
        <v>46216</v>
      </c>
      <c r="C4546" s="1" t="n">
        <v>100</v>
      </c>
      <c r="D4546" s="1" t="s">
        <v>3385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3372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8" t="n">
        <v>46216</v>
      </c>
      <c r="C4547" s="1" t="n">
        <v>100</v>
      </c>
      <c r="D4547" s="1" t="s">
        <v>3385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3373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8" t="n">
        <v>46216</v>
      </c>
      <c r="C4548" s="1" t="n">
        <v>100</v>
      </c>
      <c r="D4548" s="1" t="s">
        <v>3385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3374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8" t="n">
        <v>46216</v>
      </c>
      <c r="C4549" s="1" t="n">
        <v>100</v>
      </c>
      <c r="D4549" s="1" t="s">
        <v>3385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4754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8" t="n">
        <v>46216</v>
      </c>
      <c r="C4550" s="1" t="n">
        <v>100</v>
      </c>
      <c r="D4550" s="1" t="s">
        <v>3385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3375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8" t="n">
        <v>46216</v>
      </c>
      <c r="C4551" s="1" t="n">
        <v>100</v>
      </c>
      <c r="D4551" s="1" t="s">
        <v>3385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3376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8" t="n">
        <v>46216</v>
      </c>
      <c r="C4552" s="1" t="n">
        <v>100</v>
      </c>
      <c r="D4552" s="1" t="s">
        <v>3385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3377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8" t="n">
        <v>46216</v>
      </c>
      <c r="C4553" s="1" t="n">
        <v>100</v>
      </c>
      <c r="D4553" s="1" t="s">
        <v>3385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3378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8" t="n">
        <v>46216</v>
      </c>
      <c r="C4554" s="1" t="n">
        <v>100</v>
      </c>
      <c r="D4554" s="1" t="s">
        <v>3385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3379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8" t="n">
        <v>46216</v>
      </c>
      <c r="C4555" s="1" t="n">
        <v>100</v>
      </c>
      <c r="D4555" s="1" t="s">
        <v>3385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3380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8" t="n">
        <v>46216</v>
      </c>
      <c r="C4556" s="1" t="n">
        <v>100</v>
      </c>
      <c r="D4556" s="1" t="s">
        <v>3385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3381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8" t="n">
        <v>46216</v>
      </c>
      <c r="C4557" s="1" t="n">
        <v>100</v>
      </c>
      <c r="D4557" s="1" t="s">
        <v>3385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3382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8" t="n">
        <v>46216</v>
      </c>
      <c r="C4558" s="1" t="n">
        <v>100</v>
      </c>
      <c r="D4558" s="1" t="s">
        <v>3385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3383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8" t="n">
        <v>46216</v>
      </c>
      <c r="C4559" s="1" t="n">
        <v>100</v>
      </c>
      <c r="D4559" s="1" t="s">
        <v>3385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3376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8" t="n">
        <v>46216</v>
      </c>
      <c r="C4560" s="1" t="n">
        <v>100</v>
      </c>
      <c r="D4560" s="1" t="s">
        <v>3385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3377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8" t="n">
        <v>46216</v>
      </c>
      <c r="C4561" s="1" t="n">
        <v>100</v>
      </c>
      <c r="D4561" s="1" t="s">
        <v>3385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3378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8" t="n">
        <v>46216</v>
      </c>
      <c r="C4562" s="1" t="n">
        <v>171</v>
      </c>
      <c r="D4562" s="1" t="s">
        <v>3445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3858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8" t="n">
        <v>46217</v>
      </c>
      <c r="C4563" s="1" t="n">
        <v>1</v>
      </c>
      <c r="D4563" s="1" t="s">
        <v>3245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3246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8" t="n">
        <v>46217</v>
      </c>
      <c r="C4564" s="1" t="n">
        <v>6</v>
      </c>
      <c r="D4564" s="1" t="s">
        <v>3217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3213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8" t="n">
        <v>46217</v>
      </c>
      <c r="C4565" s="1" t="n">
        <v>6</v>
      </c>
      <c r="D4565" s="1" t="s">
        <v>3217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3214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8" t="n">
        <v>46217</v>
      </c>
      <c r="C4566" s="1" t="n">
        <v>6</v>
      </c>
      <c r="D4566" s="1" t="s">
        <v>3217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3248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8" t="n">
        <v>46217</v>
      </c>
      <c r="C4567" s="1" t="n">
        <v>6</v>
      </c>
      <c r="D4567" s="1" t="s">
        <v>3217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3250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8" t="n">
        <v>46217</v>
      </c>
      <c r="C4568" s="1" t="n">
        <v>6</v>
      </c>
      <c r="D4568" s="1" t="s">
        <v>3217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3252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8" t="n">
        <v>46217</v>
      </c>
      <c r="C4569" s="1" t="n">
        <v>6</v>
      </c>
      <c r="D4569" s="1" t="s">
        <v>3217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3254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8" t="n">
        <v>46217</v>
      </c>
      <c r="C4570" s="1" t="n">
        <v>6</v>
      </c>
      <c r="D4570" s="1" t="s">
        <v>3217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3402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8" t="n">
        <v>46217</v>
      </c>
      <c r="C4571" s="1" t="n">
        <v>6</v>
      </c>
      <c r="D4571" s="1" t="s">
        <v>3217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3255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8" t="n">
        <v>46217</v>
      </c>
      <c r="C4572" s="1" t="n">
        <v>6</v>
      </c>
      <c r="D4572" s="1" t="s">
        <v>3217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3257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8" t="n">
        <v>46217</v>
      </c>
      <c r="C4573" s="1" t="n">
        <v>6</v>
      </c>
      <c r="D4573" s="1" t="s">
        <v>3217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3258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8" t="n">
        <v>46217</v>
      </c>
      <c r="C4574" s="1" t="n">
        <v>6</v>
      </c>
      <c r="D4574" s="1" t="s">
        <v>3217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3403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8" t="n">
        <v>46217</v>
      </c>
      <c r="C4575" s="1" t="n">
        <v>6</v>
      </c>
      <c r="D4575" s="1" t="s">
        <v>3217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3405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8" t="n">
        <v>46217</v>
      </c>
      <c r="C4576" s="1" t="n">
        <v>6</v>
      </c>
      <c r="D4576" s="1" t="s">
        <v>3217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3259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8" t="n">
        <v>46217</v>
      </c>
      <c r="C4577" s="1" t="n">
        <v>6</v>
      </c>
      <c r="D4577" s="1" t="s">
        <v>3217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4031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8" t="n">
        <v>46217</v>
      </c>
      <c r="C4578" s="1" t="n">
        <v>6</v>
      </c>
      <c r="D4578" s="1" t="s">
        <v>3217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4032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8" t="n">
        <v>46217</v>
      </c>
      <c r="C4579" s="1" t="n">
        <v>6</v>
      </c>
      <c r="D4579" s="1" t="s">
        <v>3217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3260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8" t="n">
        <v>46217</v>
      </c>
      <c r="C4580" s="1" t="n">
        <v>6</v>
      </c>
      <c r="D4580" s="1" t="s">
        <v>3217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3604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8" t="n">
        <v>46217</v>
      </c>
      <c r="C4581" s="1" t="n">
        <v>6</v>
      </c>
      <c r="D4581" s="1" t="s">
        <v>3217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3262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8" t="n">
        <v>46217</v>
      </c>
      <c r="C4582" s="1" t="n">
        <v>171</v>
      </c>
      <c r="D4582" s="1" t="s">
        <v>3445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4997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8" t="n">
        <v>46217</v>
      </c>
      <c r="C4583" s="1" t="n">
        <v>171</v>
      </c>
      <c r="D4583" s="1" t="s">
        <v>3445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4998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8" t="n">
        <v>46218</v>
      </c>
      <c r="C4584" s="1" t="n">
        <v>6</v>
      </c>
      <c r="D4584" s="1" t="s">
        <v>3217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3214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8" t="n">
        <v>46218</v>
      </c>
      <c r="C4585" s="1" t="n">
        <v>6</v>
      </c>
      <c r="D4585" s="1" t="s">
        <v>3217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3215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8" t="n">
        <v>46218</v>
      </c>
      <c r="C4586" s="1" t="n">
        <v>11</v>
      </c>
      <c r="D4586" s="1" t="s">
        <v>3218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3665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8" t="n">
        <v>46218</v>
      </c>
      <c r="C4587" s="1" t="n">
        <v>11</v>
      </c>
      <c r="D4587" s="1" t="s">
        <v>3218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3666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8" t="n">
        <v>46218</v>
      </c>
      <c r="C4588" s="1" t="n">
        <v>11</v>
      </c>
      <c r="D4588" s="1" t="s">
        <v>3218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3668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8" t="n">
        <v>46218</v>
      </c>
      <c r="C4589" s="1" t="n">
        <v>11</v>
      </c>
      <c r="D4589" s="1" t="s">
        <v>3218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4525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8" t="n">
        <v>46218</v>
      </c>
      <c r="C4590" s="1" t="n">
        <v>11</v>
      </c>
      <c r="D4590" s="1" t="s">
        <v>3218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4527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8" t="n">
        <v>46218</v>
      </c>
      <c r="C4591" s="1" t="n">
        <v>11</v>
      </c>
      <c r="D4591" s="1" t="s">
        <v>3218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4528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8" t="n">
        <v>46218</v>
      </c>
      <c r="C4592" s="1" t="n">
        <v>11</v>
      </c>
      <c r="D4592" s="1" t="s">
        <v>3218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3409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8" t="n">
        <v>46218</v>
      </c>
      <c r="C4593" s="1" t="n">
        <v>11</v>
      </c>
      <c r="D4593" s="1" t="s">
        <v>3218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3669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8" t="n">
        <v>46218</v>
      </c>
      <c r="C4594" s="1" t="n">
        <v>11</v>
      </c>
      <c r="D4594" s="1" t="s">
        <v>3218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3268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8" t="n">
        <v>46218</v>
      </c>
      <c r="C4595" s="1" t="n">
        <v>11</v>
      </c>
      <c r="D4595" s="1" t="s">
        <v>3218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3269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8" t="n">
        <v>46218</v>
      </c>
      <c r="C4596" s="1" t="n">
        <v>11</v>
      </c>
      <c r="D4596" s="1" t="s">
        <v>3218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3270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8" t="n">
        <v>46218</v>
      </c>
      <c r="C4597" s="1" t="n">
        <v>11</v>
      </c>
      <c r="D4597" s="1" t="s">
        <v>3218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3272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8" t="n">
        <v>46218</v>
      </c>
      <c r="C4598" s="1" t="n">
        <v>11</v>
      </c>
      <c r="D4598" s="1" t="s">
        <v>3218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3412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8" t="n">
        <v>46218</v>
      </c>
      <c r="C4599" s="1" t="n">
        <v>11</v>
      </c>
      <c r="D4599" s="1" t="s">
        <v>3218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4016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8" t="n">
        <v>46218</v>
      </c>
      <c r="C4600" s="1" t="n">
        <v>11</v>
      </c>
      <c r="D4600" s="1" t="s">
        <v>3218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3446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8" t="n">
        <v>46218</v>
      </c>
      <c r="C4601" s="1" t="n">
        <v>11</v>
      </c>
      <c r="D4601" s="1" t="s">
        <v>3218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3414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8" t="n">
        <v>46218</v>
      </c>
      <c r="C4602" s="1" t="n">
        <v>11</v>
      </c>
      <c r="D4602" s="1" t="s">
        <v>3218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4121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8" t="n">
        <v>46218</v>
      </c>
      <c r="C4603" s="1" t="n">
        <v>11</v>
      </c>
      <c r="D4603" s="1" t="s">
        <v>3218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4017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8" t="n">
        <v>46218</v>
      </c>
      <c r="C4604" s="1" t="n">
        <v>11</v>
      </c>
      <c r="D4604" s="1" t="s">
        <v>3218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3415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8" t="n">
        <v>46218</v>
      </c>
      <c r="C4605" s="1" t="n">
        <v>11</v>
      </c>
      <c r="D4605" s="1" t="s">
        <v>3218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3416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8" t="n">
        <v>46218</v>
      </c>
      <c r="C4606" s="1" t="n">
        <v>11</v>
      </c>
      <c r="D4606" s="1" t="s">
        <v>3218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3417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8" t="n">
        <v>46218</v>
      </c>
      <c r="C4607" s="1" t="n">
        <v>11</v>
      </c>
      <c r="D4607" s="1" t="s">
        <v>3218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4019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8" t="n">
        <v>46218</v>
      </c>
      <c r="C4608" s="1" t="n">
        <v>11</v>
      </c>
      <c r="D4608" s="1" t="s">
        <v>3218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4020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8" t="n">
        <v>46218</v>
      </c>
      <c r="C4609" s="1" t="n">
        <v>11</v>
      </c>
      <c r="D4609" s="1" t="s">
        <v>3218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3418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8" t="n">
        <v>46218</v>
      </c>
      <c r="C4610" s="1" t="n">
        <v>11</v>
      </c>
      <c r="D4610" s="1" t="s">
        <v>3218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3419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8" t="n">
        <v>46218</v>
      </c>
      <c r="C4611" s="1" t="n">
        <v>11</v>
      </c>
      <c r="D4611" s="1" t="s">
        <v>3218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3420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8" t="n">
        <v>46218</v>
      </c>
      <c r="C4612" s="1" t="n">
        <v>11</v>
      </c>
      <c r="D4612" s="1" t="s">
        <v>3218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4765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8" t="n">
        <v>46218</v>
      </c>
      <c r="C4613" s="1" t="n">
        <v>11</v>
      </c>
      <c r="D4613" s="1" t="s">
        <v>3218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4999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8" t="n">
        <v>46218</v>
      </c>
      <c r="C4614" s="1" t="n">
        <v>11</v>
      </c>
      <c r="D4614" s="1" t="s">
        <v>3218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4023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8" t="n">
        <v>46218</v>
      </c>
      <c r="C4615" s="1" t="n">
        <v>11</v>
      </c>
      <c r="D4615" s="1" t="s">
        <v>3218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4024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8" t="n">
        <v>46218</v>
      </c>
      <c r="C4616" s="1" t="n">
        <v>11</v>
      </c>
      <c r="D4616" s="1" t="s">
        <v>3218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4766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8" t="n">
        <v>46218</v>
      </c>
      <c r="C4617" s="1" t="n">
        <v>11</v>
      </c>
      <c r="D4617" s="1" t="s">
        <v>3218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5000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8" t="n">
        <v>46218</v>
      </c>
      <c r="C4618" s="1" t="n">
        <v>11</v>
      </c>
      <c r="D4618" s="1" t="s">
        <v>3218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5001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8" t="n">
        <v>46218</v>
      </c>
      <c r="C4619" s="1" t="n">
        <v>11</v>
      </c>
      <c r="D4619" s="1" t="s">
        <v>3218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3924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8" t="n">
        <v>46218</v>
      </c>
      <c r="C4620" s="1" t="n">
        <v>11</v>
      </c>
      <c r="D4620" s="1" t="s">
        <v>3218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3361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8" t="n">
        <v>46218</v>
      </c>
      <c r="C4621" s="1" t="n">
        <v>11</v>
      </c>
      <c r="D4621" s="1" t="s">
        <v>3218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5002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8" t="n">
        <v>46218</v>
      </c>
      <c r="C4622" s="1" t="n">
        <v>11</v>
      </c>
      <c r="D4622" s="1" t="s">
        <v>3218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3928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8" t="n">
        <v>46218</v>
      </c>
      <c r="C4623" s="1" t="n">
        <v>11</v>
      </c>
      <c r="D4623" s="1" t="s">
        <v>3218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5003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8" t="n">
        <v>46218</v>
      </c>
      <c r="C4624" s="1" t="n">
        <v>11</v>
      </c>
      <c r="D4624" s="1" t="s">
        <v>3218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5004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8" t="n">
        <v>46218</v>
      </c>
      <c r="C4625" s="1" t="n">
        <v>11</v>
      </c>
      <c r="D4625" s="1" t="s">
        <v>3218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4042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8" t="n">
        <v>46218</v>
      </c>
      <c r="C4626" s="1" t="n">
        <v>11</v>
      </c>
      <c r="D4626" s="1" t="s">
        <v>3218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5005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8" t="n">
        <v>46218</v>
      </c>
      <c r="C4627" s="1" t="n">
        <v>11</v>
      </c>
      <c r="D4627" s="1" t="s">
        <v>3218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5006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8" t="n">
        <v>46218</v>
      </c>
      <c r="C4628" s="1" t="n">
        <v>11</v>
      </c>
      <c r="D4628" s="1" t="s">
        <v>3218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5007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8" t="n">
        <v>46218</v>
      </c>
      <c r="C4629" s="1" t="n">
        <v>11</v>
      </c>
      <c r="D4629" s="1" t="s">
        <v>3218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4429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8" t="n">
        <v>46218</v>
      </c>
      <c r="C4630" s="1" t="n">
        <v>11</v>
      </c>
      <c r="D4630" s="1" t="s">
        <v>3218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5008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8" t="n">
        <v>46218</v>
      </c>
      <c r="C4631" s="1" t="n">
        <v>11</v>
      </c>
      <c r="D4631" s="1" t="s">
        <v>3218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5009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8" t="n">
        <v>46218</v>
      </c>
      <c r="C4632" s="1" t="n">
        <v>11</v>
      </c>
      <c r="D4632" s="1" t="s">
        <v>3218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5010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8" t="n">
        <v>46218</v>
      </c>
      <c r="C4633" s="1" t="n">
        <v>11</v>
      </c>
      <c r="D4633" s="1" t="s">
        <v>3218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3553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8" t="n">
        <v>46218</v>
      </c>
      <c r="C4634" s="1" t="n">
        <v>11</v>
      </c>
      <c r="D4634" s="1" t="s">
        <v>3218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3554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8" t="n">
        <v>46218</v>
      </c>
      <c r="C4635" s="1" t="n">
        <v>11</v>
      </c>
      <c r="D4635" s="1" t="s">
        <v>3218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3548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8" t="n">
        <v>46218</v>
      </c>
      <c r="C4636" s="1" t="n">
        <v>11</v>
      </c>
      <c r="D4636" s="1" t="s">
        <v>3218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5011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8" t="n">
        <v>46218</v>
      </c>
      <c r="C4637" s="1" t="n">
        <v>11</v>
      </c>
      <c r="D4637" s="1" t="s">
        <v>3218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5012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8" t="n">
        <v>46218</v>
      </c>
      <c r="C4638" s="1" t="n">
        <v>11</v>
      </c>
      <c r="D4638" s="1" t="s">
        <v>3218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5013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8" t="n">
        <v>46218</v>
      </c>
      <c r="C4639" s="1" t="n">
        <v>11</v>
      </c>
      <c r="D4639" s="1" t="s">
        <v>3218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4430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8" t="n">
        <v>46218</v>
      </c>
      <c r="C4640" s="1" t="n">
        <v>11</v>
      </c>
      <c r="D4640" s="1" t="s">
        <v>3218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5014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8" t="n">
        <v>46218</v>
      </c>
      <c r="C4641" s="1" t="n">
        <v>11</v>
      </c>
      <c r="D4641" s="1" t="s">
        <v>3218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5015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8" t="n">
        <v>46218</v>
      </c>
      <c r="C4642" s="1" t="n">
        <v>11</v>
      </c>
      <c r="D4642" s="1" t="s">
        <v>3218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5016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8" t="n">
        <v>46218</v>
      </c>
      <c r="C4643" s="1" t="n">
        <v>11</v>
      </c>
      <c r="D4643" s="1" t="s">
        <v>3218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5017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8" t="n">
        <v>46218</v>
      </c>
      <c r="C4644" s="1" t="n">
        <v>11</v>
      </c>
      <c r="D4644" s="1" t="s">
        <v>3218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5018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8" t="n">
        <v>46218</v>
      </c>
      <c r="C4645" s="1" t="n">
        <v>11</v>
      </c>
      <c r="D4645" s="1" t="s">
        <v>3218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5019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8" t="n">
        <v>46218</v>
      </c>
      <c r="C4646" s="1" t="n">
        <v>171</v>
      </c>
      <c r="D4646" s="1" t="s">
        <v>3445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3413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8" t="n">
        <v>46218</v>
      </c>
      <c r="C4647" s="1" t="n">
        <v>171</v>
      </c>
      <c r="D4647" s="1" t="s">
        <v>3445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4121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8" t="n">
        <v>46218</v>
      </c>
      <c r="C4648" s="1" t="n">
        <v>171</v>
      </c>
      <c r="D4648" s="1" t="s">
        <v>3445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4019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8" t="n">
        <v>46218</v>
      </c>
      <c r="C4649" s="1" t="n">
        <v>171</v>
      </c>
      <c r="D4649" s="1" t="s">
        <v>3445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3419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8" t="n">
        <v>46219</v>
      </c>
      <c r="C4650" s="1" t="n">
        <v>6</v>
      </c>
      <c r="D4650" s="1" t="s">
        <v>3217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3216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8" t="n">
        <v>46219</v>
      </c>
      <c r="C4651" s="1" t="n">
        <v>6</v>
      </c>
      <c r="D4651" s="1" t="s">
        <v>3217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3215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8" t="n">
        <v>46219</v>
      </c>
      <c r="C4652" s="1" t="n">
        <v>6</v>
      </c>
      <c r="D4652" s="1" t="s">
        <v>3217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3212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8" t="n">
        <v>46219</v>
      </c>
      <c r="C4653" s="1" t="n">
        <v>6</v>
      </c>
      <c r="D4653" s="1" t="s">
        <v>3217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3213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8" t="n">
        <v>46219</v>
      </c>
      <c r="C4654" s="1" t="n">
        <v>6</v>
      </c>
      <c r="D4654" s="1" t="s">
        <v>3217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3214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8" t="n">
        <v>46219</v>
      </c>
      <c r="C4655" s="1" t="n">
        <v>6</v>
      </c>
      <c r="D4655" s="1" t="s">
        <v>3217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3253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8" t="n">
        <v>46219</v>
      </c>
      <c r="C4656" s="1" t="n">
        <v>11</v>
      </c>
      <c r="D4656" s="1" t="s">
        <v>3218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5020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8" t="n">
        <v>46219</v>
      </c>
      <c r="C4657" s="1" t="n">
        <v>11</v>
      </c>
      <c r="D4657" s="1" t="s">
        <v>3218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5021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8" t="n">
        <v>46219</v>
      </c>
      <c r="C4658" s="1" t="n">
        <v>11</v>
      </c>
      <c r="D4658" s="1" t="s">
        <v>3218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5022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8" t="n">
        <v>46219</v>
      </c>
      <c r="C4659" s="1" t="n">
        <v>11</v>
      </c>
      <c r="D4659" s="1" t="s">
        <v>3218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5023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8" t="n">
        <v>46219</v>
      </c>
      <c r="C4660" s="1" t="n">
        <v>11</v>
      </c>
      <c r="D4660" s="1" t="s">
        <v>3218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5024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8" t="n">
        <v>46219</v>
      </c>
      <c r="C4661" s="1" t="n">
        <v>11</v>
      </c>
      <c r="D4661" s="1" t="s">
        <v>3218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5025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8" t="n">
        <v>46219</v>
      </c>
      <c r="C4662" s="1" t="n">
        <v>11</v>
      </c>
      <c r="D4662" s="1" t="s">
        <v>3218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5026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8" t="n">
        <v>46219</v>
      </c>
      <c r="C4663" s="1" t="n">
        <v>11</v>
      </c>
      <c r="D4663" s="1" t="s">
        <v>3218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5027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8" t="n">
        <v>46219</v>
      </c>
      <c r="C4664" s="1" t="n">
        <v>11</v>
      </c>
      <c r="D4664" s="1" t="s">
        <v>3218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5028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8" t="n">
        <v>46219</v>
      </c>
      <c r="C4665" s="1" t="n">
        <v>11</v>
      </c>
      <c r="D4665" s="1" t="s">
        <v>3218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5029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8" t="n">
        <v>46219</v>
      </c>
      <c r="C4666" s="1" t="n">
        <v>11</v>
      </c>
      <c r="D4666" s="1" t="s">
        <v>3218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5030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8" t="n">
        <v>46219</v>
      </c>
      <c r="C4667" s="1" t="n">
        <v>11</v>
      </c>
      <c r="D4667" s="1" t="s">
        <v>3218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5031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8" t="n">
        <v>46219</v>
      </c>
      <c r="C4668" s="1" t="n">
        <v>11</v>
      </c>
      <c r="D4668" s="1" t="s">
        <v>3218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5032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8" t="n">
        <v>46219</v>
      </c>
      <c r="C4669" s="1" t="n">
        <v>11</v>
      </c>
      <c r="D4669" s="1" t="s">
        <v>3218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5033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8" t="n">
        <v>46219</v>
      </c>
      <c r="C4670" s="1" t="n">
        <v>11</v>
      </c>
      <c r="D4670" s="1" t="s">
        <v>3218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5034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8" t="n">
        <v>46219</v>
      </c>
      <c r="C4671" s="1" t="n">
        <v>11</v>
      </c>
      <c r="D4671" s="1" t="s">
        <v>3218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5035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8" t="n">
        <v>46219</v>
      </c>
      <c r="C4672" s="1" t="n">
        <v>11</v>
      </c>
      <c r="D4672" s="1" t="s">
        <v>3218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5036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8" t="n">
        <v>46219</v>
      </c>
      <c r="C4673" s="1" t="n">
        <v>11</v>
      </c>
      <c r="D4673" s="1" t="s">
        <v>3218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5037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8" t="n">
        <v>46219</v>
      </c>
      <c r="C4674" s="1" t="n">
        <v>11</v>
      </c>
      <c r="D4674" s="1" t="s">
        <v>3218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3394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8" t="n">
        <v>46219</v>
      </c>
      <c r="C4675" s="1" t="n">
        <v>11</v>
      </c>
      <c r="D4675" s="1" t="s">
        <v>3218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3395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8" t="n">
        <v>46219</v>
      </c>
      <c r="C4676" s="1" t="n">
        <v>11</v>
      </c>
      <c r="D4676" s="1" t="s">
        <v>3218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3396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8" t="n">
        <v>46219</v>
      </c>
      <c r="C4677" s="1" t="n">
        <v>11</v>
      </c>
      <c r="D4677" s="1" t="s">
        <v>3218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3397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8" t="n">
        <v>46219</v>
      </c>
      <c r="C4678" s="1" t="n">
        <v>11</v>
      </c>
      <c r="D4678" s="1" t="s">
        <v>3218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3398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8" t="n">
        <v>46219</v>
      </c>
      <c r="C4679" s="1" t="n">
        <v>11</v>
      </c>
      <c r="D4679" s="1" t="s">
        <v>3218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3399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8" t="n">
        <v>46219</v>
      </c>
      <c r="C4680" s="1" t="n">
        <v>11</v>
      </c>
      <c r="D4680" s="1" t="s">
        <v>3218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3400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8" t="n">
        <v>46219</v>
      </c>
      <c r="C4681" s="1" t="n">
        <v>11</v>
      </c>
      <c r="D4681" s="1" t="s">
        <v>3218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5038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8" t="n">
        <v>46220</v>
      </c>
      <c r="C4682" s="1" t="n">
        <v>1</v>
      </c>
      <c r="D4682" s="1" t="s">
        <v>3245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3386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8" t="n">
        <v>46220</v>
      </c>
      <c r="C4683" s="1" t="n">
        <v>1</v>
      </c>
      <c r="D4683" s="1" t="s">
        <v>3245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3387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8" t="n">
        <v>46220</v>
      </c>
      <c r="C4684" s="1" t="n">
        <v>6</v>
      </c>
      <c r="D4684" s="1" t="s">
        <v>3217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3213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8" t="n">
        <v>46220</v>
      </c>
      <c r="C4685" s="1" t="n">
        <v>6</v>
      </c>
      <c r="D4685" s="1" t="s">
        <v>3217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3214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8" t="n">
        <v>46220</v>
      </c>
      <c r="C4686" s="1" t="n">
        <v>6</v>
      </c>
      <c r="D4686" s="1" t="s">
        <v>3217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3248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8" t="n">
        <v>46220</v>
      </c>
      <c r="C4687" s="1" t="n">
        <v>6</v>
      </c>
      <c r="D4687" s="1" t="s">
        <v>3217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3250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8" t="n">
        <v>46220</v>
      </c>
      <c r="C4688" s="1" t="n">
        <v>6</v>
      </c>
      <c r="D4688" s="1" t="s">
        <v>3217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3252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8" t="n">
        <v>46220</v>
      </c>
      <c r="C4689" s="1" t="n">
        <v>6</v>
      </c>
      <c r="D4689" s="1" t="s">
        <v>3217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3401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8" t="n">
        <v>46220</v>
      </c>
      <c r="C4690" s="1" t="n">
        <v>6</v>
      </c>
      <c r="D4690" s="1" t="s">
        <v>3217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3254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8" t="n">
        <v>46220</v>
      </c>
      <c r="C4691" s="1" t="n">
        <v>6</v>
      </c>
      <c r="D4691" s="1" t="s">
        <v>3217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3402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8" t="n">
        <v>46220</v>
      </c>
      <c r="C4692" s="1" t="n">
        <v>6</v>
      </c>
      <c r="D4692" s="1" t="s">
        <v>3217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3255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8" t="n">
        <v>46220</v>
      </c>
      <c r="C4693" s="1" t="n">
        <v>6</v>
      </c>
      <c r="D4693" s="1" t="s">
        <v>3217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3257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8" t="n">
        <v>46220</v>
      </c>
      <c r="C4694" s="1" t="n">
        <v>6</v>
      </c>
      <c r="D4694" s="1" t="s">
        <v>3217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3258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8" t="n">
        <v>46220</v>
      </c>
      <c r="C4695" s="1" t="n">
        <v>6</v>
      </c>
      <c r="D4695" s="1" t="s">
        <v>3217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3403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8" t="n">
        <v>46220</v>
      </c>
      <c r="C4696" s="1" t="n">
        <v>6</v>
      </c>
      <c r="D4696" s="1" t="s">
        <v>3217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3259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8" t="n">
        <v>46220</v>
      </c>
      <c r="C4697" s="1" t="n">
        <v>6</v>
      </c>
      <c r="D4697" s="1" t="s">
        <v>3217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4032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8" t="n">
        <v>46220</v>
      </c>
      <c r="C4698" s="1" t="n">
        <v>6</v>
      </c>
      <c r="D4698" s="1" t="s">
        <v>3217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3260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8" t="n">
        <v>46220</v>
      </c>
      <c r="C4699" s="1" t="n">
        <v>6</v>
      </c>
      <c r="D4699" s="1" t="s">
        <v>3217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3262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8" t="n">
        <v>46220</v>
      </c>
      <c r="C4700" s="1" t="n">
        <v>6</v>
      </c>
      <c r="D4700" s="1" t="s">
        <v>3217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4211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8" t="n">
        <v>46220</v>
      </c>
      <c r="C4701" s="1" t="n">
        <v>6</v>
      </c>
      <c r="D4701" s="1" t="s">
        <v>3217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3407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8" t="n">
        <v>46220</v>
      </c>
      <c r="C4702" s="1" t="n">
        <v>11</v>
      </c>
      <c r="D4702" s="1" t="s">
        <v>3218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3448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8" t="n">
        <v>46220</v>
      </c>
      <c r="C4703" s="1" t="n">
        <v>11</v>
      </c>
      <c r="D4703" s="1" t="s">
        <v>3218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3599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8" t="n">
        <v>46220</v>
      </c>
      <c r="C4704" s="1" t="n">
        <v>11</v>
      </c>
      <c r="D4704" s="1" t="s">
        <v>3218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3497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8" t="n">
        <v>46220</v>
      </c>
      <c r="C4705" s="1" t="n">
        <v>11</v>
      </c>
      <c r="D4705" s="1" t="s">
        <v>3218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4426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8" t="n">
        <v>46220</v>
      </c>
      <c r="C4706" s="1" t="n">
        <v>11</v>
      </c>
      <c r="D4706" s="1" t="s">
        <v>3218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3747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8" t="n">
        <v>46220</v>
      </c>
      <c r="C4707" s="1" t="n">
        <v>11</v>
      </c>
      <c r="D4707" s="1" t="s">
        <v>3218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3750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8" t="n">
        <v>46220</v>
      </c>
      <c r="C4708" s="1" t="n">
        <v>11</v>
      </c>
      <c r="D4708" s="1" t="s">
        <v>3218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3562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8" t="n">
        <v>46220</v>
      </c>
      <c r="C4709" s="1" t="n">
        <v>11</v>
      </c>
      <c r="D4709" s="1" t="s">
        <v>3218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3564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8" t="n">
        <v>46220</v>
      </c>
      <c r="C4710" s="1" t="n">
        <v>11</v>
      </c>
      <c r="D4710" s="1" t="s">
        <v>3218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3567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8" t="n">
        <v>46220</v>
      </c>
      <c r="C4711" s="1" t="n">
        <v>11</v>
      </c>
      <c r="D4711" s="1" t="s">
        <v>3218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3673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8" t="n">
        <v>46220</v>
      </c>
      <c r="C4712" s="1" t="n">
        <v>11</v>
      </c>
      <c r="D4712" s="1" t="s">
        <v>3218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5039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8" t="n">
        <v>46220</v>
      </c>
      <c r="C4713" s="1" t="n">
        <v>11</v>
      </c>
      <c r="D4713" s="1" t="s">
        <v>3218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5040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8" t="n">
        <v>46220</v>
      </c>
      <c r="C4714" s="1" t="n">
        <v>11</v>
      </c>
      <c r="D4714" s="1" t="s">
        <v>3218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4035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8" t="n">
        <v>46220</v>
      </c>
      <c r="C4715" s="1" t="n">
        <v>11</v>
      </c>
      <c r="D4715" s="1" t="s">
        <v>3218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5041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8" t="n">
        <v>46220</v>
      </c>
      <c r="C4716" s="1" t="n">
        <v>11</v>
      </c>
      <c r="D4716" s="1" t="s">
        <v>3218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5042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8" t="n">
        <v>46220</v>
      </c>
      <c r="C4717" s="1" t="n">
        <v>11</v>
      </c>
      <c r="D4717" s="1" t="s">
        <v>3218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5043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8" t="n">
        <v>46220</v>
      </c>
      <c r="C4718" s="1" t="n">
        <v>11</v>
      </c>
      <c r="D4718" s="1" t="s">
        <v>3218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4223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8" t="n">
        <v>46220</v>
      </c>
      <c r="C4719" s="1" t="n">
        <v>11</v>
      </c>
      <c r="D4719" s="1" t="s">
        <v>3218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4224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8" t="n">
        <v>46220</v>
      </c>
      <c r="C4720" s="1" t="n">
        <v>11</v>
      </c>
      <c r="D4720" s="1" t="s">
        <v>3218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3743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8" t="n">
        <v>46220</v>
      </c>
      <c r="C4721" s="1" t="n">
        <v>11</v>
      </c>
      <c r="D4721" s="1" t="s">
        <v>3218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3624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8" t="n">
        <v>46220</v>
      </c>
      <c r="C4722" s="1" t="n">
        <v>11</v>
      </c>
      <c r="D4722" s="1" t="s">
        <v>3218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3625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8" t="n">
        <v>46220</v>
      </c>
      <c r="C4723" s="1" t="n">
        <v>11</v>
      </c>
      <c r="D4723" s="1" t="s">
        <v>3218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5044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8" t="n">
        <v>46220</v>
      </c>
      <c r="C4724" s="1" t="n">
        <v>11</v>
      </c>
      <c r="D4724" s="1" t="s">
        <v>3218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5044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8" t="n">
        <v>46220</v>
      </c>
      <c r="C4725" s="1" t="n">
        <v>11</v>
      </c>
      <c r="D4725" s="1" t="s">
        <v>3218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3273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8" t="n">
        <v>46220</v>
      </c>
      <c r="C4726" s="1" t="n">
        <v>11</v>
      </c>
      <c r="D4726" s="1" t="s">
        <v>3218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3274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8" t="n">
        <v>46220</v>
      </c>
      <c r="C4727" s="1" t="n">
        <v>11</v>
      </c>
      <c r="D4727" s="1" t="s">
        <v>3218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4158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8" t="n">
        <v>46220</v>
      </c>
      <c r="C4728" s="1" t="n">
        <v>11</v>
      </c>
      <c r="D4728" s="1" t="s">
        <v>3218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3275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8" t="n">
        <v>46220</v>
      </c>
      <c r="C4729" s="1" t="n">
        <v>11</v>
      </c>
      <c r="D4729" s="1" t="s">
        <v>3218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5045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8" t="n">
        <v>46220</v>
      </c>
      <c r="C4730" s="1" t="n">
        <v>11</v>
      </c>
      <c r="D4730" s="1" t="s">
        <v>3218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3276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8" t="n">
        <v>46220</v>
      </c>
      <c r="C4731" s="1" t="n">
        <v>11</v>
      </c>
      <c r="D4731" s="1" t="s">
        <v>3218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4159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8" t="n">
        <v>46220</v>
      </c>
      <c r="C4732" s="1" t="n">
        <v>11</v>
      </c>
      <c r="D4732" s="1" t="s">
        <v>3218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3278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8" t="n">
        <v>46220</v>
      </c>
      <c r="C4733" s="1" t="n">
        <v>11</v>
      </c>
      <c r="D4733" s="1" t="s">
        <v>3218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5046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8" t="n">
        <v>46220</v>
      </c>
      <c r="C4734" s="1" t="n">
        <v>11</v>
      </c>
      <c r="D4734" s="1" t="s">
        <v>3218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3283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8" t="n">
        <v>46220</v>
      </c>
      <c r="C4735" s="1" t="n">
        <v>11</v>
      </c>
      <c r="D4735" s="1" t="s">
        <v>3218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3285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8" t="n">
        <v>46220</v>
      </c>
      <c r="C4736" s="1" t="n">
        <v>11</v>
      </c>
      <c r="D4736" s="1" t="s">
        <v>3218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3286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8" t="n">
        <v>46220</v>
      </c>
      <c r="C4737" s="1" t="n">
        <v>11</v>
      </c>
      <c r="D4737" s="1" t="s">
        <v>3218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3287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8" t="n">
        <v>46220</v>
      </c>
      <c r="C4738" s="1" t="n">
        <v>11</v>
      </c>
      <c r="D4738" s="1" t="s">
        <v>3218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4160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8" t="n">
        <v>46220</v>
      </c>
      <c r="C4739" s="1" t="n">
        <v>11</v>
      </c>
      <c r="D4739" s="1" t="s">
        <v>3218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5047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8" t="n">
        <v>46220</v>
      </c>
      <c r="C4740" s="1" t="n">
        <v>11</v>
      </c>
      <c r="D4740" s="1" t="s">
        <v>3218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5048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8" t="n">
        <v>46220</v>
      </c>
      <c r="C4741" s="1" t="n">
        <v>11</v>
      </c>
      <c r="D4741" s="1" t="s">
        <v>3218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5049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8" t="n">
        <v>46220</v>
      </c>
      <c r="C4742" s="1" t="n">
        <v>11</v>
      </c>
      <c r="D4742" s="1" t="s">
        <v>3218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5050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8" t="n">
        <v>46220</v>
      </c>
      <c r="C4743" s="1" t="n">
        <v>11</v>
      </c>
      <c r="D4743" s="1" t="s">
        <v>3218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5051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8" t="n">
        <v>46220</v>
      </c>
      <c r="C4744" s="1" t="n">
        <v>11</v>
      </c>
      <c r="D4744" s="1" t="s">
        <v>3218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4115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8" t="n">
        <v>46220</v>
      </c>
      <c r="C4745" s="1" t="n">
        <v>11</v>
      </c>
      <c r="D4745" s="1" t="s">
        <v>3218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5052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8" t="n">
        <v>46220</v>
      </c>
      <c r="C4746" s="1" t="n">
        <v>11</v>
      </c>
      <c r="D4746" s="1" t="s">
        <v>3218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4116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8" t="n">
        <v>46220</v>
      </c>
      <c r="C4747" s="1" t="n">
        <v>11</v>
      </c>
      <c r="D4747" s="1" t="s">
        <v>3218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5053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8" t="n">
        <v>46220</v>
      </c>
      <c r="C4748" s="1" t="n">
        <v>11</v>
      </c>
      <c r="D4748" s="1" t="s">
        <v>3218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5054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8" t="n">
        <v>46220</v>
      </c>
      <c r="C4749" s="1" t="n">
        <v>11</v>
      </c>
      <c r="D4749" s="1" t="s">
        <v>3218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4180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8" t="n">
        <v>46220</v>
      </c>
      <c r="C4750" s="1" t="n">
        <v>11</v>
      </c>
      <c r="D4750" s="1" t="s">
        <v>3218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3809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8" t="n">
        <v>46220</v>
      </c>
      <c r="C4751" s="1" t="n">
        <v>11</v>
      </c>
      <c r="D4751" s="1" t="s">
        <v>3218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3222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8" t="n">
        <v>46220</v>
      </c>
      <c r="C4752" s="1" t="n">
        <v>11</v>
      </c>
      <c r="D4752" s="1" t="s">
        <v>3218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5055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8" t="n">
        <v>46220</v>
      </c>
      <c r="C4753" s="1" t="n">
        <v>11</v>
      </c>
      <c r="D4753" s="1" t="s">
        <v>3218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4118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8" t="n">
        <v>46220</v>
      </c>
      <c r="C4754" s="1" t="n">
        <v>11</v>
      </c>
      <c r="D4754" s="1" t="s">
        <v>3218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3227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8" t="n">
        <v>46220</v>
      </c>
      <c r="C4755" s="1" t="n">
        <v>11</v>
      </c>
      <c r="D4755" s="1" t="s">
        <v>3218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3228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8" t="n">
        <v>46220</v>
      </c>
      <c r="C4756" s="1" t="n">
        <v>11</v>
      </c>
      <c r="D4756" s="1" t="s">
        <v>3218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4541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8" t="n">
        <v>46220</v>
      </c>
      <c r="C4757" s="1" t="n">
        <v>11</v>
      </c>
      <c r="D4757" s="1" t="s">
        <v>3218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4120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8" t="n">
        <v>46220</v>
      </c>
      <c r="C4758" s="1" t="n">
        <v>11</v>
      </c>
      <c r="D4758" s="1" t="s">
        <v>3218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4564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8" t="n">
        <v>46220</v>
      </c>
      <c r="C4759" s="1" t="n">
        <v>11</v>
      </c>
      <c r="D4759" s="1" t="s">
        <v>3218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4189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8" t="n">
        <v>46220</v>
      </c>
      <c r="C4760" s="1" t="n">
        <v>11</v>
      </c>
      <c r="D4760" s="1" t="s">
        <v>3218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3241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8" t="n">
        <v>46220</v>
      </c>
      <c r="C4761" s="1" t="n">
        <v>11</v>
      </c>
      <c r="D4761" s="1" t="s">
        <v>3218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3242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8" t="n">
        <v>46220</v>
      </c>
      <c r="C4762" s="1" t="n">
        <v>11</v>
      </c>
      <c r="D4762" s="1" t="s">
        <v>3218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3243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8" t="n">
        <v>46220</v>
      </c>
      <c r="C4763" s="1" t="n">
        <v>11</v>
      </c>
      <c r="D4763" s="1" t="s">
        <v>3218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3244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8" t="n">
        <v>46221</v>
      </c>
      <c r="C4764" s="1" t="n">
        <v>1</v>
      </c>
      <c r="D4764" s="1" t="s">
        <v>3245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3388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8" t="n">
        <v>46221</v>
      </c>
      <c r="C4765" s="1" t="n">
        <v>6</v>
      </c>
      <c r="D4765" s="1" t="s">
        <v>3217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3215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8" t="n">
        <v>46221</v>
      </c>
      <c r="C4766" s="1" t="n">
        <v>6</v>
      </c>
      <c r="D4766" s="1" t="s">
        <v>3217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3212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8" t="n">
        <v>46221</v>
      </c>
      <c r="C4767" s="1" t="n">
        <v>6</v>
      </c>
      <c r="D4767" s="1" t="s">
        <v>3217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3213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8" t="n">
        <v>46221</v>
      </c>
      <c r="C4768" s="1" t="n">
        <v>6</v>
      </c>
      <c r="D4768" s="1" t="s">
        <v>3217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3214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8" t="n">
        <v>46221</v>
      </c>
      <c r="C4769" s="1" t="n">
        <v>11</v>
      </c>
      <c r="D4769" s="1" t="s">
        <v>3218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5056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8" t="n">
        <v>46221</v>
      </c>
      <c r="C4770" s="1" t="n">
        <v>11</v>
      </c>
      <c r="D4770" s="1" t="s">
        <v>3218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5056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8" t="n">
        <v>46221</v>
      </c>
      <c r="C4771" s="1" t="n">
        <v>11</v>
      </c>
      <c r="D4771" s="1" t="s">
        <v>3218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5056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8" t="n">
        <v>46221</v>
      </c>
      <c r="C4772" s="1" t="n">
        <v>11</v>
      </c>
      <c r="D4772" s="1" t="s">
        <v>3218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5056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8" t="n">
        <v>46221</v>
      </c>
      <c r="C4773" s="1" t="n">
        <v>11</v>
      </c>
      <c r="D4773" s="1" t="s">
        <v>3218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5057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8" t="n">
        <v>46221</v>
      </c>
      <c r="C4774" s="1" t="n">
        <v>11</v>
      </c>
      <c r="D4774" s="1" t="s">
        <v>3218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5058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8" t="n">
        <v>46221</v>
      </c>
      <c r="C4775" s="1" t="n">
        <v>11</v>
      </c>
      <c r="D4775" s="1" t="s">
        <v>3218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3268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8" t="n">
        <v>46221</v>
      </c>
      <c r="C4776" s="1" t="n">
        <v>11</v>
      </c>
      <c r="D4776" s="1" t="s">
        <v>3218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3269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8" t="n">
        <v>46221</v>
      </c>
      <c r="C4777" s="1" t="n">
        <v>11</v>
      </c>
      <c r="D4777" s="1" t="s">
        <v>3218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3270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8" t="n">
        <v>46221</v>
      </c>
      <c r="C4778" s="1" t="n">
        <v>11</v>
      </c>
      <c r="D4778" s="1" t="s">
        <v>3218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3271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8" t="n">
        <v>46221</v>
      </c>
      <c r="C4779" s="1" t="n">
        <v>11</v>
      </c>
      <c r="D4779" s="1" t="s">
        <v>3218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3272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8" t="n">
        <v>46221</v>
      </c>
      <c r="C4780" s="1" t="n">
        <v>11</v>
      </c>
      <c r="D4780" s="1" t="s">
        <v>3218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3319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8" t="n">
        <v>46221</v>
      </c>
      <c r="C4781" s="1" t="n">
        <v>11</v>
      </c>
      <c r="D4781" s="1" t="s">
        <v>3218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5059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8" t="n">
        <v>46221</v>
      </c>
      <c r="C4782" s="1" t="n">
        <v>11</v>
      </c>
      <c r="D4782" s="1" t="s">
        <v>3218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5060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8" t="n">
        <v>46221</v>
      </c>
      <c r="C4783" s="1" t="n">
        <v>11</v>
      </c>
      <c r="D4783" s="1" t="s">
        <v>3218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3772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8" t="n">
        <v>46221</v>
      </c>
      <c r="C4784" s="1" t="n">
        <v>11</v>
      </c>
      <c r="D4784" s="1" t="s">
        <v>3218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4169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8" t="n">
        <v>46221</v>
      </c>
      <c r="C4785" s="1" t="n">
        <v>11</v>
      </c>
      <c r="D4785" s="1" t="s">
        <v>3218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3923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8" t="n">
        <v>46221</v>
      </c>
      <c r="C4786" s="1" t="n">
        <v>11</v>
      </c>
      <c r="D4786" s="1" t="s">
        <v>3218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3320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8" t="n">
        <v>46221</v>
      </c>
      <c r="C4787" s="1" t="n">
        <v>11</v>
      </c>
      <c r="D4787" s="1" t="s">
        <v>3218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5061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8" t="n">
        <v>46221</v>
      </c>
      <c r="C4788" s="1" t="n">
        <v>11</v>
      </c>
      <c r="D4788" s="1" t="s">
        <v>3218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5061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8" t="n">
        <v>46221</v>
      </c>
      <c r="C4789" s="1" t="n">
        <v>11</v>
      </c>
      <c r="D4789" s="1" t="s">
        <v>3218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4171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8" t="n">
        <v>46221</v>
      </c>
      <c r="C4790" s="1" t="n">
        <v>11</v>
      </c>
      <c r="D4790" s="1" t="s">
        <v>3218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5062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8" t="n">
        <v>46221</v>
      </c>
      <c r="C4791" s="1" t="n">
        <v>11</v>
      </c>
      <c r="D4791" s="1" t="s">
        <v>3218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3288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8" t="n">
        <v>46221</v>
      </c>
      <c r="C4792" s="1" t="n">
        <v>11</v>
      </c>
      <c r="D4792" s="1" t="s">
        <v>3218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3290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8" t="n">
        <v>46221</v>
      </c>
      <c r="C4793" s="1" t="n">
        <v>11</v>
      </c>
      <c r="D4793" s="1" t="s">
        <v>3218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3288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8" t="n">
        <v>46221</v>
      </c>
      <c r="C4794" s="1" t="n">
        <v>11</v>
      </c>
      <c r="D4794" s="1" t="s">
        <v>3218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3512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8" t="n">
        <v>46221</v>
      </c>
      <c r="C4795" s="1" t="n">
        <v>11</v>
      </c>
      <c r="D4795" s="1" t="s">
        <v>3218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5063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8" t="n">
        <v>46221</v>
      </c>
      <c r="C4796" s="1" t="n">
        <v>22</v>
      </c>
      <c r="D4796" s="1" t="s">
        <v>3364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3379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8" t="n">
        <v>46221</v>
      </c>
      <c r="C4797" s="1" t="n">
        <v>22</v>
      </c>
      <c r="D4797" s="1" t="s">
        <v>3364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3380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8" t="n">
        <v>46221</v>
      </c>
      <c r="C4798" s="1" t="n">
        <v>22</v>
      </c>
      <c r="D4798" s="1" t="s">
        <v>3364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3381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8" t="n">
        <v>46221</v>
      </c>
      <c r="C4799" s="1" t="n">
        <v>22</v>
      </c>
      <c r="D4799" s="1" t="s">
        <v>3364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3382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8" t="n">
        <v>46221</v>
      </c>
      <c r="C4800" s="1" t="n">
        <v>22</v>
      </c>
      <c r="D4800" s="1" t="s">
        <v>3364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3365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8" t="n">
        <v>46221</v>
      </c>
      <c r="C4801" s="1" t="n">
        <v>22</v>
      </c>
      <c r="D4801" s="1" t="s">
        <v>3364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3383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8" t="n">
        <v>46221</v>
      </c>
      <c r="C4802" s="1" t="n">
        <v>22</v>
      </c>
      <c r="D4802" s="1" t="s">
        <v>3364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3366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8" t="n">
        <v>46221</v>
      </c>
      <c r="C4803" s="1" t="n">
        <v>22</v>
      </c>
      <c r="D4803" s="1" t="s">
        <v>3364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3367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8" t="n">
        <v>46221</v>
      </c>
      <c r="C4804" s="1" t="n">
        <v>22</v>
      </c>
      <c r="D4804" s="1" t="s">
        <v>3364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3368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8" t="n">
        <v>46221</v>
      </c>
      <c r="C4805" s="1" t="n">
        <v>22</v>
      </c>
      <c r="D4805" s="1" t="s">
        <v>3364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3369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8" t="n">
        <v>46221</v>
      </c>
      <c r="C4806" s="1" t="n">
        <v>22</v>
      </c>
      <c r="D4806" s="1" t="s">
        <v>3364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3370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8" t="n">
        <v>46221</v>
      </c>
      <c r="C4807" s="1" t="n">
        <v>22</v>
      </c>
      <c r="D4807" s="1" t="s">
        <v>3364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3371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8" t="n">
        <v>46221</v>
      </c>
      <c r="C4808" s="1" t="n">
        <v>22</v>
      </c>
      <c r="D4808" s="1" t="s">
        <v>3364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3372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8" t="n">
        <v>46221</v>
      </c>
      <c r="C4809" s="1" t="n">
        <v>22</v>
      </c>
      <c r="D4809" s="1" t="s">
        <v>3364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3373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8" t="n">
        <v>46221</v>
      </c>
      <c r="C4810" s="1" t="n">
        <v>22</v>
      </c>
      <c r="D4810" s="1" t="s">
        <v>3364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3374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8" t="n">
        <v>46221</v>
      </c>
      <c r="C4811" s="1" t="n">
        <v>22</v>
      </c>
      <c r="D4811" s="1" t="s">
        <v>3364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5064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8" t="n">
        <v>46221</v>
      </c>
      <c r="C4812" s="1" t="n">
        <v>22</v>
      </c>
      <c r="D4812" s="1" t="s">
        <v>3364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3384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8" t="n">
        <v>46221</v>
      </c>
      <c r="C4813" s="1" t="n">
        <v>22</v>
      </c>
      <c r="D4813" s="1" t="s">
        <v>3364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4754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8" t="n">
        <v>46221</v>
      </c>
      <c r="C4814" s="1" t="n">
        <v>22</v>
      </c>
      <c r="D4814" s="1" t="s">
        <v>3364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3375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8" t="n">
        <v>46221</v>
      </c>
      <c r="C4815" s="1" t="n">
        <v>22</v>
      </c>
      <c r="D4815" s="1" t="s">
        <v>3364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3376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8" t="n">
        <v>46221</v>
      </c>
      <c r="C4816" s="1" t="n">
        <v>22</v>
      </c>
      <c r="D4816" s="1" t="s">
        <v>3364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3376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8" t="n">
        <v>46221</v>
      </c>
      <c r="C4817" s="1" t="n">
        <v>22</v>
      </c>
      <c r="D4817" s="1" t="s">
        <v>3364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3377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8" t="n">
        <v>46221</v>
      </c>
      <c r="C4818" s="1" t="n">
        <v>22</v>
      </c>
      <c r="D4818" s="1" t="s">
        <v>3364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3377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8" t="n">
        <v>46221</v>
      </c>
      <c r="C4819" s="1" t="n">
        <v>22</v>
      </c>
      <c r="D4819" s="1" t="s">
        <v>3364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3378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8" t="n">
        <v>46221</v>
      </c>
      <c r="C4820" s="1" t="n">
        <v>22</v>
      </c>
      <c r="D4820" s="1" t="s">
        <v>3364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3378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8" t="n">
        <v>46221</v>
      </c>
      <c r="C4821" s="1" t="n">
        <v>22</v>
      </c>
      <c r="D4821" s="1" t="s">
        <v>3364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3365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8" t="n">
        <v>46221</v>
      </c>
      <c r="C4822" s="1" t="n">
        <v>22</v>
      </c>
      <c r="D4822" s="1" t="s">
        <v>3364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3366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8" t="n">
        <v>46221</v>
      </c>
      <c r="C4823" s="1" t="n">
        <v>22</v>
      </c>
      <c r="D4823" s="1" t="s">
        <v>3364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3367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8" t="n">
        <v>46221</v>
      </c>
      <c r="C4824" s="1" t="n">
        <v>22</v>
      </c>
      <c r="D4824" s="1" t="s">
        <v>3364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3368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8" t="n">
        <v>46221</v>
      </c>
      <c r="C4825" s="1" t="n">
        <v>22</v>
      </c>
      <c r="D4825" s="1" t="s">
        <v>3364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3369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8" t="n">
        <v>46221</v>
      </c>
      <c r="C4826" s="1" t="n">
        <v>22</v>
      </c>
      <c r="D4826" s="1" t="s">
        <v>3364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3370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8" t="n">
        <v>46221</v>
      </c>
      <c r="C4827" s="1" t="n">
        <v>22</v>
      </c>
      <c r="D4827" s="1" t="s">
        <v>3364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3371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8" t="n">
        <v>46221</v>
      </c>
      <c r="C4828" s="1" t="n">
        <v>22</v>
      </c>
      <c r="D4828" s="1" t="s">
        <v>3364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3372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8" t="n">
        <v>46221</v>
      </c>
      <c r="C4829" s="1" t="n">
        <v>22</v>
      </c>
      <c r="D4829" s="1" t="s">
        <v>3364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3373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8" t="n">
        <v>46221</v>
      </c>
      <c r="C4830" s="1" t="n">
        <v>22</v>
      </c>
      <c r="D4830" s="1" t="s">
        <v>3364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3374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8" t="n">
        <v>46221</v>
      </c>
      <c r="C4831" s="1" t="n">
        <v>22</v>
      </c>
      <c r="D4831" s="1" t="s">
        <v>3364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3375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8" t="n">
        <v>46221</v>
      </c>
      <c r="C4832" s="1" t="n">
        <v>22</v>
      </c>
      <c r="D4832" s="1" t="s">
        <v>3364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3376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8" t="n">
        <v>46221</v>
      </c>
      <c r="C4833" s="1" t="n">
        <v>22</v>
      </c>
      <c r="D4833" s="1" t="s">
        <v>3364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3377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8" t="n">
        <v>46221</v>
      </c>
      <c r="C4834" s="1" t="n">
        <v>22</v>
      </c>
      <c r="D4834" s="1" t="s">
        <v>3364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3378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8" t="n">
        <v>46221</v>
      </c>
      <c r="C4835" s="1" t="n">
        <v>100</v>
      </c>
      <c r="D4835" s="1" t="s">
        <v>3385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3379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8" t="n">
        <v>46221</v>
      </c>
      <c r="C4836" s="1" t="n">
        <v>100</v>
      </c>
      <c r="D4836" s="1" t="s">
        <v>3385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3380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8" t="n">
        <v>46221</v>
      </c>
      <c r="C4837" s="1" t="n">
        <v>100</v>
      </c>
      <c r="D4837" s="1" t="s">
        <v>3385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3381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8" t="n">
        <v>46221</v>
      </c>
      <c r="C4838" s="1" t="n">
        <v>100</v>
      </c>
      <c r="D4838" s="1" t="s">
        <v>3385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3382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8" t="n">
        <v>46221</v>
      </c>
      <c r="C4839" s="1" t="n">
        <v>100</v>
      </c>
      <c r="D4839" s="1" t="s">
        <v>3385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3383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8" t="n">
        <v>46221</v>
      </c>
      <c r="C4840" s="1" t="n">
        <v>100</v>
      </c>
      <c r="D4840" s="1" t="s">
        <v>3385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3376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8" t="n">
        <v>46221</v>
      </c>
      <c r="C4841" s="1" t="n">
        <v>100</v>
      </c>
      <c r="D4841" s="1" t="s">
        <v>3385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3377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8" t="n">
        <v>46221</v>
      </c>
      <c r="C4842" s="1" t="n">
        <v>100</v>
      </c>
      <c r="D4842" s="1" t="s">
        <v>3385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3378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8" t="n">
        <v>46221</v>
      </c>
      <c r="C4843" s="1" t="n">
        <v>100</v>
      </c>
      <c r="D4843" s="1" t="s">
        <v>3385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3365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8" t="n">
        <v>46221</v>
      </c>
      <c r="C4844" s="1" t="n">
        <v>100</v>
      </c>
      <c r="D4844" s="1" t="s">
        <v>3385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3366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8" t="n">
        <v>46221</v>
      </c>
      <c r="C4845" s="1" t="n">
        <v>100</v>
      </c>
      <c r="D4845" s="1" t="s">
        <v>3385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3367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8" t="n">
        <v>46221</v>
      </c>
      <c r="C4846" s="1" t="n">
        <v>100</v>
      </c>
      <c r="D4846" s="1" t="s">
        <v>3385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3368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8" t="n">
        <v>46221</v>
      </c>
      <c r="C4847" s="1" t="n">
        <v>100</v>
      </c>
      <c r="D4847" s="1" t="s">
        <v>3385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3369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8" t="n">
        <v>46221</v>
      </c>
      <c r="C4848" s="1" t="n">
        <v>100</v>
      </c>
      <c r="D4848" s="1" t="s">
        <v>3385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3370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8" t="n">
        <v>46221</v>
      </c>
      <c r="C4849" s="1" t="n">
        <v>100</v>
      </c>
      <c r="D4849" s="1" t="s">
        <v>3385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3371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8" t="n">
        <v>46221</v>
      </c>
      <c r="C4850" s="1" t="n">
        <v>100</v>
      </c>
      <c r="D4850" s="1" t="s">
        <v>3385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3372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8" t="n">
        <v>46221</v>
      </c>
      <c r="C4851" s="1" t="n">
        <v>100</v>
      </c>
      <c r="D4851" s="1" t="s">
        <v>3385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3373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8" t="n">
        <v>46221</v>
      </c>
      <c r="C4852" s="1" t="n">
        <v>100</v>
      </c>
      <c r="D4852" s="1" t="s">
        <v>3385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3374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8" t="n">
        <v>46221</v>
      </c>
      <c r="C4853" s="1" t="n">
        <v>100</v>
      </c>
      <c r="D4853" s="1" t="s">
        <v>3385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5064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8" t="n">
        <v>46221</v>
      </c>
      <c r="C4854" s="1" t="n">
        <v>100</v>
      </c>
      <c r="D4854" s="1" t="s">
        <v>3385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3384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8" t="n">
        <v>46221</v>
      </c>
      <c r="C4855" s="1" t="n">
        <v>100</v>
      </c>
      <c r="D4855" s="1" t="s">
        <v>3385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4754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8" t="n">
        <v>46221</v>
      </c>
      <c r="C4856" s="1" t="n">
        <v>100</v>
      </c>
      <c r="D4856" s="1" t="s">
        <v>3385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3375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8" t="n">
        <v>46221</v>
      </c>
      <c r="C4857" s="1" t="n">
        <v>100</v>
      </c>
      <c r="D4857" s="1" t="s">
        <v>3385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3376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8" t="n">
        <v>46221</v>
      </c>
      <c r="C4858" s="1" t="n">
        <v>100</v>
      </c>
      <c r="D4858" s="1" t="s">
        <v>3385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3377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8" t="n">
        <v>46221</v>
      </c>
      <c r="C4859" s="1" t="n">
        <v>100</v>
      </c>
      <c r="D4859" s="1" t="s">
        <v>3385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3378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8" t="n">
        <v>46221</v>
      </c>
      <c r="C4860" s="1" t="n">
        <v>100</v>
      </c>
      <c r="D4860" s="1" t="s">
        <v>3385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3365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8" t="n">
        <v>46221</v>
      </c>
      <c r="C4861" s="1" t="n">
        <v>100</v>
      </c>
      <c r="D4861" s="1" t="s">
        <v>3385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3366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8" t="n">
        <v>46221</v>
      </c>
      <c r="C4862" s="1" t="n">
        <v>100</v>
      </c>
      <c r="D4862" s="1" t="s">
        <v>3385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3367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8" t="n">
        <v>46221</v>
      </c>
      <c r="C4863" s="1" t="n">
        <v>100</v>
      </c>
      <c r="D4863" s="1" t="s">
        <v>3385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3368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8" t="n">
        <v>46221</v>
      </c>
      <c r="C4864" s="1" t="n">
        <v>100</v>
      </c>
      <c r="D4864" s="1" t="s">
        <v>3385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3369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8" t="n">
        <v>46221</v>
      </c>
      <c r="C4865" s="1" t="n">
        <v>100</v>
      </c>
      <c r="D4865" s="1" t="s">
        <v>3385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3370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8" t="n">
        <v>46221</v>
      </c>
      <c r="C4866" s="1" t="n">
        <v>100</v>
      </c>
      <c r="D4866" s="1" t="s">
        <v>3385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3371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8" t="n">
        <v>46221</v>
      </c>
      <c r="C4867" s="1" t="n">
        <v>100</v>
      </c>
      <c r="D4867" s="1" t="s">
        <v>3385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3372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8" t="n">
        <v>46221</v>
      </c>
      <c r="C4868" s="1" t="n">
        <v>100</v>
      </c>
      <c r="D4868" s="1" t="s">
        <v>3385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3373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8" t="n">
        <v>46221</v>
      </c>
      <c r="C4869" s="1" t="n">
        <v>100</v>
      </c>
      <c r="D4869" s="1" t="s">
        <v>3385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3374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8" t="n">
        <v>46221</v>
      </c>
      <c r="C4870" s="1" t="n">
        <v>100</v>
      </c>
      <c r="D4870" s="1" t="s">
        <v>3385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3375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8" t="n">
        <v>46221</v>
      </c>
      <c r="C4871" s="1" t="n">
        <v>100</v>
      </c>
      <c r="D4871" s="1" t="s">
        <v>3385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3376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8" t="n">
        <v>46221</v>
      </c>
      <c r="C4872" s="1" t="n">
        <v>100</v>
      </c>
      <c r="D4872" s="1" t="s">
        <v>3385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3377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8" t="n">
        <v>46221</v>
      </c>
      <c r="C4873" s="1" t="n">
        <v>100</v>
      </c>
      <c r="D4873" s="1" t="s">
        <v>3385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3378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8" t="n">
        <v>46223</v>
      </c>
      <c r="C4874" s="1" t="n">
        <v>1</v>
      </c>
      <c r="D4874" s="1" t="s">
        <v>3245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3246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8" t="n">
        <v>46223</v>
      </c>
      <c r="C4875" s="1" t="n">
        <v>6</v>
      </c>
      <c r="D4875" s="1" t="s">
        <v>3217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3212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8" t="n">
        <v>46223</v>
      </c>
      <c r="C4876" s="1" t="n">
        <v>6</v>
      </c>
      <c r="D4876" s="1" t="s">
        <v>3217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3214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8" t="n">
        <v>46223</v>
      </c>
      <c r="C4877" s="1" t="n">
        <v>6</v>
      </c>
      <c r="D4877" s="1" t="s">
        <v>3217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3215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8" t="n">
        <v>46223</v>
      </c>
      <c r="C4878" s="1" t="n">
        <v>11</v>
      </c>
      <c r="D4878" s="1" t="s">
        <v>3218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3494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8" t="n">
        <v>46223</v>
      </c>
      <c r="C4879" s="1" t="n">
        <v>11</v>
      </c>
      <c r="D4879" s="1" t="s">
        <v>3218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5065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8" t="n">
        <v>46223</v>
      </c>
      <c r="C4880" s="1" t="n">
        <v>11</v>
      </c>
      <c r="D4880" s="1" t="s">
        <v>3218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5066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8" t="n">
        <v>46223</v>
      </c>
      <c r="C4881" s="1" t="n">
        <v>11</v>
      </c>
      <c r="D4881" s="1" t="s">
        <v>3218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5067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8" t="n">
        <v>46223</v>
      </c>
      <c r="C4882" s="1" t="n">
        <v>11</v>
      </c>
      <c r="D4882" s="1" t="s">
        <v>3218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5068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8" t="n">
        <v>46223</v>
      </c>
      <c r="C4883" s="1" t="n">
        <v>11</v>
      </c>
      <c r="D4883" s="1" t="s">
        <v>3218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5069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8" t="n">
        <v>46223</v>
      </c>
      <c r="C4884" s="1" t="n">
        <v>11</v>
      </c>
      <c r="D4884" s="1" t="s">
        <v>3218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5070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8" t="n">
        <v>46223</v>
      </c>
      <c r="C4885" s="1" t="n">
        <v>11</v>
      </c>
      <c r="D4885" s="1" t="s">
        <v>3218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5071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8" t="n">
        <v>46223</v>
      </c>
      <c r="C4886" s="1" t="n">
        <v>11</v>
      </c>
      <c r="D4886" s="1" t="s">
        <v>3218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5072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8" t="n">
        <v>46223</v>
      </c>
      <c r="C4887" s="1" t="n">
        <v>11</v>
      </c>
      <c r="D4887" s="1" t="s">
        <v>3218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5073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8" t="n">
        <v>46223</v>
      </c>
      <c r="C4888" s="1" t="n">
        <v>11</v>
      </c>
      <c r="D4888" s="1" t="s">
        <v>3218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5074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8" t="n">
        <v>46223</v>
      </c>
      <c r="C4889" s="1" t="n">
        <v>11</v>
      </c>
      <c r="D4889" s="1" t="s">
        <v>3218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5075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8" t="n">
        <v>46223</v>
      </c>
      <c r="C4890" s="1" t="n">
        <v>11</v>
      </c>
      <c r="D4890" s="1" t="s">
        <v>3218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5076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8" t="n">
        <v>46223</v>
      </c>
      <c r="C4891" s="1" t="n">
        <v>11</v>
      </c>
      <c r="D4891" s="1" t="s">
        <v>3218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5077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8" t="n">
        <v>46223</v>
      </c>
      <c r="C4892" s="1" t="n">
        <v>11</v>
      </c>
      <c r="D4892" s="1" t="s">
        <v>3218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5078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8" t="n">
        <v>46223</v>
      </c>
      <c r="C4893" s="1" t="n">
        <v>11</v>
      </c>
      <c r="D4893" s="1" t="s">
        <v>3218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5079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8" t="n">
        <v>46223</v>
      </c>
      <c r="C4894" s="1" t="n">
        <v>11</v>
      </c>
      <c r="D4894" s="1" t="s">
        <v>3218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5080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8" t="n">
        <v>46223</v>
      </c>
      <c r="C4895" s="1" t="n">
        <v>11</v>
      </c>
      <c r="D4895" s="1" t="s">
        <v>3218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5081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8" t="n">
        <v>46223</v>
      </c>
      <c r="C4896" s="1" t="n">
        <v>11</v>
      </c>
      <c r="D4896" s="1" t="s">
        <v>3218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5082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8" t="n">
        <v>46223</v>
      </c>
      <c r="C4897" s="1" t="n">
        <v>11</v>
      </c>
      <c r="D4897" s="1" t="s">
        <v>3218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5079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8" t="n">
        <v>46223</v>
      </c>
      <c r="C4898" s="1" t="n">
        <v>11</v>
      </c>
      <c r="D4898" s="1" t="s">
        <v>3218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5079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8" t="n">
        <v>46223</v>
      </c>
      <c r="C4899" s="1" t="n">
        <v>11</v>
      </c>
      <c r="D4899" s="1" t="s">
        <v>3218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5083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8" t="n">
        <v>46223</v>
      </c>
      <c r="C4900" s="1" t="n">
        <v>11</v>
      </c>
      <c r="D4900" s="1" t="s">
        <v>3218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5078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8" t="n">
        <v>46223</v>
      </c>
      <c r="C4901" s="1" t="n">
        <v>11</v>
      </c>
      <c r="D4901" s="1" t="s">
        <v>3218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5078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8" t="n">
        <v>46223</v>
      </c>
      <c r="C4902" s="1" t="n">
        <v>11</v>
      </c>
      <c r="D4902" s="1" t="s">
        <v>3218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5084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8" t="n">
        <v>46223</v>
      </c>
      <c r="C4903" s="1" t="n">
        <v>11</v>
      </c>
      <c r="D4903" s="1" t="s">
        <v>3218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5078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8" t="n">
        <v>46223</v>
      </c>
      <c r="C4904" s="1" t="n">
        <v>11</v>
      </c>
      <c r="D4904" s="1" t="s">
        <v>3218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5083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8" t="n">
        <v>46223</v>
      </c>
      <c r="C4905" s="1" t="n">
        <v>11</v>
      </c>
      <c r="D4905" s="1" t="s">
        <v>3218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5083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8" t="n">
        <v>46223</v>
      </c>
      <c r="C4906" s="1" t="n">
        <v>11</v>
      </c>
      <c r="D4906" s="1" t="s">
        <v>3218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5085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8" t="n">
        <v>46223</v>
      </c>
      <c r="C4907" s="1" t="n">
        <v>11</v>
      </c>
      <c r="D4907" s="1" t="s">
        <v>3218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5086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8" t="n">
        <v>46223</v>
      </c>
      <c r="C4908" s="1" t="n">
        <v>11</v>
      </c>
      <c r="D4908" s="1" t="s">
        <v>3218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5087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8" t="n">
        <v>46223</v>
      </c>
      <c r="C4909" s="1" t="n">
        <v>11</v>
      </c>
      <c r="D4909" s="1" t="s">
        <v>3218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5088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8" t="n">
        <v>46223</v>
      </c>
      <c r="C4910" s="1" t="n">
        <v>11</v>
      </c>
      <c r="D4910" s="1" t="s">
        <v>3218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5089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8" t="n">
        <v>46223</v>
      </c>
      <c r="C4911" s="1" t="n">
        <v>11</v>
      </c>
      <c r="D4911" s="1" t="s">
        <v>3218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3675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8" t="n">
        <v>46223</v>
      </c>
      <c r="C4912" s="1" t="n">
        <v>11</v>
      </c>
      <c r="D4912" s="1" t="s">
        <v>3218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3676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8" t="n">
        <v>46223</v>
      </c>
      <c r="C4913" s="1" t="n">
        <v>11</v>
      </c>
      <c r="D4913" s="1" t="s">
        <v>3218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3677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8" t="n">
        <v>46223</v>
      </c>
      <c r="C4914" s="1" t="n">
        <v>11</v>
      </c>
      <c r="D4914" s="1" t="s">
        <v>3218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3770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8" t="n">
        <v>46223</v>
      </c>
      <c r="C4915" s="1" t="n">
        <v>11</v>
      </c>
      <c r="D4915" s="1" t="s">
        <v>3218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3515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8" t="n">
        <v>46223</v>
      </c>
      <c r="C4916" s="1" t="n">
        <v>11</v>
      </c>
      <c r="D4916" s="1" t="s">
        <v>3218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5090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8" t="n">
        <v>46223</v>
      </c>
      <c r="C4917" s="1" t="n">
        <v>11</v>
      </c>
      <c r="D4917" s="1" t="s">
        <v>3218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3319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8" t="n">
        <v>46223</v>
      </c>
      <c r="C4918" s="1" t="n">
        <v>11</v>
      </c>
      <c r="D4918" s="1" t="s">
        <v>3218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4385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8" t="n">
        <v>46223</v>
      </c>
      <c r="C4919" s="1" t="n">
        <v>11</v>
      </c>
      <c r="D4919" s="1" t="s">
        <v>3218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5091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8" t="n">
        <v>46223</v>
      </c>
      <c r="C4920" s="1" t="n">
        <v>11</v>
      </c>
      <c r="D4920" s="1" t="s">
        <v>3218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5092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8" t="n">
        <v>46223</v>
      </c>
      <c r="C4921" s="1" t="n">
        <v>11</v>
      </c>
      <c r="D4921" s="1" t="s">
        <v>3218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5093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8" t="n">
        <v>46223</v>
      </c>
      <c r="C4922" s="1" t="n">
        <v>11</v>
      </c>
      <c r="D4922" s="1" t="s">
        <v>3218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5094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8" t="n">
        <v>46223</v>
      </c>
      <c r="C4923" s="1" t="n">
        <v>11</v>
      </c>
      <c r="D4923" s="1" t="s">
        <v>3218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5095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8" t="n">
        <v>46223</v>
      </c>
      <c r="C4924" s="1" t="n">
        <v>11</v>
      </c>
      <c r="D4924" s="1" t="s">
        <v>3218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4386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8" t="n">
        <v>46223</v>
      </c>
      <c r="C4925" s="1" t="n">
        <v>11</v>
      </c>
      <c r="D4925" s="1" t="s">
        <v>3218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5096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8" t="n">
        <v>46223</v>
      </c>
      <c r="C4926" s="1" t="n">
        <v>11</v>
      </c>
      <c r="D4926" s="1" t="s">
        <v>3218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5097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8" t="n">
        <v>46223</v>
      </c>
      <c r="C4927" s="1" t="n">
        <v>11</v>
      </c>
      <c r="D4927" s="1" t="s">
        <v>3218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4389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8" t="n">
        <v>46223</v>
      </c>
      <c r="C4928" s="1" t="n">
        <v>11</v>
      </c>
      <c r="D4928" s="1" t="s">
        <v>3218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4390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8" t="n">
        <v>46223</v>
      </c>
      <c r="C4929" s="1" t="n">
        <v>11</v>
      </c>
      <c r="D4929" s="1" t="s">
        <v>3218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4391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8" t="n">
        <v>46223</v>
      </c>
      <c r="C4930" s="1" t="n">
        <v>11</v>
      </c>
      <c r="D4930" s="1" t="s">
        <v>3218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4394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8" t="n">
        <v>46223</v>
      </c>
      <c r="C4931" s="1" t="n">
        <v>11</v>
      </c>
      <c r="D4931" s="1" t="s">
        <v>3218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5098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8" t="n">
        <v>46223</v>
      </c>
      <c r="C4932" s="1" t="n">
        <v>11</v>
      </c>
      <c r="D4932" s="1" t="s">
        <v>3218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4501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8" t="n">
        <v>46223</v>
      </c>
      <c r="C4933" s="1" t="n">
        <v>11</v>
      </c>
      <c r="D4933" s="1" t="s">
        <v>3218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5099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8" t="n">
        <v>46223</v>
      </c>
      <c r="C4934" s="1" t="n">
        <v>11</v>
      </c>
      <c r="D4934" s="1" t="s">
        <v>3218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5100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8" t="n">
        <v>46223</v>
      </c>
      <c r="C4935" s="1" t="n">
        <v>11</v>
      </c>
      <c r="D4935" s="1" t="s">
        <v>3218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5101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8" t="n">
        <v>46223</v>
      </c>
      <c r="C4936" s="1" t="n">
        <v>11</v>
      </c>
      <c r="D4936" s="1" t="s">
        <v>3218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5102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8" t="n">
        <v>46223</v>
      </c>
      <c r="C4937" s="1" t="n">
        <v>11</v>
      </c>
      <c r="D4937" s="1" t="s">
        <v>3218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4399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8" t="n">
        <v>46223</v>
      </c>
      <c r="C4938" s="1" t="n">
        <v>11</v>
      </c>
      <c r="D4938" s="1" t="s">
        <v>3218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5103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8" t="n">
        <v>46223</v>
      </c>
      <c r="C4939" s="1" t="n">
        <v>11</v>
      </c>
      <c r="D4939" s="1" t="s">
        <v>3218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5104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8" t="n">
        <v>46223</v>
      </c>
      <c r="C4940" s="1" t="n">
        <v>11</v>
      </c>
      <c r="D4940" s="1" t="s">
        <v>3218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4402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8" t="n">
        <v>46223</v>
      </c>
      <c r="C4941" s="1" t="n">
        <v>11</v>
      </c>
      <c r="D4941" s="1" t="s">
        <v>3218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5105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8" t="n">
        <v>46223</v>
      </c>
      <c r="C4942" s="1" t="n">
        <v>11</v>
      </c>
      <c r="D4942" s="1" t="s">
        <v>3218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5106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8" t="n">
        <v>46223</v>
      </c>
      <c r="C4943" s="1" t="n">
        <v>11</v>
      </c>
      <c r="D4943" s="1" t="s">
        <v>3218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5107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8" t="n">
        <v>46223</v>
      </c>
      <c r="C4944" s="1" t="n">
        <v>11</v>
      </c>
      <c r="D4944" s="1" t="s">
        <v>3218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5108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8" t="n">
        <v>46223</v>
      </c>
      <c r="C4945" s="1" t="n">
        <v>11</v>
      </c>
      <c r="D4945" s="1" t="s">
        <v>3218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5109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8" t="n">
        <v>46223</v>
      </c>
      <c r="C4946" s="1" t="n">
        <v>11</v>
      </c>
      <c r="D4946" s="1" t="s">
        <v>3218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5110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8" t="n">
        <v>46223</v>
      </c>
      <c r="C4947" s="1" t="n">
        <v>11</v>
      </c>
      <c r="D4947" s="1" t="s">
        <v>3218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5111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8" t="n">
        <v>46223</v>
      </c>
      <c r="C4948" s="1" t="n">
        <v>11</v>
      </c>
      <c r="D4948" s="1" t="s">
        <v>3218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5112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8" t="n">
        <v>46223</v>
      </c>
      <c r="C4949" s="1" t="n">
        <v>11</v>
      </c>
      <c r="D4949" s="1" t="s">
        <v>3218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5113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8" t="n">
        <v>46223</v>
      </c>
      <c r="C4950" s="1" t="n">
        <v>11</v>
      </c>
      <c r="D4950" s="1" t="s">
        <v>3218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5114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8" t="n">
        <v>46223</v>
      </c>
      <c r="C4951" s="1" t="n">
        <v>11</v>
      </c>
      <c r="D4951" s="1" t="s">
        <v>3218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5115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8" t="n">
        <v>46223</v>
      </c>
      <c r="C4952" s="1" t="n">
        <v>11</v>
      </c>
      <c r="D4952" s="1" t="s">
        <v>3218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4346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8" t="n">
        <v>46223</v>
      </c>
      <c r="C4953" s="1" t="n">
        <v>11</v>
      </c>
      <c r="D4953" s="1" t="s">
        <v>3218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5116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8" t="n">
        <v>46223</v>
      </c>
      <c r="C4954" s="1" t="n">
        <v>11</v>
      </c>
      <c r="D4954" s="1" t="s">
        <v>3218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4355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8" t="n">
        <v>46223</v>
      </c>
      <c r="C4955" s="1" t="n">
        <v>11</v>
      </c>
      <c r="D4955" s="1" t="s">
        <v>3218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5117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8" t="n">
        <v>46223</v>
      </c>
      <c r="C4956" s="1" t="n">
        <v>11</v>
      </c>
      <c r="D4956" s="1" t="s">
        <v>3218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4356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8" t="n">
        <v>46223</v>
      </c>
      <c r="C4957" s="1" t="n">
        <v>11</v>
      </c>
      <c r="D4957" s="1" t="s">
        <v>3218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5118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8" t="n">
        <v>46223</v>
      </c>
      <c r="C4958" s="1" t="n">
        <v>11</v>
      </c>
      <c r="D4958" s="1" t="s">
        <v>3218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5119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8" t="n">
        <v>46223</v>
      </c>
      <c r="C4959" s="1" t="n">
        <v>11</v>
      </c>
      <c r="D4959" s="1" t="s">
        <v>3218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5120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8" t="n">
        <v>46223</v>
      </c>
      <c r="C4960" s="1" t="n">
        <v>11</v>
      </c>
      <c r="D4960" s="1" t="s">
        <v>3218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3292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8" t="n">
        <v>46223</v>
      </c>
      <c r="C4961" s="1" t="n">
        <v>11</v>
      </c>
      <c r="D4961" s="1" t="s">
        <v>3218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5121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8" t="n">
        <v>46223</v>
      </c>
      <c r="C4962" s="1" t="n">
        <v>11</v>
      </c>
      <c r="D4962" s="1" t="s">
        <v>3218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3293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8" t="n">
        <v>46223</v>
      </c>
      <c r="C4963" s="1" t="n">
        <v>11</v>
      </c>
      <c r="D4963" s="1" t="s">
        <v>3218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5122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8" t="n">
        <v>46223</v>
      </c>
      <c r="C4964" s="1" t="n">
        <v>11</v>
      </c>
      <c r="D4964" s="1" t="s">
        <v>3218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4370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8" t="n">
        <v>46223</v>
      </c>
      <c r="C4965" s="1" t="n">
        <v>11</v>
      </c>
      <c r="D4965" s="1" t="s">
        <v>3218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4371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8" t="n">
        <v>46223</v>
      </c>
      <c r="C4966" s="1" t="n">
        <v>11</v>
      </c>
      <c r="D4966" s="1" t="s">
        <v>3218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5123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8" t="n">
        <v>46223</v>
      </c>
      <c r="C4967" s="1" t="n">
        <v>11</v>
      </c>
      <c r="D4967" s="1" t="s">
        <v>3218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5124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8" t="n">
        <v>46223</v>
      </c>
      <c r="C4968" s="1" t="n">
        <v>11</v>
      </c>
      <c r="D4968" s="1" t="s">
        <v>3218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5125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8" t="n">
        <v>46223</v>
      </c>
      <c r="C4969" s="1" t="n">
        <v>11</v>
      </c>
      <c r="D4969" s="1" t="s">
        <v>3218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5126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8" t="n">
        <v>46223</v>
      </c>
      <c r="C4970" s="1" t="n">
        <v>11</v>
      </c>
      <c r="D4970" s="1" t="s">
        <v>3218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5127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8" t="n">
        <v>46223</v>
      </c>
      <c r="C4971" s="1" t="n">
        <v>11</v>
      </c>
      <c r="D4971" s="1" t="s">
        <v>3218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4373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8" t="n">
        <v>46223</v>
      </c>
      <c r="C4972" s="1" t="n">
        <v>11</v>
      </c>
      <c r="D4972" s="1" t="s">
        <v>3218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3295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8" t="n">
        <v>46223</v>
      </c>
      <c r="C4973" s="1" t="n">
        <v>171</v>
      </c>
      <c r="D4973" s="1" t="s">
        <v>3445</v>
      </c>
      <c r="E4973" s="1" t="n">
        <v>1955</v>
      </c>
      <c r="F4973" s="1" t="s">
        <v>3140</v>
      </c>
      <c r="I4973" s="1" t="n">
        <v>47445</v>
      </c>
      <c r="J4973" s="1" t="n">
        <v>45154</v>
      </c>
      <c r="K4973" s="1" t="n">
        <v>2246390</v>
      </c>
      <c r="L4973" s="1" t="s">
        <v>4433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8" t="n">
        <v>46223</v>
      </c>
      <c r="C4974" s="1" t="n">
        <v>171</v>
      </c>
      <c r="D4974" s="1" t="s">
        <v>3445</v>
      </c>
      <c r="E4974" s="1" t="n">
        <v>1955</v>
      </c>
      <c r="F4974" s="1" t="s">
        <v>3140</v>
      </c>
      <c r="I4974" s="1" t="n">
        <v>47445</v>
      </c>
      <c r="J4974" s="1" t="n">
        <v>45155</v>
      </c>
      <c r="K4974" s="1" t="n">
        <v>2246406</v>
      </c>
      <c r="L4974" s="1" t="s">
        <v>4434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8" t="n">
        <v>46223</v>
      </c>
      <c r="C4975" s="1" t="n">
        <v>171</v>
      </c>
      <c r="D4975" s="1" t="s">
        <v>3445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3292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8" t="n">
        <v>46224</v>
      </c>
      <c r="C4976" s="1" t="n">
        <v>6</v>
      </c>
      <c r="D4976" s="1" t="s">
        <v>3217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3212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8" t="n">
        <v>46224</v>
      </c>
      <c r="C4977" s="1" t="n">
        <v>6</v>
      </c>
      <c r="D4977" s="1" t="s">
        <v>3217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3213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8" t="n">
        <v>46224</v>
      </c>
      <c r="C4978" s="1" t="n">
        <v>6</v>
      </c>
      <c r="D4978" s="1" t="s">
        <v>3217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3214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8" t="n">
        <v>46224</v>
      </c>
      <c r="C4979" s="1" t="n">
        <v>6</v>
      </c>
      <c r="D4979" s="1" t="s">
        <v>3217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3216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8" t="n">
        <v>46224</v>
      </c>
      <c r="C4980" s="1" t="n">
        <v>6</v>
      </c>
      <c r="D4980" s="1" t="s">
        <v>3217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3215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8" t="n">
        <v>46224</v>
      </c>
      <c r="C4981" s="1" t="n">
        <v>6</v>
      </c>
      <c r="D4981" s="1" t="s">
        <v>3217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3248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8" t="n">
        <v>46224</v>
      </c>
      <c r="C4982" s="1" t="n">
        <v>6</v>
      </c>
      <c r="D4982" s="1" t="s">
        <v>3217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3249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8" t="n">
        <v>46224</v>
      </c>
      <c r="C4983" s="1" t="n">
        <v>6</v>
      </c>
      <c r="D4983" s="1" t="s">
        <v>3217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3250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8" t="n">
        <v>46224</v>
      </c>
      <c r="C4984" s="1" t="n">
        <v>6</v>
      </c>
      <c r="D4984" s="1" t="s">
        <v>3217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3251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8" t="n">
        <v>46224</v>
      </c>
      <c r="C4985" s="1" t="n">
        <v>6</v>
      </c>
      <c r="D4985" s="1" t="s">
        <v>3217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3252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8" t="n">
        <v>46224</v>
      </c>
      <c r="C4986" s="1" t="n">
        <v>6</v>
      </c>
      <c r="D4986" s="1" t="s">
        <v>3217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3401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8" t="n">
        <v>46224</v>
      </c>
      <c r="C4987" s="1" t="n">
        <v>6</v>
      </c>
      <c r="D4987" s="1" t="s">
        <v>3217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3254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8" t="n">
        <v>46224</v>
      </c>
      <c r="C4988" s="1" t="n">
        <v>6</v>
      </c>
      <c r="D4988" s="1" t="s">
        <v>3217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3255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8" t="n">
        <v>46224</v>
      </c>
      <c r="C4989" s="1" t="n">
        <v>6</v>
      </c>
      <c r="D4989" s="1" t="s">
        <v>3217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3256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8" t="n">
        <v>46224</v>
      </c>
      <c r="C4990" s="1" t="n">
        <v>6</v>
      </c>
      <c r="D4990" s="1" t="s">
        <v>3217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3257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8" t="n">
        <v>46224</v>
      </c>
      <c r="C4991" s="1" t="n">
        <v>6</v>
      </c>
      <c r="D4991" s="1" t="s">
        <v>3217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3258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8" t="n">
        <v>46224</v>
      </c>
      <c r="C4992" s="1" t="n">
        <v>6</v>
      </c>
      <c r="D4992" s="1" t="s">
        <v>3217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3404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8" t="n">
        <v>46224</v>
      </c>
      <c r="C4993" s="1" t="n">
        <v>6</v>
      </c>
      <c r="D4993" s="1" t="s">
        <v>3217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3405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8" t="n">
        <v>46224</v>
      </c>
      <c r="C4994" s="1" t="n">
        <v>6</v>
      </c>
      <c r="D4994" s="1" t="s">
        <v>3217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4032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8" t="n">
        <v>46224</v>
      </c>
      <c r="C4995" s="1" t="n">
        <v>6</v>
      </c>
      <c r="D4995" s="1" t="s">
        <v>3217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3260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8" t="n">
        <v>46224</v>
      </c>
      <c r="C4996" s="1" t="n">
        <v>6</v>
      </c>
      <c r="D4996" s="1" t="s">
        <v>3217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3261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8" t="n">
        <v>46224</v>
      </c>
      <c r="C4997" s="1" t="n">
        <v>6</v>
      </c>
      <c r="D4997" s="1" t="s">
        <v>3217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3604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8" t="n">
        <v>46224</v>
      </c>
      <c r="C4998" s="1" t="n">
        <v>6</v>
      </c>
      <c r="D4998" s="1" t="s">
        <v>3217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3262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8" t="n">
        <v>46224</v>
      </c>
      <c r="C4999" s="1" t="n">
        <v>11</v>
      </c>
      <c r="D4999" s="1" t="s">
        <v>3218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3288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8" t="n">
        <v>46224</v>
      </c>
      <c r="C5000" s="1" t="n">
        <v>11</v>
      </c>
      <c r="D5000" s="1" t="s">
        <v>3218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3291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8" t="n">
        <v>46224</v>
      </c>
      <c r="C5001" s="1" t="n">
        <v>11</v>
      </c>
      <c r="D5001" s="1" t="s">
        <v>3218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3288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8" t="n">
        <v>46224</v>
      </c>
      <c r="C5002" s="1" t="n">
        <v>11</v>
      </c>
      <c r="D5002" s="1" t="s">
        <v>3218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3290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8" t="n">
        <v>46224</v>
      </c>
      <c r="C5003" s="1" t="n">
        <v>11</v>
      </c>
      <c r="D5003" s="1" t="s">
        <v>3218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3513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8" t="n">
        <v>46224</v>
      </c>
      <c r="C5004" s="1" t="n">
        <v>11</v>
      </c>
      <c r="D5004" s="1" t="s">
        <v>3218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3231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8" t="n">
        <v>46224</v>
      </c>
      <c r="C5005" s="1" t="n">
        <v>11</v>
      </c>
      <c r="D5005" s="1" t="s">
        <v>3218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3232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8" t="n">
        <v>46224</v>
      </c>
      <c r="C5006" s="1" t="n">
        <v>11</v>
      </c>
      <c r="D5006" s="1" t="s">
        <v>3218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4180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8" t="n">
        <v>46224</v>
      </c>
      <c r="C5007" s="1" t="n">
        <v>11</v>
      </c>
      <c r="D5007" s="1" t="s">
        <v>3218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4181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8" t="n">
        <v>46224</v>
      </c>
      <c r="C5008" s="1" t="n">
        <v>11</v>
      </c>
      <c r="D5008" s="1" t="s">
        <v>3218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4565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8" t="n">
        <v>46224</v>
      </c>
      <c r="C5009" s="1" t="n">
        <v>11</v>
      </c>
      <c r="D5009" s="1" t="s">
        <v>3218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4567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8" t="n">
        <v>46224</v>
      </c>
      <c r="C5010" s="1" t="n">
        <v>11</v>
      </c>
      <c r="D5010" s="1" t="s">
        <v>3218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5128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8" t="n">
        <v>46224</v>
      </c>
      <c r="C5011" s="1" t="n">
        <v>11</v>
      </c>
      <c r="D5011" s="1" t="s">
        <v>3218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3227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8" t="n">
        <v>46224</v>
      </c>
      <c r="C5012" s="1" t="n">
        <v>11</v>
      </c>
      <c r="D5012" s="1" t="s">
        <v>3218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4541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8" t="n">
        <v>46224</v>
      </c>
      <c r="C5013" s="1" t="n">
        <v>11</v>
      </c>
      <c r="D5013" s="1" t="s">
        <v>3218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3230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8" t="n">
        <v>46224</v>
      </c>
      <c r="C5014" s="1" t="n">
        <v>11</v>
      </c>
      <c r="D5014" s="1" t="s">
        <v>3218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4184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8" t="n">
        <v>46224</v>
      </c>
      <c r="C5015" s="1" t="n">
        <v>11</v>
      </c>
      <c r="D5015" s="1" t="s">
        <v>3218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3233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8" t="n">
        <v>46224</v>
      </c>
      <c r="C5016" s="1" t="n">
        <v>11</v>
      </c>
      <c r="D5016" s="1" t="s">
        <v>3218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3804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8" t="n">
        <v>46224</v>
      </c>
      <c r="C5017" s="1" t="n">
        <v>11</v>
      </c>
      <c r="D5017" s="1" t="s">
        <v>3218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4560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8" t="n">
        <v>46224</v>
      </c>
      <c r="C5018" s="1" t="n">
        <v>11</v>
      </c>
      <c r="D5018" s="1" t="s">
        <v>3218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3235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8" t="n">
        <v>46224</v>
      </c>
      <c r="C5019" s="1" t="n">
        <v>11</v>
      </c>
      <c r="D5019" s="1" t="s">
        <v>3218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3805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8" t="n">
        <v>46224</v>
      </c>
      <c r="C5020" s="1" t="n">
        <v>11</v>
      </c>
      <c r="D5020" s="1" t="s">
        <v>3218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3807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8" t="n">
        <v>46224</v>
      </c>
      <c r="C5021" s="1" t="n">
        <v>11</v>
      </c>
      <c r="D5021" s="1" t="s">
        <v>3218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3237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8" t="n">
        <v>46224</v>
      </c>
      <c r="C5022" s="1" t="n">
        <v>11</v>
      </c>
      <c r="D5022" s="1" t="s">
        <v>3218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3811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8" t="n">
        <v>46224</v>
      </c>
      <c r="C5023" s="1" t="n">
        <v>11</v>
      </c>
      <c r="D5023" s="1" t="s">
        <v>3218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5129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8" t="n">
        <v>46224</v>
      </c>
      <c r="C5024" s="1" t="n">
        <v>11</v>
      </c>
      <c r="D5024" s="1" t="s">
        <v>3218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4187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8" t="n">
        <v>46224</v>
      </c>
      <c r="C5025" s="1" t="n">
        <v>11</v>
      </c>
      <c r="D5025" s="1" t="s">
        <v>3218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3238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8" t="n">
        <v>46224</v>
      </c>
      <c r="C5026" s="1" t="n">
        <v>11</v>
      </c>
      <c r="D5026" s="1" t="s">
        <v>3218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4189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8" t="n">
        <v>46224</v>
      </c>
      <c r="C5027" s="1" t="n">
        <v>11</v>
      </c>
      <c r="D5027" s="1" t="s">
        <v>3218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3233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8" t="n">
        <v>46224</v>
      </c>
      <c r="C5028" s="1" t="n">
        <v>11</v>
      </c>
      <c r="D5028" s="1" t="s">
        <v>3218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3243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8" t="n">
        <v>46224</v>
      </c>
      <c r="C5029" s="1" t="n">
        <v>22</v>
      </c>
      <c r="D5029" s="1" t="s">
        <v>3364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3379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8" t="n">
        <v>46224</v>
      </c>
      <c r="C5030" s="1" t="n">
        <v>22</v>
      </c>
      <c r="D5030" s="1" t="s">
        <v>3364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3380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8" t="n">
        <v>46224</v>
      </c>
      <c r="C5031" s="1" t="n">
        <v>22</v>
      </c>
      <c r="D5031" s="1" t="s">
        <v>3364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3381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8" t="n">
        <v>46224</v>
      </c>
      <c r="C5032" s="1" t="n">
        <v>22</v>
      </c>
      <c r="D5032" s="1" t="s">
        <v>3364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3382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8" t="n">
        <v>46224</v>
      </c>
      <c r="C5033" s="1" t="n">
        <v>22</v>
      </c>
      <c r="D5033" s="1" t="s">
        <v>3364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3595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8" t="n">
        <v>46224</v>
      </c>
      <c r="C5034" s="1" t="n">
        <v>22</v>
      </c>
      <c r="D5034" s="1" t="s">
        <v>3364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3365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8" t="n">
        <v>46224</v>
      </c>
      <c r="C5035" s="1" t="n">
        <v>22</v>
      </c>
      <c r="D5035" s="1" t="s">
        <v>3364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3383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8" t="n">
        <v>46224</v>
      </c>
      <c r="C5036" s="1" t="n">
        <v>22</v>
      </c>
      <c r="D5036" s="1" t="s">
        <v>3364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3366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8" t="n">
        <v>46224</v>
      </c>
      <c r="C5037" s="1" t="n">
        <v>22</v>
      </c>
      <c r="D5037" s="1" t="s">
        <v>3364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3367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8" t="n">
        <v>46224</v>
      </c>
      <c r="C5038" s="1" t="n">
        <v>22</v>
      </c>
      <c r="D5038" s="1" t="s">
        <v>3364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3368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8" t="n">
        <v>46224</v>
      </c>
      <c r="C5039" s="1" t="n">
        <v>22</v>
      </c>
      <c r="D5039" s="1" t="s">
        <v>3364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3369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8" t="n">
        <v>46224</v>
      </c>
      <c r="C5040" s="1" t="n">
        <v>22</v>
      </c>
      <c r="D5040" s="1" t="s">
        <v>3364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3370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8" t="n">
        <v>46224</v>
      </c>
      <c r="C5041" s="1" t="n">
        <v>22</v>
      </c>
      <c r="D5041" s="1" t="s">
        <v>3364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3371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8" t="n">
        <v>46224</v>
      </c>
      <c r="C5042" s="1" t="n">
        <v>22</v>
      </c>
      <c r="D5042" s="1" t="s">
        <v>3364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3372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8" t="n">
        <v>46224</v>
      </c>
      <c r="C5043" s="1" t="n">
        <v>22</v>
      </c>
      <c r="D5043" s="1" t="s">
        <v>3364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3373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8" t="n">
        <v>46224</v>
      </c>
      <c r="C5044" s="1" t="n">
        <v>22</v>
      </c>
      <c r="D5044" s="1" t="s">
        <v>3364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3374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8" t="n">
        <v>46224</v>
      </c>
      <c r="C5045" s="1" t="n">
        <v>22</v>
      </c>
      <c r="D5045" s="1" t="s">
        <v>3364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3384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8" t="n">
        <v>46224</v>
      </c>
      <c r="C5046" s="1" t="n">
        <v>22</v>
      </c>
      <c r="D5046" s="1" t="s">
        <v>3364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3375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8" t="n">
        <v>46224</v>
      </c>
      <c r="C5047" s="1" t="n">
        <v>22</v>
      </c>
      <c r="D5047" s="1" t="s">
        <v>3364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3376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8" t="n">
        <v>46224</v>
      </c>
      <c r="C5048" s="1" t="n">
        <v>22</v>
      </c>
      <c r="D5048" s="1" t="s">
        <v>3364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3376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8" t="n">
        <v>46224</v>
      </c>
      <c r="C5049" s="1" t="n">
        <v>22</v>
      </c>
      <c r="D5049" s="1" t="s">
        <v>3364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3376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8" t="n">
        <v>46224</v>
      </c>
      <c r="C5050" s="1" t="n">
        <v>22</v>
      </c>
      <c r="D5050" s="1" t="s">
        <v>3364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3377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8" t="n">
        <v>46224</v>
      </c>
      <c r="C5051" s="1" t="n">
        <v>22</v>
      </c>
      <c r="D5051" s="1" t="s">
        <v>3364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3377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8" t="n">
        <v>46224</v>
      </c>
      <c r="C5052" s="1" t="n">
        <v>22</v>
      </c>
      <c r="D5052" s="1" t="s">
        <v>3364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3378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8" t="n">
        <v>46224</v>
      </c>
      <c r="C5053" s="1" t="n">
        <v>22</v>
      </c>
      <c r="D5053" s="1" t="s">
        <v>3364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3378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8" t="n">
        <v>46224</v>
      </c>
      <c r="C5054" s="1" t="n">
        <v>22</v>
      </c>
      <c r="D5054" s="1" t="s">
        <v>3364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3378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8" t="n">
        <v>46224</v>
      </c>
      <c r="C5055" s="1" t="n">
        <v>22</v>
      </c>
      <c r="D5055" s="1" t="s">
        <v>3364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3365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8" t="n">
        <v>46224</v>
      </c>
      <c r="C5056" s="1" t="n">
        <v>22</v>
      </c>
      <c r="D5056" s="1" t="s">
        <v>3364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3365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8" t="n">
        <v>46224</v>
      </c>
      <c r="C5057" s="1" t="n">
        <v>22</v>
      </c>
      <c r="D5057" s="1" t="s">
        <v>3364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3366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8" t="n">
        <v>46224</v>
      </c>
      <c r="C5058" s="1" t="n">
        <v>22</v>
      </c>
      <c r="D5058" s="1" t="s">
        <v>3364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3367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8" t="n">
        <v>46224</v>
      </c>
      <c r="C5059" s="1" t="n">
        <v>22</v>
      </c>
      <c r="D5059" s="1" t="s">
        <v>3364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3367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8" t="n">
        <v>46224</v>
      </c>
      <c r="C5060" s="1" t="n">
        <v>22</v>
      </c>
      <c r="D5060" s="1" t="s">
        <v>3364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3368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8" t="n">
        <v>46224</v>
      </c>
      <c r="C5061" s="1" t="n">
        <v>22</v>
      </c>
      <c r="D5061" s="1" t="s">
        <v>3364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3368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8" t="n">
        <v>46224</v>
      </c>
      <c r="C5062" s="1" t="n">
        <v>22</v>
      </c>
      <c r="D5062" s="1" t="s">
        <v>3364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3369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8" t="n">
        <v>46224</v>
      </c>
      <c r="C5063" s="1" t="n">
        <v>22</v>
      </c>
      <c r="D5063" s="1" t="s">
        <v>3364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3369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8" t="n">
        <v>46224</v>
      </c>
      <c r="C5064" s="1" t="n">
        <v>22</v>
      </c>
      <c r="D5064" s="1" t="s">
        <v>3364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3370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8" t="n">
        <v>46224</v>
      </c>
      <c r="C5065" s="1" t="n">
        <v>22</v>
      </c>
      <c r="D5065" s="1" t="s">
        <v>3364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3370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8" t="n">
        <v>46224</v>
      </c>
      <c r="C5066" s="1" t="n">
        <v>22</v>
      </c>
      <c r="D5066" s="1" t="s">
        <v>3364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3371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8" t="n">
        <v>46224</v>
      </c>
      <c r="C5067" s="1" t="n">
        <v>22</v>
      </c>
      <c r="D5067" s="1" t="s">
        <v>3364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3371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8" t="n">
        <v>46224</v>
      </c>
      <c r="C5068" s="1" t="n">
        <v>22</v>
      </c>
      <c r="D5068" s="1" t="s">
        <v>3364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3372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8" t="n">
        <v>46224</v>
      </c>
      <c r="C5069" s="1" t="n">
        <v>22</v>
      </c>
      <c r="D5069" s="1" t="s">
        <v>3364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3372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8" t="n">
        <v>46224</v>
      </c>
      <c r="C5070" s="1" t="n">
        <v>22</v>
      </c>
      <c r="D5070" s="1" t="s">
        <v>3364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3373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8" t="n">
        <v>46224</v>
      </c>
      <c r="C5071" s="1" t="n">
        <v>22</v>
      </c>
      <c r="D5071" s="1" t="s">
        <v>3364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3374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8" t="n">
        <v>46224</v>
      </c>
      <c r="C5072" s="1" t="n">
        <v>22</v>
      </c>
      <c r="D5072" s="1" t="s">
        <v>3364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3374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8" t="n">
        <v>46224</v>
      </c>
      <c r="C5073" s="1" t="n">
        <v>22</v>
      </c>
      <c r="D5073" s="1" t="s">
        <v>3364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4754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8" t="n">
        <v>46224</v>
      </c>
      <c r="C5074" s="1" t="n">
        <v>22</v>
      </c>
      <c r="D5074" s="1" t="s">
        <v>3364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3375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8" t="n">
        <v>46224</v>
      </c>
      <c r="C5075" s="1" t="n">
        <v>22</v>
      </c>
      <c r="D5075" s="1" t="s">
        <v>3364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3376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8" t="n">
        <v>46224</v>
      </c>
      <c r="C5076" s="1" t="n">
        <v>22</v>
      </c>
      <c r="D5076" s="1" t="s">
        <v>3364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3376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8" t="n">
        <v>46224</v>
      </c>
      <c r="C5077" s="1" t="n">
        <v>22</v>
      </c>
      <c r="D5077" s="1" t="s">
        <v>3364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3377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8" t="n">
        <v>46224</v>
      </c>
      <c r="C5078" s="1" t="n">
        <v>22</v>
      </c>
      <c r="D5078" s="1" t="s">
        <v>3364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3377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8" t="n">
        <v>46224</v>
      </c>
      <c r="C5079" s="1" t="n">
        <v>22</v>
      </c>
      <c r="D5079" s="1" t="s">
        <v>3364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3378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8" t="n">
        <v>46224</v>
      </c>
      <c r="C5080" s="1" t="n">
        <v>22</v>
      </c>
      <c r="D5080" s="1" t="s">
        <v>3364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3378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8" t="n">
        <v>46224</v>
      </c>
      <c r="C5081" s="1" t="n">
        <v>100</v>
      </c>
      <c r="D5081" s="1" t="s">
        <v>3385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3595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8" t="n">
        <v>46224</v>
      </c>
      <c r="C5082" s="1" t="n">
        <v>100</v>
      </c>
      <c r="D5082" s="1" t="s">
        <v>3385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3384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8" t="n">
        <v>46224</v>
      </c>
      <c r="C5083" s="1" t="n">
        <v>100</v>
      </c>
      <c r="D5083" s="1" t="s">
        <v>3385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3376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8" t="n">
        <v>46224</v>
      </c>
      <c r="C5084" s="1" t="n">
        <v>100</v>
      </c>
      <c r="D5084" s="1" t="s">
        <v>3385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3378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8" t="n">
        <v>46224</v>
      </c>
      <c r="C5085" s="1" t="n">
        <v>100</v>
      </c>
      <c r="D5085" s="1" t="s">
        <v>3385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3379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8" t="n">
        <v>46224</v>
      </c>
      <c r="C5086" s="1" t="n">
        <v>100</v>
      </c>
      <c r="D5086" s="1" t="s">
        <v>3385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3380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8" t="n">
        <v>46224</v>
      </c>
      <c r="C5087" s="1" t="n">
        <v>100</v>
      </c>
      <c r="D5087" s="1" t="s">
        <v>3385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3381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8" t="n">
        <v>46224</v>
      </c>
      <c r="C5088" s="1" t="n">
        <v>100</v>
      </c>
      <c r="D5088" s="1" t="s">
        <v>3385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3382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8" t="n">
        <v>46224</v>
      </c>
      <c r="C5089" s="1" t="n">
        <v>100</v>
      </c>
      <c r="D5089" s="1" t="s">
        <v>3385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3383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8" t="n">
        <v>46224</v>
      </c>
      <c r="C5090" s="1" t="n">
        <v>100</v>
      </c>
      <c r="D5090" s="1" t="s">
        <v>3385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3376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8" t="n">
        <v>46224</v>
      </c>
      <c r="C5091" s="1" t="n">
        <v>100</v>
      </c>
      <c r="D5091" s="1" t="s">
        <v>3385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3377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8" t="n">
        <v>46224</v>
      </c>
      <c r="C5092" s="1" t="n">
        <v>100</v>
      </c>
      <c r="D5092" s="1" t="s">
        <v>3385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3378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8" t="n">
        <v>46224</v>
      </c>
      <c r="C5093" s="1" t="n">
        <v>100</v>
      </c>
      <c r="D5093" s="1" t="s">
        <v>3385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3365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8" t="n">
        <v>46224</v>
      </c>
      <c r="C5094" s="1" t="n">
        <v>100</v>
      </c>
      <c r="D5094" s="1" t="s">
        <v>3385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3366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8" t="n">
        <v>46224</v>
      </c>
      <c r="C5095" s="1" t="n">
        <v>100</v>
      </c>
      <c r="D5095" s="1" t="s">
        <v>3385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3367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8" t="n">
        <v>46224</v>
      </c>
      <c r="C5096" s="1" t="n">
        <v>100</v>
      </c>
      <c r="D5096" s="1" t="s">
        <v>3385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3368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8" t="n">
        <v>46224</v>
      </c>
      <c r="C5097" s="1" t="n">
        <v>100</v>
      </c>
      <c r="D5097" s="1" t="s">
        <v>3385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3369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8" t="n">
        <v>46224</v>
      </c>
      <c r="C5098" s="1" t="n">
        <v>100</v>
      </c>
      <c r="D5098" s="1" t="s">
        <v>3385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3370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8" t="n">
        <v>46224</v>
      </c>
      <c r="C5099" s="1" t="n">
        <v>100</v>
      </c>
      <c r="D5099" s="1" t="s">
        <v>3385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3371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8" t="n">
        <v>46224</v>
      </c>
      <c r="C5100" s="1" t="n">
        <v>100</v>
      </c>
      <c r="D5100" s="1" t="s">
        <v>3385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3372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8" t="n">
        <v>46224</v>
      </c>
      <c r="C5101" s="1" t="n">
        <v>100</v>
      </c>
      <c r="D5101" s="1" t="s">
        <v>3385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3373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8" t="n">
        <v>46224</v>
      </c>
      <c r="C5102" s="1" t="n">
        <v>100</v>
      </c>
      <c r="D5102" s="1" t="s">
        <v>3385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3374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8" t="n">
        <v>46224</v>
      </c>
      <c r="C5103" s="1" t="n">
        <v>100</v>
      </c>
      <c r="D5103" s="1" t="s">
        <v>3385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3375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8" t="n">
        <v>46224</v>
      </c>
      <c r="C5104" s="1" t="n">
        <v>100</v>
      </c>
      <c r="D5104" s="1" t="s">
        <v>3385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3376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8" t="n">
        <v>46224</v>
      </c>
      <c r="C5105" s="1" t="n">
        <v>100</v>
      </c>
      <c r="D5105" s="1" t="s">
        <v>3385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3377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8" t="n">
        <v>46224</v>
      </c>
      <c r="C5106" s="1" t="n">
        <v>100</v>
      </c>
      <c r="D5106" s="1" t="s">
        <v>3385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3378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8" t="n">
        <v>46224</v>
      </c>
      <c r="C5107" s="1" t="n">
        <v>100</v>
      </c>
      <c r="D5107" s="1" t="s">
        <v>3385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3365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8" t="n">
        <v>46224</v>
      </c>
      <c r="C5108" s="1" t="n">
        <v>100</v>
      </c>
      <c r="D5108" s="1" t="s">
        <v>3385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3367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8" t="n">
        <v>46224</v>
      </c>
      <c r="C5109" s="1" t="n">
        <v>100</v>
      </c>
      <c r="D5109" s="1" t="s">
        <v>3385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3368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8" t="n">
        <v>46224</v>
      </c>
      <c r="C5110" s="1" t="n">
        <v>100</v>
      </c>
      <c r="D5110" s="1" t="s">
        <v>3385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3369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8" t="n">
        <v>46224</v>
      </c>
      <c r="C5111" s="1" t="n">
        <v>100</v>
      </c>
      <c r="D5111" s="1" t="s">
        <v>3385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3370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8" t="n">
        <v>46224</v>
      </c>
      <c r="C5112" s="1" t="n">
        <v>100</v>
      </c>
      <c r="D5112" s="1" t="s">
        <v>3385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3371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8" t="n">
        <v>46224</v>
      </c>
      <c r="C5113" s="1" t="n">
        <v>100</v>
      </c>
      <c r="D5113" s="1" t="s">
        <v>3385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3372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8" t="n">
        <v>46224</v>
      </c>
      <c r="C5114" s="1" t="n">
        <v>100</v>
      </c>
      <c r="D5114" s="1" t="s">
        <v>3385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3374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8" t="n">
        <v>46224</v>
      </c>
      <c r="C5115" s="1" t="n">
        <v>100</v>
      </c>
      <c r="D5115" s="1" t="s">
        <v>3385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4754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8" t="n">
        <v>46224</v>
      </c>
      <c r="C5116" s="1" t="n">
        <v>100</v>
      </c>
      <c r="D5116" s="1" t="s">
        <v>3385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3376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8" t="n">
        <v>46224</v>
      </c>
      <c r="C5117" s="1" t="n">
        <v>100</v>
      </c>
      <c r="D5117" s="1" t="s">
        <v>3385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3377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8" t="n">
        <v>46224</v>
      </c>
      <c r="C5118" s="1" t="n">
        <v>100</v>
      </c>
      <c r="D5118" s="1" t="s">
        <v>3385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3378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8" t="n">
        <v>46224</v>
      </c>
      <c r="C5119" s="1" t="n">
        <v>100</v>
      </c>
      <c r="D5119" s="1" t="s">
        <v>3385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3365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8" t="n">
        <v>46224</v>
      </c>
      <c r="C5120" s="1" t="n">
        <v>100</v>
      </c>
      <c r="D5120" s="1" t="s">
        <v>3385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3366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8" t="n">
        <v>46224</v>
      </c>
      <c r="C5121" s="1" t="n">
        <v>100</v>
      </c>
      <c r="D5121" s="1" t="s">
        <v>3385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3367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8" t="n">
        <v>46224</v>
      </c>
      <c r="C5122" s="1" t="n">
        <v>100</v>
      </c>
      <c r="D5122" s="1" t="s">
        <v>3385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3368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8" t="n">
        <v>46224</v>
      </c>
      <c r="C5123" s="1" t="n">
        <v>100</v>
      </c>
      <c r="D5123" s="1" t="s">
        <v>3385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3369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8" t="n">
        <v>46224</v>
      </c>
      <c r="C5124" s="1" t="n">
        <v>100</v>
      </c>
      <c r="D5124" s="1" t="s">
        <v>3385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3370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8" t="n">
        <v>46224</v>
      </c>
      <c r="C5125" s="1" t="n">
        <v>100</v>
      </c>
      <c r="D5125" s="1" t="s">
        <v>3385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3371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8" t="n">
        <v>46224</v>
      </c>
      <c r="C5126" s="1" t="n">
        <v>100</v>
      </c>
      <c r="D5126" s="1" t="s">
        <v>3385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3372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8" t="n">
        <v>46224</v>
      </c>
      <c r="C5127" s="1" t="n">
        <v>100</v>
      </c>
      <c r="D5127" s="1" t="s">
        <v>3385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3373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8" t="n">
        <v>46224</v>
      </c>
      <c r="C5128" s="1" t="n">
        <v>100</v>
      </c>
      <c r="D5128" s="1" t="s">
        <v>3385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3374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8" t="n">
        <v>46224</v>
      </c>
      <c r="C5129" s="1" t="n">
        <v>100</v>
      </c>
      <c r="D5129" s="1" t="s">
        <v>3385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3375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8" t="n">
        <v>46224</v>
      </c>
      <c r="C5130" s="1" t="n">
        <v>100</v>
      </c>
      <c r="D5130" s="1" t="s">
        <v>3385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3376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8" t="n">
        <v>46224</v>
      </c>
      <c r="C5131" s="1" t="n">
        <v>100</v>
      </c>
      <c r="D5131" s="1" t="s">
        <v>3385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3377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8" t="n">
        <v>46224</v>
      </c>
      <c r="C5132" s="1" t="n">
        <v>100</v>
      </c>
      <c r="D5132" s="1" t="s">
        <v>3385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3378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8" t="n">
        <v>46225</v>
      </c>
      <c r="C5133" s="1" t="n">
        <v>6</v>
      </c>
      <c r="D5133" s="1" t="s">
        <v>3217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3212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8" t="n">
        <v>46225</v>
      </c>
      <c r="C5134" s="1" t="n">
        <v>6</v>
      </c>
      <c r="D5134" s="1" t="s">
        <v>3217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3213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8" t="n">
        <v>46225</v>
      </c>
      <c r="C5135" s="1" t="n">
        <v>6</v>
      </c>
      <c r="D5135" s="1" t="s">
        <v>3217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3214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8" t="n">
        <v>46225</v>
      </c>
      <c r="C5136" s="1" t="n">
        <v>6</v>
      </c>
      <c r="D5136" s="1" t="s">
        <v>3217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3847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8" t="n">
        <v>46225</v>
      </c>
      <c r="C5137" s="1" t="n">
        <v>6</v>
      </c>
      <c r="D5137" s="1" t="s">
        <v>3217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3215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8" t="n">
        <v>46225</v>
      </c>
      <c r="C5138" s="1" t="n">
        <v>11</v>
      </c>
      <c r="D5138" s="1" t="s">
        <v>3218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3449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8" t="n">
        <v>46225</v>
      </c>
      <c r="C5139" s="1" t="n">
        <v>11</v>
      </c>
      <c r="D5139" s="1" t="s">
        <v>3218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3450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8" t="n">
        <v>46225</v>
      </c>
      <c r="C5140" s="1" t="n">
        <v>11</v>
      </c>
      <c r="D5140" s="1" t="s">
        <v>3218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3452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8" t="n">
        <v>46225</v>
      </c>
      <c r="C5141" s="1" t="n">
        <v>11</v>
      </c>
      <c r="D5141" s="1" t="s">
        <v>3218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5130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8" t="n">
        <v>46225</v>
      </c>
      <c r="C5142" s="1" t="n">
        <v>11</v>
      </c>
      <c r="D5142" s="1" t="s">
        <v>3218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3454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8" t="n">
        <v>46225</v>
      </c>
      <c r="C5143" s="1" t="n">
        <v>11</v>
      </c>
      <c r="D5143" s="1" t="s">
        <v>3218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3455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8" t="n">
        <v>46225</v>
      </c>
      <c r="C5144" s="1" t="n">
        <v>11</v>
      </c>
      <c r="D5144" s="1" t="s">
        <v>3218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3456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8" t="n">
        <v>46225</v>
      </c>
      <c r="C5145" s="1" t="n">
        <v>11</v>
      </c>
      <c r="D5145" s="1" t="s">
        <v>3218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5131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8" t="n">
        <v>46225</v>
      </c>
      <c r="C5146" s="1" t="n">
        <v>11</v>
      </c>
      <c r="D5146" s="1" t="s">
        <v>3218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3457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8" t="n">
        <v>46225</v>
      </c>
      <c r="C5147" s="1" t="n">
        <v>11</v>
      </c>
      <c r="D5147" s="1" t="s">
        <v>3218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5132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8" t="n">
        <v>46225</v>
      </c>
      <c r="C5148" s="1" t="n">
        <v>11</v>
      </c>
      <c r="D5148" s="1" t="s">
        <v>3218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5133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8" t="n">
        <v>46225</v>
      </c>
      <c r="C5149" s="1" t="n">
        <v>11</v>
      </c>
      <c r="D5149" s="1" t="s">
        <v>3218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5134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8" t="n">
        <v>46225</v>
      </c>
      <c r="C5150" s="1" t="n">
        <v>11</v>
      </c>
      <c r="D5150" s="1" t="s">
        <v>3218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5135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8" t="n">
        <v>46225</v>
      </c>
      <c r="C5151" s="1" t="n">
        <v>11</v>
      </c>
      <c r="D5151" s="1" t="s">
        <v>3218</v>
      </c>
      <c r="E5151" s="1" t="n">
        <v>1609</v>
      </c>
      <c r="F5151" s="1" t="s">
        <v>521</v>
      </c>
      <c r="I5151" s="1" t="n">
        <v>5838</v>
      </c>
      <c r="J5151" s="1" t="n">
        <v>41614</v>
      </c>
      <c r="K5151" s="1" t="n">
        <v>7896878801213</v>
      </c>
      <c r="L5151" s="1" t="s">
        <v>3458</v>
      </c>
      <c r="N5151" s="1" t="n">
        <v>20</v>
      </c>
      <c r="O5151" s="1" t="n">
        <v>81</v>
      </c>
    </row>
    <row r="5152" customFormat="false" ht="15" hidden="false" customHeight="true" outlineLevel="0" collapsed="false">
      <c r="A5152" s="1" t="n">
        <v>3</v>
      </c>
      <c r="B5152" s="18" t="n">
        <v>46225</v>
      </c>
      <c r="C5152" s="1" t="n">
        <v>11</v>
      </c>
      <c r="D5152" s="1" t="s">
        <v>3218</v>
      </c>
      <c r="E5152" s="1" t="n">
        <v>1609</v>
      </c>
      <c r="F5152" s="1" t="s">
        <v>521</v>
      </c>
      <c r="I5152" s="1" t="n">
        <v>5838</v>
      </c>
      <c r="J5152" s="1" t="n">
        <v>32861</v>
      </c>
      <c r="K5152" s="1" t="n">
        <v>7896878801145</v>
      </c>
      <c r="L5152" s="1" t="s">
        <v>5136</v>
      </c>
      <c r="N5152" s="1" t="n">
        <v>2</v>
      </c>
      <c r="O5152" s="1" t="n">
        <v>15.7</v>
      </c>
    </row>
    <row r="5153" customFormat="false" ht="15" hidden="false" customHeight="true" outlineLevel="0" collapsed="false">
      <c r="A5153" s="1" t="n">
        <v>3</v>
      </c>
      <c r="B5153" s="18" t="n">
        <v>46225</v>
      </c>
      <c r="C5153" s="1" t="n">
        <v>11</v>
      </c>
      <c r="D5153" s="1" t="s">
        <v>3218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5137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8" t="n">
        <v>46225</v>
      </c>
      <c r="C5154" s="1" t="n">
        <v>11</v>
      </c>
      <c r="D5154" s="1" t="s">
        <v>3218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5138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8" t="n">
        <v>46225</v>
      </c>
      <c r="C5155" s="1" t="n">
        <v>11</v>
      </c>
      <c r="D5155" s="1" t="s">
        <v>3218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4719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8" t="n">
        <v>46225</v>
      </c>
      <c r="C5156" s="1" t="n">
        <v>11</v>
      </c>
      <c r="D5156" s="1" t="s">
        <v>3218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4720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8" t="n">
        <v>46225</v>
      </c>
      <c r="C5157" s="1" t="n">
        <v>11</v>
      </c>
      <c r="D5157" s="1" t="s">
        <v>3218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4721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8" t="n">
        <v>46225</v>
      </c>
      <c r="C5158" s="1" t="n">
        <v>11</v>
      </c>
      <c r="D5158" s="1" t="s">
        <v>3218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4722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8" t="n">
        <v>46225</v>
      </c>
      <c r="C5159" s="1" t="n">
        <v>11</v>
      </c>
      <c r="D5159" s="1" t="s">
        <v>3218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4723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8" t="n">
        <v>46225</v>
      </c>
      <c r="C5160" s="1" t="n">
        <v>11</v>
      </c>
      <c r="D5160" s="1" t="s">
        <v>3218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3495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8" t="n">
        <v>46225</v>
      </c>
      <c r="C5161" s="1" t="n">
        <v>11</v>
      </c>
      <c r="D5161" s="1" t="s">
        <v>3218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3392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8" t="n">
        <v>46225</v>
      </c>
      <c r="C5162" s="1" t="n">
        <v>11</v>
      </c>
      <c r="D5162" s="1" t="s">
        <v>3218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3393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8" t="n">
        <v>46225</v>
      </c>
      <c r="C5163" s="1" t="n">
        <v>11</v>
      </c>
      <c r="D5163" s="1" t="s">
        <v>3218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3393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8" t="n">
        <v>46225</v>
      </c>
      <c r="C5164" s="1" t="n">
        <v>11</v>
      </c>
      <c r="D5164" s="1" t="s">
        <v>3218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3667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8" t="n">
        <v>46225</v>
      </c>
      <c r="C5165" s="1" t="n">
        <v>11</v>
      </c>
      <c r="D5165" s="1" t="s">
        <v>3218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3670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8" t="n">
        <v>46225</v>
      </c>
      <c r="C5166" s="1" t="n">
        <v>11</v>
      </c>
      <c r="D5166" s="1" t="s">
        <v>3218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3288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8" t="n">
        <v>46225</v>
      </c>
      <c r="C5167" s="1" t="n">
        <v>11</v>
      </c>
      <c r="D5167" s="1" t="s">
        <v>3218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3496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8" t="n">
        <v>46225</v>
      </c>
      <c r="C5168" s="1" t="n">
        <v>11</v>
      </c>
      <c r="D5168" s="1" t="s">
        <v>3218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3247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8" t="n">
        <v>46225</v>
      </c>
      <c r="C5169" s="1" t="n">
        <v>11</v>
      </c>
      <c r="D5169" s="1" t="s">
        <v>3218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3270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8" t="n">
        <v>46225</v>
      </c>
      <c r="C5170" s="1" t="n">
        <v>11</v>
      </c>
      <c r="D5170" s="1" t="s">
        <v>3218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3272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8" t="n">
        <v>46225</v>
      </c>
      <c r="C5171" s="1" t="n">
        <v>11</v>
      </c>
      <c r="D5171" s="1" t="s">
        <v>3218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4132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8" t="n">
        <v>46225</v>
      </c>
      <c r="C5172" s="1" t="n">
        <v>11</v>
      </c>
      <c r="D5172" s="1" t="s">
        <v>3218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5139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8" t="n">
        <v>46225</v>
      </c>
      <c r="C5173" s="1" t="n">
        <v>11</v>
      </c>
      <c r="D5173" s="1" t="s">
        <v>3218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4133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8" t="n">
        <v>46225</v>
      </c>
      <c r="C5174" s="1" t="n">
        <v>11</v>
      </c>
      <c r="D5174" s="1" t="s">
        <v>3218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4134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8" t="n">
        <v>46225</v>
      </c>
      <c r="C5175" s="1" t="n">
        <v>11</v>
      </c>
      <c r="D5175" s="1" t="s">
        <v>3218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4135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8" t="n">
        <v>46225</v>
      </c>
      <c r="C5176" s="1" t="n">
        <v>11</v>
      </c>
      <c r="D5176" s="1" t="s">
        <v>3218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4136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8" t="n">
        <v>46225</v>
      </c>
      <c r="C5177" s="1" t="n">
        <v>11</v>
      </c>
      <c r="D5177" s="1" t="s">
        <v>3218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4137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8" t="n">
        <v>46225</v>
      </c>
      <c r="C5178" s="1" t="n">
        <v>11</v>
      </c>
      <c r="D5178" s="1" t="s">
        <v>3218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5140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8" t="n">
        <v>46225</v>
      </c>
      <c r="C5179" s="1" t="n">
        <v>11</v>
      </c>
      <c r="D5179" s="1" t="s">
        <v>3218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4139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8" t="n">
        <v>46225</v>
      </c>
      <c r="C5180" s="1" t="n">
        <v>11</v>
      </c>
      <c r="D5180" s="1" t="s">
        <v>3218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4140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8" t="n">
        <v>46225</v>
      </c>
      <c r="C5181" s="1" t="n">
        <v>11</v>
      </c>
      <c r="D5181" s="1" t="s">
        <v>3218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5141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8" t="n">
        <v>46225</v>
      </c>
      <c r="C5182" s="1" t="n">
        <v>11</v>
      </c>
      <c r="D5182" s="1" t="s">
        <v>3218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4141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8" t="n">
        <v>46225</v>
      </c>
      <c r="C5183" s="1" t="n">
        <v>11</v>
      </c>
      <c r="D5183" s="1" t="s">
        <v>3218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4143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8" t="n">
        <v>46225</v>
      </c>
      <c r="C5184" s="1" t="n">
        <v>11</v>
      </c>
      <c r="D5184" s="1" t="s">
        <v>3218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4146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8" t="n">
        <v>46225</v>
      </c>
      <c r="C5185" s="1" t="n">
        <v>11</v>
      </c>
      <c r="D5185" s="1" t="s">
        <v>3218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5142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8" t="n">
        <v>46225</v>
      </c>
      <c r="C5186" s="1" t="n">
        <v>11</v>
      </c>
      <c r="D5186" s="1" t="s">
        <v>3218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4147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8" t="n">
        <v>46225</v>
      </c>
      <c r="C5187" s="1" t="n">
        <v>11</v>
      </c>
      <c r="D5187" s="1" t="s">
        <v>3218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4148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8" t="n">
        <v>46225</v>
      </c>
      <c r="C5188" s="1" t="n">
        <v>11</v>
      </c>
      <c r="D5188" s="1" t="s">
        <v>3218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5143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8" t="n">
        <v>46225</v>
      </c>
      <c r="C5189" s="1" t="n">
        <v>11</v>
      </c>
      <c r="D5189" s="1" t="s">
        <v>3218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4151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8" t="n">
        <v>46225</v>
      </c>
      <c r="C5190" s="1" t="n">
        <v>11</v>
      </c>
      <c r="D5190" s="1" t="s">
        <v>3218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4152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8" t="n">
        <v>46225</v>
      </c>
      <c r="C5191" s="1" t="n">
        <v>11</v>
      </c>
      <c r="D5191" s="1" t="s">
        <v>3218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5144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8" t="n">
        <v>46225</v>
      </c>
      <c r="C5192" s="1" t="n">
        <v>11</v>
      </c>
      <c r="D5192" s="1" t="s">
        <v>3218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4153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8" t="n">
        <v>46225</v>
      </c>
      <c r="C5193" s="1" t="n">
        <v>11</v>
      </c>
      <c r="D5193" s="1" t="s">
        <v>3218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5145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8" t="n">
        <v>46225</v>
      </c>
      <c r="C5194" s="1" t="n">
        <v>11</v>
      </c>
      <c r="D5194" s="1" t="s">
        <v>3218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5146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8" t="n">
        <v>46225</v>
      </c>
      <c r="C5195" s="1" t="n">
        <v>11</v>
      </c>
      <c r="D5195" s="1" t="s">
        <v>3218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3772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8" t="n">
        <v>46225</v>
      </c>
      <c r="C5196" s="1" t="n">
        <v>11</v>
      </c>
      <c r="D5196" s="1" t="s">
        <v>3218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4169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8" t="n">
        <v>46225</v>
      </c>
      <c r="C5197" s="1" t="n">
        <v>11</v>
      </c>
      <c r="D5197" s="1" t="s">
        <v>3218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3512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8" t="n">
        <v>46225</v>
      </c>
      <c r="C5198" s="1" t="n">
        <v>11</v>
      </c>
      <c r="D5198" s="1" t="s">
        <v>3218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5147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8" t="n">
        <v>46225</v>
      </c>
      <c r="C5199" s="1" t="n">
        <v>11</v>
      </c>
      <c r="D5199" s="1" t="s">
        <v>3218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3323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8" t="n">
        <v>46225</v>
      </c>
      <c r="C5200" s="1" t="n">
        <v>11</v>
      </c>
      <c r="D5200" s="1" t="s">
        <v>3218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5148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8" t="n">
        <v>46225</v>
      </c>
      <c r="C5201" s="1" t="n">
        <v>11</v>
      </c>
      <c r="D5201" s="1" t="s">
        <v>3218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4377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8" t="n">
        <v>46225</v>
      </c>
      <c r="C5202" s="1" t="n">
        <v>11</v>
      </c>
      <c r="D5202" s="1" t="s">
        <v>3218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3499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8" t="n">
        <v>46225</v>
      </c>
      <c r="C5203" s="1" t="n">
        <v>11</v>
      </c>
      <c r="D5203" s="1" t="s">
        <v>3218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4072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8" t="n">
        <v>46225</v>
      </c>
      <c r="C5204" s="1" t="n">
        <v>11</v>
      </c>
      <c r="D5204" s="1" t="s">
        <v>3218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4073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8" t="n">
        <v>46225</v>
      </c>
      <c r="C5205" s="1" t="n">
        <v>11</v>
      </c>
      <c r="D5205" s="1" t="s">
        <v>3218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4074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8" t="n">
        <v>46225</v>
      </c>
      <c r="C5206" s="1" t="n">
        <v>11</v>
      </c>
      <c r="D5206" s="1" t="s">
        <v>3218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4077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8" t="n">
        <v>46225</v>
      </c>
      <c r="C5207" s="1" t="n">
        <v>11</v>
      </c>
      <c r="D5207" s="1" t="s">
        <v>3218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5149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8" t="n">
        <v>46225</v>
      </c>
      <c r="C5208" s="1" t="n">
        <v>11</v>
      </c>
      <c r="D5208" s="1" t="s">
        <v>3218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4082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8" t="n">
        <v>46225</v>
      </c>
      <c r="C5209" s="1" t="n">
        <v>11</v>
      </c>
      <c r="D5209" s="1" t="s">
        <v>3218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4083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8" t="n">
        <v>46225</v>
      </c>
      <c r="C5210" s="1" t="n">
        <v>11</v>
      </c>
      <c r="D5210" s="1" t="s">
        <v>3218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4086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8" t="n">
        <v>46225</v>
      </c>
      <c r="C5211" s="1" t="n">
        <v>11</v>
      </c>
      <c r="D5211" s="1" t="s">
        <v>3218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4087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8" t="n">
        <v>46225</v>
      </c>
      <c r="C5212" s="1" t="n">
        <v>11</v>
      </c>
      <c r="D5212" s="1" t="s">
        <v>3218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5150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8" t="n">
        <v>46225</v>
      </c>
      <c r="C5213" s="1" t="n">
        <v>11</v>
      </c>
      <c r="D5213" s="1" t="s">
        <v>3218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5151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8" t="n">
        <v>46225</v>
      </c>
      <c r="C5214" s="1" t="n">
        <v>11</v>
      </c>
      <c r="D5214" s="1" t="s">
        <v>3218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3793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8" t="n">
        <v>46225</v>
      </c>
      <c r="C5215" s="1" t="n">
        <v>11</v>
      </c>
      <c r="D5215" s="1" t="s">
        <v>3218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4683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8" t="n">
        <v>46225</v>
      </c>
      <c r="C5216" s="1" t="n">
        <v>11</v>
      </c>
      <c r="D5216" s="1" t="s">
        <v>3218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4684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8" t="n">
        <v>46225</v>
      </c>
      <c r="C5217" s="1" t="n">
        <v>11</v>
      </c>
      <c r="D5217" s="1" t="s">
        <v>3218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3795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8" t="n">
        <v>46225</v>
      </c>
      <c r="C5218" s="1" t="n">
        <v>11</v>
      </c>
      <c r="D5218" s="1" t="s">
        <v>3218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5152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8" t="n">
        <v>46225</v>
      </c>
      <c r="C5219" s="1" t="n">
        <v>11</v>
      </c>
      <c r="D5219" s="1" t="s">
        <v>3218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4696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8" t="n">
        <v>46225</v>
      </c>
      <c r="C5220" s="1" t="n">
        <v>11</v>
      </c>
      <c r="D5220" s="1" t="s">
        <v>3218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5153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8" t="n">
        <v>46225</v>
      </c>
      <c r="C5221" s="1" t="n">
        <v>11</v>
      </c>
      <c r="D5221" s="1" t="s">
        <v>3218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5154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8" t="n">
        <v>46225</v>
      </c>
      <c r="C5222" s="1" t="n">
        <v>11</v>
      </c>
      <c r="D5222" s="1" t="s">
        <v>3218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4685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8" t="n">
        <v>46225</v>
      </c>
      <c r="C5223" s="1" t="n">
        <v>11</v>
      </c>
      <c r="D5223" s="1" t="s">
        <v>3218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4686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8" t="n">
        <v>46225</v>
      </c>
      <c r="C5224" s="1" t="n">
        <v>11</v>
      </c>
      <c r="D5224" s="1" t="s">
        <v>3218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5155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8" t="n">
        <v>46225</v>
      </c>
      <c r="C5225" s="1" t="n">
        <v>11</v>
      </c>
      <c r="D5225" s="1" t="s">
        <v>3218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5156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8" t="n">
        <v>46225</v>
      </c>
      <c r="C5226" s="1" t="n">
        <v>11</v>
      </c>
      <c r="D5226" s="1" t="s">
        <v>3218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5157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8" t="n">
        <v>46225</v>
      </c>
      <c r="C5227" s="1" t="n">
        <v>11</v>
      </c>
      <c r="D5227" s="1" t="s">
        <v>3218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4688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8" t="n">
        <v>46225</v>
      </c>
      <c r="C5228" s="1" t="n">
        <v>11</v>
      </c>
      <c r="D5228" s="1" t="s">
        <v>3218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5158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8" t="n">
        <v>46225</v>
      </c>
      <c r="C5229" s="1" t="n">
        <v>11</v>
      </c>
      <c r="D5229" s="1" t="s">
        <v>3218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5159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8" t="n">
        <v>46225</v>
      </c>
      <c r="C5230" s="1" t="n">
        <v>11</v>
      </c>
      <c r="D5230" s="1" t="s">
        <v>3218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5160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8" t="n">
        <v>46225</v>
      </c>
      <c r="C5231" s="1" t="n">
        <v>11</v>
      </c>
      <c r="D5231" s="1" t="s">
        <v>3218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5161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8" t="n">
        <v>46225</v>
      </c>
      <c r="C5232" s="1" t="n">
        <v>11</v>
      </c>
      <c r="D5232" s="1" t="s">
        <v>3218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4689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8" t="n">
        <v>46225</v>
      </c>
      <c r="C5233" s="1" t="n">
        <v>11</v>
      </c>
      <c r="D5233" s="1" t="s">
        <v>3218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5162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8" t="n">
        <v>46225</v>
      </c>
      <c r="C5234" s="1" t="n">
        <v>11</v>
      </c>
      <c r="D5234" s="1" t="s">
        <v>3218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4690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8" t="n">
        <v>46225</v>
      </c>
      <c r="C5235" s="1" t="n">
        <v>11</v>
      </c>
      <c r="D5235" s="1" t="s">
        <v>3218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3796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8" t="n">
        <v>46225</v>
      </c>
      <c r="C5236" s="1" t="n">
        <v>11</v>
      </c>
      <c r="D5236" s="1" t="s">
        <v>3218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5163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8" t="n">
        <v>46225</v>
      </c>
      <c r="C5237" s="1" t="n">
        <v>11</v>
      </c>
      <c r="D5237" s="1" t="s">
        <v>3218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5164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8" t="n">
        <v>46225</v>
      </c>
      <c r="C5238" s="1" t="n">
        <v>11</v>
      </c>
      <c r="D5238" s="1" t="s">
        <v>3218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4692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8" t="n">
        <v>46225</v>
      </c>
      <c r="C5239" s="1" t="n">
        <v>11</v>
      </c>
      <c r="D5239" s="1" t="s">
        <v>3218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4693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8" t="n">
        <v>46225</v>
      </c>
      <c r="C5240" s="1" t="n">
        <v>11</v>
      </c>
      <c r="D5240" s="1" t="s">
        <v>3218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3797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8" t="n">
        <v>46225</v>
      </c>
      <c r="C5241" s="1" t="n">
        <v>11</v>
      </c>
      <c r="D5241" s="1" t="s">
        <v>3218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3798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8" t="n">
        <v>46225</v>
      </c>
      <c r="C5242" s="1" t="n">
        <v>11</v>
      </c>
      <c r="D5242" s="1" t="s">
        <v>3218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3799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8" t="n">
        <v>46225</v>
      </c>
      <c r="C5243" s="1" t="n">
        <v>11</v>
      </c>
      <c r="D5243" s="1" t="s">
        <v>3218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3800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8" t="n">
        <v>46225</v>
      </c>
      <c r="C5244" s="1" t="n">
        <v>11</v>
      </c>
      <c r="D5244" s="1" t="s">
        <v>3218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3801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8" t="n">
        <v>46225</v>
      </c>
      <c r="C5245" s="1" t="n">
        <v>11</v>
      </c>
      <c r="D5245" s="1" t="s">
        <v>3218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3802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8" t="n">
        <v>46225</v>
      </c>
      <c r="C5246" s="1" t="n">
        <v>11</v>
      </c>
      <c r="D5246" s="1" t="s">
        <v>3218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3803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8" t="n">
        <v>46225</v>
      </c>
      <c r="C5247" s="1" t="n">
        <v>11</v>
      </c>
      <c r="D5247" s="1" t="s">
        <v>3218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5165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8" t="n">
        <v>46225</v>
      </c>
      <c r="C5248" s="1" t="n">
        <v>11</v>
      </c>
      <c r="D5248" s="1" t="s">
        <v>3218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5166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8" t="n">
        <v>46225</v>
      </c>
      <c r="C5249" s="1" t="n">
        <v>11</v>
      </c>
      <c r="D5249" s="1" t="s">
        <v>3218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4697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8" t="n">
        <v>46225</v>
      </c>
      <c r="C5250" s="1" t="n">
        <v>11</v>
      </c>
      <c r="D5250" s="1" t="s">
        <v>3218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4195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8" t="n">
        <v>46225</v>
      </c>
      <c r="C5251" s="1" t="n">
        <v>11</v>
      </c>
      <c r="D5251" s="1" t="s">
        <v>3218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4196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8" t="n">
        <v>46225</v>
      </c>
      <c r="C5252" s="1" t="n">
        <v>11</v>
      </c>
      <c r="D5252" s="1" t="s">
        <v>3218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3721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8" t="n">
        <v>46225</v>
      </c>
      <c r="C5253" s="1" t="n">
        <v>11</v>
      </c>
      <c r="D5253" s="1" t="s">
        <v>3218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3916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8" t="n">
        <v>46225</v>
      </c>
      <c r="C5254" s="1" t="n">
        <v>11</v>
      </c>
      <c r="D5254" s="1" t="s">
        <v>3218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3917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8" t="n">
        <v>46225</v>
      </c>
      <c r="C5255" s="1" t="n">
        <v>11</v>
      </c>
      <c r="D5255" s="1" t="s">
        <v>3218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5167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8" t="n">
        <v>46225</v>
      </c>
      <c r="C5256" s="1" t="n">
        <v>11</v>
      </c>
      <c r="D5256" s="1" t="s">
        <v>3218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3923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8" t="n">
        <v>46225</v>
      </c>
      <c r="C5257" s="1" t="n">
        <v>11</v>
      </c>
      <c r="D5257" s="1" t="s">
        <v>3218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4198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8" t="n">
        <v>46225</v>
      </c>
      <c r="C5258" s="1" t="n">
        <v>22</v>
      </c>
      <c r="D5258" s="1" t="s">
        <v>3364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3365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8" t="n">
        <v>46225</v>
      </c>
      <c r="C5259" s="1" t="n">
        <v>22</v>
      </c>
      <c r="D5259" s="1" t="s">
        <v>3364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3366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8" t="n">
        <v>46225</v>
      </c>
      <c r="C5260" s="1" t="n">
        <v>22</v>
      </c>
      <c r="D5260" s="1" t="s">
        <v>3364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3367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8" t="n">
        <v>46225</v>
      </c>
      <c r="C5261" s="1" t="n">
        <v>22</v>
      </c>
      <c r="D5261" s="1" t="s">
        <v>3364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3368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8" t="n">
        <v>46225</v>
      </c>
      <c r="C5262" s="1" t="n">
        <v>22</v>
      </c>
      <c r="D5262" s="1" t="s">
        <v>3364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3369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8" t="n">
        <v>46225</v>
      </c>
      <c r="C5263" s="1" t="n">
        <v>22</v>
      </c>
      <c r="D5263" s="1" t="s">
        <v>3364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3370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8" t="n">
        <v>46225</v>
      </c>
      <c r="C5264" s="1" t="n">
        <v>22</v>
      </c>
      <c r="D5264" s="1" t="s">
        <v>3364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3371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8" t="n">
        <v>46225</v>
      </c>
      <c r="C5265" s="1" t="n">
        <v>22</v>
      </c>
      <c r="D5265" s="1" t="s">
        <v>3364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3372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8" t="n">
        <v>46225</v>
      </c>
      <c r="C5266" s="1" t="n">
        <v>22</v>
      </c>
      <c r="D5266" s="1" t="s">
        <v>3364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3373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8" t="n">
        <v>46225</v>
      </c>
      <c r="C5267" s="1" t="n">
        <v>22</v>
      </c>
      <c r="D5267" s="1" t="s">
        <v>3364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3374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8" t="n">
        <v>46225</v>
      </c>
      <c r="C5268" s="1" t="n">
        <v>22</v>
      </c>
      <c r="D5268" s="1" t="s">
        <v>3364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5064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8" t="n">
        <v>46225</v>
      </c>
      <c r="C5269" s="1" t="n">
        <v>22</v>
      </c>
      <c r="D5269" s="1" t="s">
        <v>3364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3375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8" t="n">
        <v>46225</v>
      </c>
      <c r="C5270" s="1" t="n">
        <v>22</v>
      </c>
      <c r="D5270" s="1" t="s">
        <v>3364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3376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8" t="n">
        <v>46225</v>
      </c>
      <c r="C5271" s="1" t="n">
        <v>22</v>
      </c>
      <c r="D5271" s="1" t="s">
        <v>3364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3377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8" t="n">
        <v>46225</v>
      </c>
      <c r="C5272" s="1" t="n">
        <v>22</v>
      </c>
      <c r="D5272" s="1" t="s">
        <v>3364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3378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8" t="n">
        <v>46225</v>
      </c>
      <c r="C5273" s="1" t="n">
        <v>100</v>
      </c>
      <c r="D5273" s="1" t="s">
        <v>3385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3365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8" t="n">
        <v>46225</v>
      </c>
      <c r="C5274" s="1" t="n">
        <v>100</v>
      </c>
      <c r="D5274" s="1" t="s">
        <v>3385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3366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8" t="n">
        <v>46225</v>
      </c>
      <c r="C5275" s="1" t="n">
        <v>100</v>
      </c>
      <c r="D5275" s="1" t="s">
        <v>3385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3367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8" t="n">
        <v>46225</v>
      </c>
      <c r="C5276" s="1" t="n">
        <v>100</v>
      </c>
      <c r="D5276" s="1" t="s">
        <v>3385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3368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8" t="n">
        <v>46225</v>
      </c>
      <c r="C5277" s="1" t="n">
        <v>100</v>
      </c>
      <c r="D5277" s="1" t="s">
        <v>3385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3369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8" t="n">
        <v>46225</v>
      </c>
      <c r="C5278" s="1" t="n">
        <v>100</v>
      </c>
      <c r="D5278" s="1" t="s">
        <v>3385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3370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8" t="n">
        <v>46225</v>
      </c>
      <c r="C5279" s="1" t="n">
        <v>100</v>
      </c>
      <c r="D5279" s="1" t="s">
        <v>3385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3371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8" t="n">
        <v>46225</v>
      </c>
      <c r="C5280" s="1" t="n">
        <v>100</v>
      </c>
      <c r="D5280" s="1" t="s">
        <v>3385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3372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8" t="n">
        <v>46225</v>
      </c>
      <c r="C5281" s="1" t="n">
        <v>100</v>
      </c>
      <c r="D5281" s="1" t="s">
        <v>3385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3373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8" t="n">
        <v>46225</v>
      </c>
      <c r="C5282" s="1" t="n">
        <v>100</v>
      </c>
      <c r="D5282" s="1" t="s">
        <v>3385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3374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8" t="n">
        <v>46225</v>
      </c>
      <c r="C5283" s="1" t="n">
        <v>100</v>
      </c>
      <c r="D5283" s="1" t="s">
        <v>3385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5064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8" t="n">
        <v>46225</v>
      </c>
      <c r="C5284" s="1" t="n">
        <v>100</v>
      </c>
      <c r="D5284" s="1" t="s">
        <v>3385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3375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8" t="n">
        <v>46225</v>
      </c>
      <c r="C5285" s="1" t="n">
        <v>100</v>
      </c>
      <c r="D5285" s="1" t="s">
        <v>3385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3376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8" t="n">
        <v>46225</v>
      </c>
      <c r="C5286" s="1" t="n">
        <v>100</v>
      </c>
      <c r="D5286" s="1" t="s">
        <v>3385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3377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8" t="n">
        <v>46225</v>
      </c>
      <c r="C5287" s="1" t="n">
        <v>100</v>
      </c>
      <c r="D5287" s="1" t="s">
        <v>3385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3378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8" t="n">
        <v>46226</v>
      </c>
      <c r="C5288" s="1" t="n">
        <v>6</v>
      </c>
      <c r="D5288" s="1" t="s">
        <v>3217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3212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8" t="n">
        <v>46226</v>
      </c>
      <c r="C5289" s="1" t="n">
        <v>6</v>
      </c>
      <c r="D5289" s="1" t="s">
        <v>3217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3214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8" t="n">
        <v>46226</v>
      </c>
      <c r="C5290" s="1" t="n">
        <v>6</v>
      </c>
      <c r="D5290" s="1" t="s">
        <v>3217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3845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8" t="n">
        <v>46226</v>
      </c>
      <c r="C5291" s="1" t="n">
        <v>6</v>
      </c>
      <c r="D5291" s="1" t="s">
        <v>3217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3846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8" t="n">
        <v>46226</v>
      </c>
      <c r="C5292" s="1" t="n">
        <v>6</v>
      </c>
      <c r="D5292" s="1" t="s">
        <v>3217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3215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8" t="n">
        <v>46226</v>
      </c>
      <c r="C5293" s="1" t="n">
        <v>11</v>
      </c>
      <c r="D5293" s="1" t="s">
        <v>3218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3304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8" t="n">
        <v>46226</v>
      </c>
      <c r="C5294" s="1" t="n">
        <v>11</v>
      </c>
      <c r="D5294" s="1" t="s">
        <v>3218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3649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8" t="n">
        <v>46226</v>
      </c>
      <c r="C5295" s="1" t="n">
        <v>11</v>
      </c>
      <c r="D5295" s="1" t="s">
        <v>3218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4611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8" t="n">
        <v>46226</v>
      </c>
      <c r="C5296" s="1" t="n">
        <v>11</v>
      </c>
      <c r="D5296" s="1" t="s">
        <v>3218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3650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8" t="n">
        <v>46226</v>
      </c>
      <c r="C5297" s="1" t="n">
        <v>11</v>
      </c>
      <c r="D5297" s="1" t="s">
        <v>3218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3306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8" t="n">
        <v>46226</v>
      </c>
      <c r="C5298" s="1" t="n">
        <v>11</v>
      </c>
      <c r="D5298" s="1" t="s">
        <v>3218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4130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8" t="n">
        <v>46226</v>
      </c>
      <c r="C5299" s="1" t="n">
        <v>11</v>
      </c>
      <c r="D5299" s="1" t="s">
        <v>3218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3652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8" t="n">
        <v>46226</v>
      </c>
      <c r="C5300" s="1" t="n">
        <v>11</v>
      </c>
      <c r="D5300" s="1" t="s">
        <v>3218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3654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8" t="n">
        <v>46226</v>
      </c>
      <c r="C5301" s="1" t="n">
        <v>11</v>
      </c>
      <c r="D5301" s="1" t="s">
        <v>3218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5059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8" t="n">
        <v>46226</v>
      </c>
      <c r="C5302" s="1" t="n">
        <v>11</v>
      </c>
      <c r="D5302" s="1" t="s">
        <v>3218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5093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8" t="n">
        <v>46226</v>
      </c>
      <c r="C5303" s="1" t="n">
        <v>11</v>
      </c>
      <c r="D5303" s="1" t="s">
        <v>3218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5168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8" t="n">
        <v>46226</v>
      </c>
      <c r="C5304" s="1" t="n">
        <v>11</v>
      </c>
      <c r="D5304" s="1" t="s">
        <v>3218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3725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8" t="n">
        <v>46226</v>
      </c>
      <c r="C5305" s="1" t="n">
        <v>11</v>
      </c>
      <c r="D5305" s="1" t="s">
        <v>3218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4035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8" t="n">
        <v>46226</v>
      </c>
      <c r="C5306" s="1" t="n">
        <v>11</v>
      </c>
      <c r="D5306" s="1" t="s">
        <v>3218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4221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8" t="n">
        <v>46226</v>
      </c>
      <c r="C5307" s="1" t="n">
        <v>11</v>
      </c>
      <c r="D5307" s="1" t="s">
        <v>3218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3514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8" t="n">
        <v>46226</v>
      </c>
      <c r="C5308" s="1" t="n">
        <v>11</v>
      </c>
      <c r="D5308" s="1" t="s">
        <v>3218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3734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8" t="n">
        <v>46226</v>
      </c>
      <c r="C5309" s="1" t="n">
        <v>11</v>
      </c>
      <c r="D5309" s="1" t="s">
        <v>3218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3736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8" t="n">
        <v>46226</v>
      </c>
      <c r="C5310" s="1" t="n">
        <v>11</v>
      </c>
      <c r="D5310" s="1" t="s">
        <v>3218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3738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8" t="n">
        <v>46226</v>
      </c>
      <c r="C5311" s="1" t="n">
        <v>11</v>
      </c>
      <c r="D5311" s="1" t="s">
        <v>3218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5169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8" t="n">
        <v>46226</v>
      </c>
      <c r="C5312" s="1" t="n">
        <v>11</v>
      </c>
      <c r="D5312" s="1" t="s">
        <v>3218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3740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8" t="n">
        <v>46226</v>
      </c>
      <c r="C5313" s="1" t="n">
        <v>11</v>
      </c>
      <c r="D5313" s="1" t="s">
        <v>3218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4224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8" t="n">
        <v>46226</v>
      </c>
      <c r="C5314" s="1" t="n">
        <v>11</v>
      </c>
      <c r="D5314" s="1" t="s">
        <v>3218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4225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8" t="n">
        <v>46226</v>
      </c>
      <c r="C5315" s="1" t="n">
        <v>11</v>
      </c>
      <c r="D5315" s="1" t="s">
        <v>3218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5170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8" t="n">
        <v>46226</v>
      </c>
      <c r="C5316" s="1" t="n">
        <v>11</v>
      </c>
      <c r="D5316" s="1" t="s">
        <v>3218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5171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8" t="n">
        <v>46226</v>
      </c>
      <c r="C5317" s="1" t="n">
        <v>11</v>
      </c>
      <c r="D5317" s="1" t="s">
        <v>3218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5172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8" t="n">
        <v>46226</v>
      </c>
      <c r="C5318" s="1" t="n">
        <v>11</v>
      </c>
      <c r="D5318" s="1" t="s">
        <v>3218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4423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8" t="n">
        <v>46226</v>
      </c>
      <c r="C5319" s="1" t="n">
        <v>11</v>
      </c>
      <c r="D5319" s="1" t="s">
        <v>3218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3318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8" t="n">
        <v>46226</v>
      </c>
      <c r="C5320" s="1" t="n">
        <v>11</v>
      </c>
      <c r="D5320" s="1" t="s">
        <v>3218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4194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8" t="n">
        <v>46226</v>
      </c>
      <c r="C5321" s="1" t="n">
        <v>11</v>
      </c>
      <c r="D5321" s="1" t="s">
        <v>3218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3319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8" t="n">
        <v>46226</v>
      </c>
      <c r="C5322" s="1" t="n">
        <v>11</v>
      </c>
      <c r="D5322" s="1" t="s">
        <v>3218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3915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8" t="n">
        <v>46226</v>
      </c>
      <c r="C5323" s="1" t="n">
        <v>11</v>
      </c>
      <c r="D5323" s="1" t="s">
        <v>3218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3923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8" t="n">
        <v>46226</v>
      </c>
      <c r="C5324" s="1" t="n">
        <v>11</v>
      </c>
      <c r="D5324" s="1" t="s">
        <v>3218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3324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8" t="n">
        <v>46226</v>
      </c>
      <c r="C5325" s="1" t="n">
        <v>11</v>
      </c>
      <c r="D5325" s="1" t="s">
        <v>3218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3776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8" t="n">
        <v>46226</v>
      </c>
      <c r="C5326" s="1" t="n">
        <v>11</v>
      </c>
      <c r="D5326" s="1" t="s">
        <v>3218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3777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8" t="n">
        <v>46226</v>
      </c>
      <c r="C5327" s="1" t="n">
        <v>11</v>
      </c>
      <c r="D5327" s="1" t="s">
        <v>3218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3924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8" t="n">
        <v>46226</v>
      </c>
      <c r="C5328" s="1" t="n">
        <v>11</v>
      </c>
      <c r="D5328" s="1" t="s">
        <v>3218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4866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8" t="n">
        <v>46226</v>
      </c>
      <c r="C5329" s="1" t="n">
        <v>11</v>
      </c>
      <c r="D5329" s="1" t="s">
        <v>3218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5173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8" t="n">
        <v>46226</v>
      </c>
      <c r="C5330" s="1" t="n">
        <v>11</v>
      </c>
      <c r="D5330" s="1" t="s">
        <v>3218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5174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8" t="n">
        <v>46226</v>
      </c>
      <c r="C5331" s="1" t="n">
        <v>11</v>
      </c>
      <c r="D5331" s="1" t="s">
        <v>3218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5175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8" t="n">
        <v>46226</v>
      </c>
      <c r="C5332" s="1" t="n">
        <v>11</v>
      </c>
      <c r="D5332" s="1" t="s">
        <v>3218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3395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8" t="n">
        <v>46226</v>
      </c>
      <c r="C5333" s="1" t="n">
        <v>11</v>
      </c>
      <c r="D5333" s="1" t="s">
        <v>3218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3396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8" t="n">
        <v>46226</v>
      </c>
      <c r="C5334" s="1" t="n">
        <v>11</v>
      </c>
      <c r="D5334" s="1" t="s">
        <v>3218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3397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8" t="n">
        <v>46226</v>
      </c>
      <c r="C5335" s="1" t="n">
        <v>11</v>
      </c>
      <c r="D5335" s="1" t="s">
        <v>3218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3398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8" t="n">
        <v>46226</v>
      </c>
      <c r="C5336" s="1" t="n">
        <v>11</v>
      </c>
      <c r="D5336" s="1" t="s">
        <v>3218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3399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8" t="n">
        <v>46226</v>
      </c>
      <c r="C5337" s="1" t="n">
        <v>11</v>
      </c>
      <c r="D5337" s="1" t="s">
        <v>3218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3400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8" t="n">
        <v>46226</v>
      </c>
      <c r="C5338" s="1" t="n">
        <v>11</v>
      </c>
      <c r="D5338" s="1" t="s">
        <v>3218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5038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8" t="n">
        <v>46226</v>
      </c>
      <c r="C5339" s="1" t="n">
        <v>11</v>
      </c>
      <c r="D5339" s="1" t="s">
        <v>3218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3360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8" t="n">
        <v>46226</v>
      </c>
      <c r="C5340" s="1" t="n">
        <v>11</v>
      </c>
      <c r="D5340" s="1" t="s">
        <v>3218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5176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8" t="n">
        <v>46226</v>
      </c>
      <c r="C5341" s="1" t="n">
        <v>11</v>
      </c>
      <c r="D5341" s="1" t="s">
        <v>3218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4955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8" t="n">
        <v>46226</v>
      </c>
      <c r="C5342" s="1" t="n">
        <v>11</v>
      </c>
      <c r="D5342" s="1" t="s">
        <v>3218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5177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8" t="n">
        <v>46226</v>
      </c>
      <c r="C5343" s="1" t="n">
        <v>11</v>
      </c>
      <c r="D5343" s="1" t="s">
        <v>3218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4956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8" t="n">
        <v>46226</v>
      </c>
      <c r="C5344" s="1" t="n">
        <v>11</v>
      </c>
      <c r="D5344" s="1" t="s">
        <v>3218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3924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8" t="n">
        <v>46226</v>
      </c>
      <c r="C5345" s="1" t="n">
        <v>11</v>
      </c>
      <c r="D5345" s="1" t="s">
        <v>3218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3361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8" t="n">
        <v>46226</v>
      </c>
      <c r="C5346" s="1" t="n">
        <v>11</v>
      </c>
      <c r="D5346" s="1" t="s">
        <v>3218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4027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8" t="n">
        <v>46226</v>
      </c>
      <c r="C5347" s="1" t="n">
        <v>11</v>
      </c>
      <c r="D5347" s="1" t="s">
        <v>3218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5004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8" t="n">
        <v>46226</v>
      </c>
      <c r="C5348" s="1" t="n">
        <v>11</v>
      </c>
      <c r="D5348" s="1" t="s">
        <v>3218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3362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8" t="n">
        <v>46226</v>
      </c>
      <c r="C5349" s="1" t="n">
        <v>11</v>
      </c>
      <c r="D5349" s="1" t="s">
        <v>3218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3363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8" t="n">
        <v>46226</v>
      </c>
      <c r="C5350" s="1" t="n">
        <v>107</v>
      </c>
      <c r="D5350" s="1" t="s">
        <v>3663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3362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8" t="n">
        <v>46227</v>
      </c>
      <c r="C5351" s="1" t="n">
        <v>1</v>
      </c>
      <c r="D5351" s="1" t="s">
        <v>3245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3386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8" t="n">
        <v>46227</v>
      </c>
      <c r="C5352" s="1" t="n">
        <v>1</v>
      </c>
      <c r="D5352" s="1" t="s">
        <v>3245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3388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8" t="n">
        <v>46227</v>
      </c>
      <c r="C5353" s="1" t="n">
        <v>6</v>
      </c>
      <c r="D5353" s="1" t="s">
        <v>3217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3253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8" t="n">
        <v>46227</v>
      </c>
      <c r="C5354" s="1" t="n">
        <v>6</v>
      </c>
      <c r="D5354" s="1" t="s">
        <v>3217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4768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8" t="n">
        <v>46227</v>
      </c>
      <c r="C5355" s="1" t="n">
        <v>6</v>
      </c>
      <c r="D5355" s="1" t="s">
        <v>3217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3216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8" t="n">
        <v>46227</v>
      </c>
      <c r="C5356" s="1" t="n">
        <v>6</v>
      </c>
      <c r="D5356" s="1" t="s">
        <v>3217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3214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8" t="n">
        <v>46227</v>
      </c>
      <c r="C5357" s="1" t="n">
        <v>6</v>
      </c>
      <c r="D5357" s="1" t="s">
        <v>3217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3248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8" t="n">
        <v>46227</v>
      </c>
      <c r="C5358" s="1" t="n">
        <v>6</v>
      </c>
      <c r="D5358" s="1" t="s">
        <v>3217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3249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8" t="n">
        <v>46227</v>
      </c>
      <c r="C5359" s="1" t="n">
        <v>6</v>
      </c>
      <c r="D5359" s="1" t="s">
        <v>3217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3250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8" t="n">
        <v>46227</v>
      </c>
      <c r="C5360" s="1" t="n">
        <v>6</v>
      </c>
      <c r="D5360" s="1" t="s">
        <v>3217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3251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8" t="n">
        <v>46227</v>
      </c>
      <c r="C5361" s="1" t="n">
        <v>6</v>
      </c>
      <c r="D5361" s="1" t="s">
        <v>3217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3252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8" t="n">
        <v>46227</v>
      </c>
      <c r="C5362" s="1" t="n">
        <v>6</v>
      </c>
      <c r="D5362" s="1" t="s">
        <v>3217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3401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8" t="n">
        <v>46227</v>
      </c>
      <c r="C5363" s="1" t="n">
        <v>6</v>
      </c>
      <c r="D5363" s="1" t="s">
        <v>3217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3254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8" t="n">
        <v>46227</v>
      </c>
      <c r="C5364" s="1" t="n">
        <v>6</v>
      </c>
      <c r="D5364" s="1" t="s">
        <v>3217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3402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8" t="n">
        <v>46227</v>
      </c>
      <c r="C5365" s="1" t="n">
        <v>6</v>
      </c>
      <c r="D5365" s="1" t="s">
        <v>3217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3255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8" t="n">
        <v>46227</v>
      </c>
      <c r="C5366" s="1" t="n">
        <v>6</v>
      </c>
      <c r="D5366" s="1" t="s">
        <v>3217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3256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8" t="n">
        <v>46227</v>
      </c>
      <c r="C5367" s="1" t="n">
        <v>6</v>
      </c>
      <c r="D5367" s="1" t="s">
        <v>3217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3257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8" t="n">
        <v>46227</v>
      </c>
      <c r="C5368" s="1" t="n">
        <v>6</v>
      </c>
      <c r="D5368" s="1" t="s">
        <v>3217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3404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8" t="n">
        <v>46227</v>
      </c>
      <c r="C5369" s="1" t="n">
        <v>6</v>
      </c>
      <c r="D5369" s="1" t="s">
        <v>3217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3405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8" t="n">
        <v>46227</v>
      </c>
      <c r="C5370" s="1" t="n">
        <v>6</v>
      </c>
      <c r="D5370" s="1" t="s">
        <v>3217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3259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8" t="n">
        <v>46227</v>
      </c>
      <c r="C5371" s="1" t="n">
        <v>6</v>
      </c>
      <c r="D5371" s="1" t="s">
        <v>3217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4032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8" t="n">
        <v>46227</v>
      </c>
      <c r="C5372" s="1" t="n">
        <v>6</v>
      </c>
      <c r="D5372" s="1" t="s">
        <v>3217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3260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8" t="n">
        <v>46227</v>
      </c>
      <c r="C5373" s="1" t="n">
        <v>6</v>
      </c>
      <c r="D5373" s="1" t="s">
        <v>3217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3604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8" t="n">
        <v>46227</v>
      </c>
      <c r="C5374" s="1" t="n">
        <v>6</v>
      </c>
      <c r="D5374" s="1" t="s">
        <v>3217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3262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8" t="n">
        <v>46227</v>
      </c>
      <c r="C5375" s="1" t="n">
        <v>6</v>
      </c>
      <c r="D5375" s="1" t="s">
        <v>3217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3406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8" t="n">
        <v>46227</v>
      </c>
      <c r="C5376" s="1" t="n">
        <v>11</v>
      </c>
      <c r="D5376" s="1" t="s">
        <v>3218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3267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8" t="n">
        <v>46227</v>
      </c>
      <c r="C5377" s="1" t="n">
        <v>11</v>
      </c>
      <c r="D5377" s="1" t="s">
        <v>3218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4972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8" t="n">
        <v>46227</v>
      </c>
      <c r="C5378" s="1" t="n">
        <v>11</v>
      </c>
      <c r="D5378" s="1" t="s">
        <v>3218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5178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8" t="n">
        <v>46227</v>
      </c>
      <c r="C5379" s="1" t="n">
        <v>11</v>
      </c>
      <c r="D5379" s="1" t="s">
        <v>3218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3598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8" t="n">
        <v>46227</v>
      </c>
      <c r="C5380" s="1" t="n">
        <v>11</v>
      </c>
      <c r="D5380" s="1" t="s">
        <v>3218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3447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8" t="n">
        <v>46227</v>
      </c>
      <c r="C5381" s="1" t="n">
        <v>11</v>
      </c>
      <c r="D5381" s="1" t="s">
        <v>3218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3448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8" t="n">
        <v>46227</v>
      </c>
      <c r="C5382" s="1" t="n">
        <v>11</v>
      </c>
      <c r="D5382" s="1" t="s">
        <v>3218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3496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8" t="n">
        <v>46227</v>
      </c>
      <c r="C5383" s="1" t="n">
        <v>11</v>
      </c>
      <c r="D5383" s="1" t="s">
        <v>3218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3497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8" t="n">
        <v>46227</v>
      </c>
      <c r="C5384" s="1" t="n">
        <v>11</v>
      </c>
      <c r="D5384" s="1" t="s">
        <v>3218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4543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8" t="n">
        <v>46227</v>
      </c>
      <c r="C5385" s="1" t="n">
        <v>11</v>
      </c>
      <c r="D5385" s="1" t="s">
        <v>3218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4545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8" t="n">
        <v>46227</v>
      </c>
      <c r="C5386" s="1" t="n">
        <v>11</v>
      </c>
      <c r="D5386" s="1" t="s">
        <v>3218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5179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8" t="n">
        <v>46227</v>
      </c>
      <c r="C5387" s="1" t="n">
        <v>11</v>
      </c>
      <c r="D5387" s="1" t="s">
        <v>3218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5180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8" t="n">
        <v>46227</v>
      </c>
      <c r="C5388" s="1" t="n">
        <v>11</v>
      </c>
      <c r="D5388" s="1" t="s">
        <v>3218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4546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8" t="n">
        <v>46227</v>
      </c>
      <c r="C5389" s="1" t="n">
        <v>11</v>
      </c>
      <c r="D5389" s="1" t="s">
        <v>3218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4548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8" t="n">
        <v>46227</v>
      </c>
      <c r="C5390" s="1" t="n">
        <v>11</v>
      </c>
      <c r="D5390" s="1" t="s">
        <v>3218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5181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8" t="n">
        <v>46227</v>
      </c>
      <c r="C5391" s="1" t="n">
        <v>11</v>
      </c>
      <c r="D5391" s="1" t="s">
        <v>3218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5041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8" t="n">
        <v>46227</v>
      </c>
      <c r="C5392" s="1" t="n">
        <v>11</v>
      </c>
      <c r="D5392" s="1" t="s">
        <v>3218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5043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8" t="n">
        <v>46227</v>
      </c>
      <c r="C5393" s="1" t="n">
        <v>11</v>
      </c>
      <c r="D5393" s="1" t="s">
        <v>3218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5182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8" t="n">
        <v>46227</v>
      </c>
      <c r="C5394" s="1" t="n">
        <v>11</v>
      </c>
      <c r="D5394" s="1" t="s">
        <v>3218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4551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8" t="n">
        <v>46227</v>
      </c>
      <c r="C5395" s="1" t="n">
        <v>11</v>
      </c>
      <c r="D5395" s="1" t="s">
        <v>3218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4552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8" t="n">
        <v>46227</v>
      </c>
      <c r="C5396" s="1" t="n">
        <v>11</v>
      </c>
      <c r="D5396" s="1" t="s">
        <v>3218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5183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8" t="n">
        <v>46227</v>
      </c>
      <c r="C5397" s="1" t="n">
        <v>11</v>
      </c>
      <c r="D5397" s="1" t="s">
        <v>3218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5184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8" t="n">
        <v>46227</v>
      </c>
      <c r="C5398" s="1" t="n">
        <v>11</v>
      </c>
      <c r="D5398" s="1" t="s">
        <v>3218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5185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8" t="n">
        <v>46227</v>
      </c>
      <c r="C5399" s="1" t="n">
        <v>11</v>
      </c>
      <c r="D5399" s="1" t="s">
        <v>3218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5186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8" t="n">
        <v>46227</v>
      </c>
      <c r="C5400" s="1" t="n">
        <v>11</v>
      </c>
      <c r="D5400" s="1" t="s">
        <v>3218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5187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8" t="n">
        <v>46227</v>
      </c>
      <c r="C5401" s="1" t="n">
        <v>11</v>
      </c>
      <c r="D5401" s="1" t="s">
        <v>3218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5188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8" t="n">
        <v>46227</v>
      </c>
      <c r="C5402" s="1" t="n">
        <v>11</v>
      </c>
      <c r="D5402" s="1" t="s">
        <v>3218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5189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8" t="n">
        <v>46227</v>
      </c>
      <c r="C5403" s="1" t="n">
        <v>11</v>
      </c>
      <c r="D5403" s="1" t="s">
        <v>3218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5190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8" t="n">
        <v>46227</v>
      </c>
      <c r="C5404" s="1" t="n">
        <v>11</v>
      </c>
      <c r="D5404" s="1" t="s">
        <v>3218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5191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8" t="n">
        <v>46227</v>
      </c>
      <c r="C5405" s="1" t="n">
        <v>11</v>
      </c>
      <c r="D5405" s="1" t="s">
        <v>3218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5192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8" t="n">
        <v>46227</v>
      </c>
      <c r="C5406" s="1" t="n">
        <v>11</v>
      </c>
      <c r="D5406" s="1" t="s">
        <v>3218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5193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8" t="n">
        <v>46227</v>
      </c>
      <c r="C5407" s="1" t="n">
        <v>11</v>
      </c>
      <c r="D5407" s="1" t="s">
        <v>3218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5194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8" t="n">
        <v>46227</v>
      </c>
      <c r="C5408" s="1" t="n">
        <v>11</v>
      </c>
      <c r="D5408" s="1" t="s">
        <v>3218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5195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8" t="n">
        <v>46227</v>
      </c>
      <c r="C5409" s="1" t="n">
        <v>11</v>
      </c>
      <c r="D5409" s="1" t="s">
        <v>3218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5196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8" t="n">
        <v>46227</v>
      </c>
      <c r="C5410" s="1" t="n">
        <v>11</v>
      </c>
      <c r="D5410" s="1" t="s">
        <v>3218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4557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8" t="n">
        <v>46227</v>
      </c>
      <c r="C5411" s="1" t="n">
        <v>171</v>
      </c>
      <c r="D5411" s="1" t="s">
        <v>3445</v>
      </c>
      <c r="E5411" s="1" t="n">
        <v>1955</v>
      </c>
      <c r="F5411" s="1" t="s">
        <v>3140</v>
      </c>
      <c r="I5411" s="1" t="n">
        <v>47281</v>
      </c>
      <c r="J5411" s="1" t="n">
        <v>45153</v>
      </c>
      <c r="K5411" s="1" t="n">
        <v>7899403713715</v>
      </c>
      <c r="L5411" s="1" t="s">
        <v>4432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8" t="n">
        <v>46227</v>
      </c>
      <c r="C5412" s="1" t="n">
        <v>171</v>
      </c>
      <c r="D5412" s="1" t="s">
        <v>3445</v>
      </c>
      <c r="E5412" s="1" t="n">
        <v>1955</v>
      </c>
      <c r="F5412" s="1" t="s">
        <v>3140</v>
      </c>
      <c r="I5412" s="1" t="n">
        <v>47281</v>
      </c>
      <c r="J5412" s="1" t="n">
        <v>45154</v>
      </c>
      <c r="K5412" s="1" t="n">
        <v>2246390</v>
      </c>
      <c r="L5412" s="1" t="s">
        <v>4433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8" t="n">
        <v>46227</v>
      </c>
      <c r="C5413" s="1" t="n">
        <v>171</v>
      </c>
      <c r="D5413" s="1" t="s">
        <v>3445</v>
      </c>
      <c r="E5413" s="1" t="n">
        <v>1955</v>
      </c>
      <c r="F5413" s="1" t="s">
        <v>3140</v>
      </c>
      <c r="I5413" s="1" t="n">
        <v>47281</v>
      </c>
      <c r="J5413" s="1" t="n">
        <v>45155</v>
      </c>
      <c r="K5413" s="1" t="n">
        <v>2246406</v>
      </c>
      <c r="L5413" s="1" t="s">
        <v>4434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8" t="n">
        <v>46228</v>
      </c>
      <c r="C5414" s="1" t="n">
        <v>1</v>
      </c>
      <c r="D5414" s="1" t="s">
        <v>3245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3246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8" t="n">
        <v>46228</v>
      </c>
      <c r="C5415" s="1" t="n">
        <v>6</v>
      </c>
      <c r="D5415" s="1" t="s">
        <v>3217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3215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8" t="n">
        <v>46228</v>
      </c>
      <c r="C5416" s="1" t="n">
        <v>6</v>
      </c>
      <c r="D5416" s="1" t="s">
        <v>3217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3212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8" t="n">
        <v>46228</v>
      </c>
      <c r="C5417" s="1" t="n">
        <v>6</v>
      </c>
      <c r="D5417" s="1" t="s">
        <v>3217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3213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8" t="n">
        <v>46228</v>
      </c>
      <c r="C5418" s="1" t="n">
        <v>6</v>
      </c>
      <c r="D5418" s="1" t="s">
        <v>3217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3214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8" t="n">
        <v>46228</v>
      </c>
      <c r="C5419" s="1" t="n">
        <v>11</v>
      </c>
      <c r="D5419" s="1" t="s">
        <v>3218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3268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8" t="n">
        <v>46228</v>
      </c>
      <c r="C5420" s="1" t="n">
        <v>11</v>
      </c>
      <c r="D5420" s="1" t="s">
        <v>3218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3269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8" t="n">
        <v>46228</v>
      </c>
      <c r="C5421" s="1" t="n">
        <v>11</v>
      </c>
      <c r="D5421" s="1" t="s">
        <v>3218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3270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8" t="n">
        <v>46228</v>
      </c>
      <c r="C5422" s="1" t="n">
        <v>11</v>
      </c>
      <c r="D5422" s="1" t="s">
        <v>3218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3272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8" t="n">
        <v>46228</v>
      </c>
      <c r="C5423" s="1" t="n">
        <v>11</v>
      </c>
      <c r="D5423" s="1" t="s">
        <v>3218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3562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8" t="n">
        <v>46228</v>
      </c>
      <c r="C5424" s="1" t="n">
        <v>11</v>
      </c>
      <c r="D5424" s="1" t="s">
        <v>3218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3564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8" t="n">
        <v>46228</v>
      </c>
      <c r="C5425" s="1" t="n">
        <v>11</v>
      </c>
      <c r="D5425" s="1" t="s">
        <v>3218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3567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8" t="n">
        <v>46228</v>
      </c>
      <c r="C5426" s="1" t="n">
        <v>11</v>
      </c>
      <c r="D5426" s="1" t="s">
        <v>3218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3673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8" t="n">
        <v>46228</v>
      </c>
      <c r="C5427" s="1" t="n">
        <v>11</v>
      </c>
      <c r="D5427" s="1" t="s">
        <v>3218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4644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8" t="n">
        <v>46228</v>
      </c>
      <c r="C5428" s="1" t="n">
        <v>11</v>
      </c>
      <c r="D5428" s="1" t="s">
        <v>3218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5040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8" t="n">
        <v>46228</v>
      </c>
      <c r="C5429" s="1" t="n">
        <v>11</v>
      </c>
      <c r="D5429" s="1" t="s">
        <v>3218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4035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8" t="n">
        <v>46228</v>
      </c>
      <c r="C5430" s="1" t="n">
        <v>11</v>
      </c>
      <c r="D5430" s="1" t="s">
        <v>3218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5197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8" t="n">
        <v>46228</v>
      </c>
      <c r="C5431" s="1" t="n">
        <v>11</v>
      </c>
      <c r="D5431" s="1" t="s">
        <v>3218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5041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8" t="n">
        <v>46228</v>
      </c>
      <c r="C5432" s="1" t="n">
        <v>11</v>
      </c>
      <c r="D5432" s="1" t="s">
        <v>3218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5042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8" t="n">
        <v>46228</v>
      </c>
      <c r="C5433" s="1" t="n">
        <v>11</v>
      </c>
      <c r="D5433" s="1" t="s">
        <v>3218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5043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8" t="n">
        <v>46228</v>
      </c>
      <c r="C5434" s="1" t="n">
        <v>11</v>
      </c>
      <c r="D5434" s="1" t="s">
        <v>3218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3894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8" t="n">
        <v>46228</v>
      </c>
      <c r="C5435" s="1" t="n">
        <v>11</v>
      </c>
      <c r="D5435" s="1" t="s">
        <v>3218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3780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8" t="n">
        <v>46228</v>
      </c>
      <c r="C5436" s="1" t="n">
        <v>11</v>
      </c>
      <c r="D5436" s="1" t="s">
        <v>3218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5198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8" t="n">
        <v>46228</v>
      </c>
      <c r="C5437" s="1" t="n">
        <v>11</v>
      </c>
      <c r="D5437" s="1" t="s">
        <v>3218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4223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8" t="n">
        <v>46228</v>
      </c>
      <c r="C5438" s="1" t="n">
        <v>11</v>
      </c>
      <c r="D5438" s="1" t="s">
        <v>3218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4771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8" t="n">
        <v>46228</v>
      </c>
      <c r="C5439" s="1" t="n">
        <v>11</v>
      </c>
      <c r="D5439" s="1" t="s">
        <v>3218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3743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8" t="n">
        <v>46228</v>
      </c>
      <c r="C5440" s="1" t="n">
        <v>11</v>
      </c>
      <c r="D5440" s="1" t="s">
        <v>3218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3288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8" t="n">
        <v>46228</v>
      </c>
      <c r="C5441" s="1" t="n">
        <v>11</v>
      </c>
      <c r="D5441" s="1" t="s">
        <v>3218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3290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8" t="n">
        <v>46228</v>
      </c>
      <c r="C5442" s="1" t="n">
        <v>11</v>
      </c>
      <c r="D5442" s="1" t="s">
        <v>3218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3231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8" t="n">
        <v>46228</v>
      </c>
      <c r="C5443" s="1" t="n">
        <v>11</v>
      </c>
      <c r="D5443" s="1" t="s">
        <v>3218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3232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8" t="n">
        <v>46228</v>
      </c>
      <c r="C5444" s="1" t="n">
        <v>11</v>
      </c>
      <c r="D5444" s="1" t="s">
        <v>3218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4559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8" t="n">
        <v>46228</v>
      </c>
      <c r="C5445" s="1" t="n">
        <v>11</v>
      </c>
      <c r="D5445" s="1" t="s">
        <v>3218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3236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8" t="n">
        <v>46228</v>
      </c>
      <c r="C5446" s="1" t="n">
        <v>11</v>
      </c>
      <c r="D5446" s="1" t="s">
        <v>3218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3220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8" t="n">
        <v>46228</v>
      </c>
      <c r="C5447" s="1" t="n">
        <v>11</v>
      </c>
      <c r="D5447" s="1" t="s">
        <v>3218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3810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8" t="n">
        <v>46228</v>
      </c>
      <c r="C5448" s="1" t="n">
        <v>11</v>
      </c>
      <c r="D5448" s="1" t="s">
        <v>3218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3222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8" t="n">
        <v>46228</v>
      </c>
      <c r="C5449" s="1" t="n">
        <v>11</v>
      </c>
      <c r="D5449" s="1" t="s">
        <v>3218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4539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8" t="n">
        <v>46228</v>
      </c>
      <c r="C5450" s="1" t="n">
        <v>11</v>
      </c>
      <c r="D5450" s="1" t="s">
        <v>3218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5055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8" t="n">
        <v>46228</v>
      </c>
      <c r="C5451" s="1" t="n">
        <v>11</v>
      </c>
      <c r="D5451" s="1" t="s">
        <v>3218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4566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8" t="n">
        <v>46228</v>
      </c>
      <c r="C5452" s="1" t="n">
        <v>11</v>
      </c>
      <c r="D5452" s="1" t="s">
        <v>3218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3223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8" t="n">
        <v>46228</v>
      </c>
      <c r="C5453" s="1" t="n">
        <v>11</v>
      </c>
      <c r="D5453" s="1" t="s">
        <v>3218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4118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8" t="n">
        <v>46228</v>
      </c>
      <c r="C5454" s="1" t="n">
        <v>11</v>
      </c>
      <c r="D5454" s="1" t="s">
        <v>3218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4540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8" t="n">
        <v>46228</v>
      </c>
      <c r="C5455" s="1" t="n">
        <v>11</v>
      </c>
      <c r="D5455" s="1" t="s">
        <v>3218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3227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8" t="n">
        <v>46228</v>
      </c>
      <c r="C5456" s="1" t="n">
        <v>11</v>
      </c>
      <c r="D5456" s="1" t="s">
        <v>3218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5199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8" t="n">
        <v>46228</v>
      </c>
      <c r="C5457" s="1" t="n">
        <v>11</v>
      </c>
      <c r="D5457" s="1" t="s">
        <v>3218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3843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8" t="n">
        <v>46228</v>
      </c>
      <c r="C5458" s="1" t="n">
        <v>11</v>
      </c>
      <c r="D5458" s="1" t="s">
        <v>3218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3844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8" t="n">
        <v>46228</v>
      </c>
      <c r="C5459" s="1" t="n">
        <v>11</v>
      </c>
      <c r="D5459" s="1" t="s">
        <v>3218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5200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8" t="n">
        <v>46228</v>
      </c>
      <c r="C5460" s="1" t="n">
        <v>11</v>
      </c>
      <c r="D5460" s="1" t="s">
        <v>3218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5201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8" t="n">
        <v>46228</v>
      </c>
      <c r="C5461" s="1" t="n">
        <v>11</v>
      </c>
      <c r="D5461" s="1" t="s">
        <v>3218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5054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8" t="n">
        <v>46228</v>
      </c>
      <c r="C5462" s="1" t="n">
        <v>11</v>
      </c>
      <c r="D5462" s="1" t="s">
        <v>3218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4120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8" t="n">
        <v>46228</v>
      </c>
      <c r="C5463" s="1" t="n">
        <v>11</v>
      </c>
      <c r="D5463" s="1" t="s">
        <v>3218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5202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8" t="n">
        <v>46228</v>
      </c>
      <c r="C5464" s="1" t="n">
        <v>11</v>
      </c>
      <c r="D5464" s="1" t="s">
        <v>3218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3235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8" t="n">
        <v>46228</v>
      </c>
      <c r="C5465" s="1" t="n">
        <v>11</v>
      </c>
      <c r="D5465" s="1" t="s">
        <v>3218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3805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8" t="n">
        <v>46228</v>
      </c>
      <c r="C5466" s="1" t="n">
        <v>11</v>
      </c>
      <c r="D5466" s="1" t="s">
        <v>3218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3806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8" t="n">
        <v>46228</v>
      </c>
      <c r="C5467" s="1" t="n">
        <v>11</v>
      </c>
      <c r="D5467" s="1" t="s">
        <v>3218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3807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8" t="n">
        <v>46228</v>
      </c>
      <c r="C5468" s="1" t="n">
        <v>11</v>
      </c>
      <c r="D5468" s="1" t="s">
        <v>3218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3237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8" t="n">
        <v>46228</v>
      </c>
      <c r="C5469" s="1" t="n">
        <v>11</v>
      </c>
      <c r="D5469" s="1" t="s">
        <v>3218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3238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8" t="n">
        <v>46228</v>
      </c>
      <c r="C5470" s="1" t="n">
        <v>11</v>
      </c>
      <c r="D5470" s="1" t="s">
        <v>3218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4186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8" t="n">
        <v>46228</v>
      </c>
      <c r="C5471" s="1" t="n">
        <v>11</v>
      </c>
      <c r="D5471" s="1" t="s">
        <v>3218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3238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8" t="n">
        <v>46228</v>
      </c>
      <c r="C5472" s="1" t="n">
        <v>11</v>
      </c>
      <c r="D5472" s="1" t="s">
        <v>3218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4189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8" t="n">
        <v>46228</v>
      </c>
      <c r="C5473" s="1" t="n">
        <v>11</v>
      </c>
      <c r="D5473" s="1" t="s">
        <v>3218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3812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8" t="n">
        <v>46228</v>
      </c>
      <c r="C5474" s="1" t="n">
        <v>11</v>
      </c>
      <c r="D5474" s="1" t="s">
        <v>3218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3624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8" t="n">
        <v>46228</v>
      </c>
      <c r="C5475" s="1" t="n">
        <v>11</v>
      </c>
      <c r="D5475" s="1" t="s">
        <v>3218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5203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8" t="n">
        <v>46228</v>
      </c>
      <c r="C5476" s="1" t="n">
        <v>11</v>
      </c>
      <c r="D5476" s="1" t="s">
        <v>3218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5204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8" t="n">
        <v>46228</v>
      </c>
      <c r="C5477" s="1" t="n">
        <v>11</v>
      </c>
      <c r="D5477" s="1" t="s">
        <v>3218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5044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8" t="n">
        <v>46228</v>
      </c>
      <c r="C5478" s="1" t="n">
        <v>11</v>
      </c>
      <c r="D5478" s="1" t="s">
        <v>3218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5205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8" t="n">
        <v>46228</v>
      </c>
      <c r="C5479" s="1" t="n">
        <v>22</v>
      </c>
      <c r="D5479" s="1" t="s">
        <v>3364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3379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8" t="n">
        <v>46228</v>
      </c>
      <c r="C5480" s="1" t="n">
        <v>22</v>
      </c>
      <c r="D5480" s="1" t="s">
        <v>3364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3379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8" t="n">
        <v>46228</v>
      </c>
      <c r="C5481" s="1" t="n">
        <v>22</v>
      </c>
      <c r="D5481" s="1" t="s">
        <v>3364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3380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8" t="n">
        <v>46228</v>
      </c>
      <c r="C5482" s="1" t="n">
        <v>22</v>
      </c>
      <c r="D5482" s="1" t="s">
        <v>3364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3381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8" t="n">
        <v>46228</v>
      </c>
      <c r="C5483" s="1" t="n">
        <v>22</v>
      </c>
      <c r="D5483" s="1" t="s">
        <v>3364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3382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8" t="n">
        <v>46228</v>
      </c>
      <c r="C5484" s="1" t="n">
        <v>22</v>
      </c>
      <c r="D5484" s="1" t="s">
        <v>3364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3365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8" t="n">
        <v>46228</v>
      </c>
      <c r="C5485" s="1" t="n">
        <v>22</v>
      </c>
      <c r="D5485" s="1" t="s">
        <v>3364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3383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8" t="n">
        <v>46228</v>
      </c>
      <c r="C5486" s="1" t="n">
        <v>22</v>
      </c>
      <c r="D5486" s="1" t="s">
        <v>3364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3366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8" t="n">
        <v>46228</v>
      </c>
      <c r="C5487" s="1" t="n">
        <v>22</v>
      </c>
      <c r="D5487" s="1" t="s">
        <v>3364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3367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8" t="n">
        <v>46228</v>
      </c>
      <c r="C5488" s="1" t="n">
        <v>22</v>
      </c>
      <c r="D5488" s="1" t="s">
        <v>3364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3368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8" t="n">
        <v>46228</v>
      </c>
      <c r="C5489" s="1" t="n">
        <v>22</v>
      </c>
      <c r="D5489" s="1" t="s">
        <v>3364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3369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8" t="n">
        <v>46228</v>
      </c>
      <c r="C5490" s="1" t="n">
        <v>22</v>
      </c>
      <c r="D5490" s="1" t="s">
        <v>3364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3370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8" t="n">
        <v>46228</v>
      </c>
      <c r="C5491" s="1" t="n">
        <v>22</v>
      </c>
      <c r="D5491" s="1" t="s">
        <v>3364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3371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8" t="n">
        <v>46228</v>
      </c>
      <c r="C5492" s="1" t="n">
        <v>22</v>
      </c>
      <c r="D5492" s="1" t="s">
        <v>3364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3372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8" t="n">
        <v>46228</v>
      </c>
      <c r="C5493" s="1" t="n">
        <v>22</v>
      </c>
      <c r="D5493" s="1" t="s">
        <v>3364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3373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8" t="n">
        <v>46228</v>
      </c>
      <c r="C5494" s="1" t="n">
        <v>22</v>
      </c>
      <c r="D5494" s="1" t="s">
        <v>3364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3374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8" t="n">
        <v>46228</v>
      </c>
      <c r="C5495" s="1" t="n">
        <v>22</v>
      </c>
      <c r="D5495" s="1" t="s">
        <v>3364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3375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8" t="n">
        <v>46228</v>
      </c>
      <c r="C5496" s="1" t="n">
        <v>22</v>
      </c>
      <c r="D5496" s="1" t="s">
        <v>3364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3376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8" t="n">
        <v>46228</v>
      </c>
      <c r="C5497" s="1" t="n">
        <v>22</v>
      </c>
      <c r="D5497" s="1" t="s">
        <v>3364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3376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8" t="n">
        <v>46228</v>
      </c>
      <c r="C5498" s="1" t="n">
        <v>22</v>
      </c>
      <c r="D5498" s="1" t="s">
        <v>3364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3377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8" t="n">
        <v>46228</v>
      </c>
      <c r="C5499" s="1" t="n">
        <v>22</v>
      </c>
      <c r="D5499" s="1" t="s">
        <v>3364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3377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8" t="n">
        <v>46228</v>
      </c>
      <c r="C5500" s="1" t="n">
        <v>22</v>
      </c>
      <c r="D5500" s="1" t="s">
        <v>3364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3378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8" t="n">
        <v>46228</v>
      </c>
      <c r="C5501" s="1" t="n">
        <v>22</v>
      </c>
      <c r="D5501" s="1" t="s">
        <v>3364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3378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8" t="n">
        <v>46228</v>
      </c>
      <c r="C5502" s="1" t="n">
        <v>39</v>
      </c>
      <c r="D5502" s="1" t="s">
        <v>3443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5206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8" t="n">
        <v>46228</v>
      </c>
      <c r="C5503" s="1" t="n">
        <v>39</v>
      </c>
      <c r="D5503" s="1" t="s">
        <v>3443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5207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8" t="n">
        <v>46228</v>
      </c>
      <c r="C5504" s="1" t="n">
        <v>100</v>
      </c>
      <c r="D5504" s="1" t="s">
        <v>3385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3379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8" t="n">
        <v>46228</v>
      </c>
      <c r="C5505" s="1" t="n">
        <v>100</v>
      </c>
      <c r="D5505" s="1" t="s">
        <v>3385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3380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8" t="n">
        <v>46228</v>
      </c>
      <c r="C5506" s="1" t="n">
        <v>100</v>
      </c>
      <c r="D5506" s="1" t="s">
        <v>3385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3381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8" t="n">
        <v>46228</v>
      </c>
      <c r="C5507" s="1" t="n">
        <v>100</v>
      </c>
      <c r="D5507" s="1" t="s">
        <v>3385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3382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8" t="n">
        <v>46228</v>
      </c>
      <c r="C5508" s="1" t="n">
        <v>100</v>
      </c>
      <c r="D5508" s="1" t="s">
        <v>3385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3383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8" t="n">
        <v>46228</v>
      </c>
      <c r="C5509" s="1" t="n">
        <v>100</v>
      </c>
      <c r="D5509" s="1" t="s">
        <v>3385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3376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8" t="n">
        <v>46228</v>
      </c>
      <c r="C5510" s="1" t="n">
        <v>100</v>
      </c>
      <c r="D5510" s="1" t="s">
        <v>3385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3377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8" t="n">
        <v>46228</v>
      </c>
      <c r="C5511" s="1" t="n">
        <v>100</v>
      </c>
      <c r="D5511" s="1" t="s">
        <v>3385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3378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8" t="n">
        <v>46228</v>
      </c>
      <c r="C5512" s="1" t="n">
        <v>100</v>
      </c>
      <c r="D5512" s="1" t="s">
        <v>3385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3379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8" t="n">
        <v>46228</v>
      </c>
      <c r="C5513" s="1" t="n">
        <v>100</v>
      </c>
      <c r="D5513" s="1" t="s">
        <v>3385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3365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8" t="n">
        <v>46228</v>
      </c>
      <c r="C5514" s="1" t="n">
        <v>100</v>
      </c>
      <c r="D5514" s="1" t="s">
        <v>3385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3366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8" t="n">
        <v>46228</v>
      </c>
      <c r="C5515" s="1" t="n">
        <v>100</v>
      </c>
      <c r="D5515" s="1" t="s">
        <v>3385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3367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8" t="n">
        <v>46228</v>
      </c>
      <c r="C5516" s="1" t="n">
        <v>100</v>
      </c>
      <c r="D5516" s="1" t="s">
        <v>3385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3368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8" t="n">
        <v>46228</v>
      </c>
      <c r="C5517" s="1" t="n">
        <v>100</v>
      </c>
      <c r="D5517" s="1" t="s">
        <v>3385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3369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8" t="n">
        <v>46228</v>
      </c>
      <c r="C5518" s="1" t="n">
        <v>100</v>
      </c>
      <c r="D5518" s="1" t="s">
        <v>3385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3370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8" t="n">
        <v>46228</v>
      </c>
      <c r="C5519" s="1" t="n">
        <v>100</v>
      </c>
      <c r="D5519" s="1" t="s">
        <v>3385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3371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8" t="n">
        <v>46228</v>
      </c>
      <c r="C5520" s="1" t="n">
        <v>100</v>
      </c>
      <c r="D5520" s="1" t="s">
        <v>3385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3372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8" t="n">
        <v>46228</v>
      </c>
      <c r="C5521" s="1" t="n">
        <v>100</v>
      </c>
      <c r="D5521" s="1" t="s">
        <v>3385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3373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8" t="n">
        <v>46228</v>
      </c>
      <c r="C5522" s="1" t="n">
        <v>100</v>
      </c>
      <c r="D5522" s="1" t="s">
        <v>3385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3374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8" t="n">
        <v>46228</v>
      </c>
      <c r="C5523" s="1" t="n">
        <v>100</v>
      </c>
      <c r="D5523" s="1" t="s">
        <v>3385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3375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8" t="n">
        <v>46228</v>
      </c>
      <c r="C5524" s="1" t="n">
        <v>100</v>
      </c>
      <c r="D5524" s="1" t="s">
        <v>3385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3376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8" t="n">
        <v>46228</v>
      </c>
      <c r="C5525" s="1" t="n">
        <v>100</v>
      </c>
      <c r="D5525" s="1" t="s">
        <v>3385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3377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8" t="n">
        <v>46228</v>
      </c>
      <c r="C5526" s="1" t="n">
        <v>100</v>
      </c>
      <c r="D5526" s="1" t="s">
        <v>3385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3378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8" t="n">
        <v>46230</v>
      </c>
      <c r="C5527" s="1" t="n">
        <v>6</v>
      </c>
      <c r="D5527" s="1" t="s">
        <v>3217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3215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8" t="n">
        <v>46230</v>
      </c>
      <c r="C5528" s="1" t="n">
        <v>11</v>
      </c>
      <c r="D5528" s="1" t="s">
        <v>3218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3288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8" t="n">
        <v>46230</v>
      </c>
      <c r="C5529" s="1" t="n">
        <v>11</v>
      </c>
      <c r="D5529" s="1" t="s">
        <v>3218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3288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8" t="n">
        <v>46230</v>
      </c>
      <c r="C5530" s="1" t="n">
        <v>11</v>
      </c>
      <c r="D5530" s="1" t="s">
        <v>3218</v>
      </c>
      <c r="E5530" s="1" t="n">
        <v>1955</v>
      </c>
      <c r="F5530" s="1" t="s">
        <v>3140</v>
      </c>
      <c r="I5530" s="1" t="n">
        <v>47553</v>
      </c>
      <c r="J5530" s="1" t="n">
        <v>45153</v>
      </c>
      <c r="K5530" s="1" t="n">
        <v>7899403713715</v>
      </c>
      <c r="L5530" s="1" t="s">
        <v>4432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8" t="n">
        <v>46230</v>
      </c>
      <c r="C5531" s="1" t="n">
        <v>11</v>
      </c>
      <c r="D5531" s="1" t="s">
        <v>3218</v>
      </c>
      <c r="E5531" s="1" t="n">
        <v>1955</v>
      </c>
      <c r="F5531" s="1" t="s">
        <v>3140</v>
      </c>
      <c r="I5531" s="1" t="n">
        <v>47553</v>
      </c>
      <c r="J5531" s="1" t="n">
        <v>45154</v>
      </c>
      <c r="K5531" s="1" t="n">
        <v>2246390</v>
      </c>
      <c r="L5531" s="1" t="s">
        <v>4433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8" t="n">
        <v>46230</v>
      </c>
      <c r="C5532" s="1" t="n">
        <v>11</v>
      </c>
      <c r="D5532" s="1" t="s">
        <v>3218</v>
      </c>
      <c r="E5532" s="1" t="n">
        <v>1955</v>
      </c>
      <c r="F5532" s="1" t="s">
        <v>3140</v>
      </c>
      <c r="I5532" s="1" t="n">
        <v>47553</v>
      </c>
      <c r="J5532" s="1" t="n">
        <v>45155</v>
      </c>
      <c r="K5532" s="1" t="n">
        <v>2246406</v>
      </c>
      <c r="L5532" s="1" t="s">
        <v>4434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8" t="n">
        <v>46230</v>
      </c>
      <c r="C5533" s="1" t="n">
        <v>100</v>
      </c>
      <c r="D5533" s="1" t="s">
        <v>3385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3365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8" t="n">
        <v>46230</v>
      </c>
      <c r="C5534" s="1" t="n">
        <v>100</v>
      </c>
      <c r="D5534" s="1" t="s">
        <v>3385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3366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8" t="n">
        <v>46230</v>
      </c>
      <c r="C5535" s="1" t="n">
        <v>100</v>
      </c>
      <c r="D5535" s="1" t="s">
        <v>3385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3367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8" t="n">
        <v>46230</v>
      </c>
      <c r="C5536" s="1" t="n">
        <v>100</v>
      </c>
      <c r="D5536" s="1" t="s">
        <v>3385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3368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8" t="n">
        <v>46230</v>
      </c>
      <c r="C5537" s="1" t="n">
        <v>100</v>
      </c>
      <c r="D5537" s="1" t="s">
        <v>3385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3369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8" t="n">
        <v>46230</v>
      </c>
      <c r="C5538" s="1" t="n">
        <v>100</v>
      </c>
      <c r="D5538" s="1" t="s">
        <v>3385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3370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8" t="n">
        <v>46230</v>
      </c>
      <c r="C5539" s="1" t="n">
        <v>100</v>
      </c>
      <c r="D5539" s="1" t="s">
        <v>3385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3371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8" t="n">
        <v>46230</v>
      </c>
      <c r="C5540" s="1" t="n">
        <v>100</v>
      </c>
      <c r="D5540" s="1" t="s">
        <v>3385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3372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8" t="n">
        <v>46230</v>
      </c>
      <c r="C5541" s="1" t="n">
        <v>100</v>
      </c>
      <c r="D5541" s="1" t="s">
        <v>3385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3373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8" t="n">
        <v>46230</v>
      </c>
      <c r="C5542" s="1" t="n">
        <v>100</v>
      </c>
      <c r="D5542" s="1" t="s">
        <v>3385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3374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8" t="n">
        <v>46230</v>
      </c>
      <c r="C5543" s="1" t="n">
        <v>100</v>
      </c>
      <c r="D5543" s="1" t="s">
        <v>3385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3375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8" t="n">
        <v>46230</v>
      </c>
      <c r="C5544" s="1" t="n">
        <v>100</v>
      </c>
      <c r="D5544" s="1" t="s">
        <v>3385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3376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8" t="n">
        <v>46230</v>
      </c>
      <c r="C5545" s="1" t="n">
        <v>100</v>
      </c>
      <c r="D5545" s="1" t="s">
        <v>3385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3377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8" t="n">
        <v>46230</v>
      </c>
      <c r="C5546" s="1" t="n">
        <v>100</v>
      </c>
      <c r="D5546" s="1" t="s">
        <v>3385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3378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8" t="n">
        <v>46230</v>
      </c>
      <c r="C5547" s="1" t="n">
        <v>100</v>
      </c>
      <c r="D5547" s="1" t="s">
        <v>3385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3365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8" t="n">
        <v>46230</v>
      </c>
      <c r="C5548" s="1" t="n">
        <v>100</v>
      </c>
      <c r="D5548" s="1" t="s">
        <v>3385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3366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8" t="n">
        <v>46230</v>
      </c>
      <c r="C5549" s="1" t="n">
        <v>100</v>
      </c>
      <c r="D5549" s="1" t="s">
        <v>3385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3367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8" t="n">
        <v>46230</v>
      </c>
      <c r="C5550" s="1" t="n">
        <v>100</v>
      </c>
      <c r="D5550" s="1" t="s">
        <v>3385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3368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8" t="n">
        <v>46230</v>
      </c>
      <c r="C5551" s="1" t="n">
        <v>100</v>
      </c>
      <c r="D5551" s="1" t="s">
        <v>3385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3369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8" t="n">
        <v>46230</v>
      </c>
      <c r="C5552" s="1" t="n">
        <v>100</v>
      </c>
      <c r="D5552" s="1" t="s">
        <v>3385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3370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8" t="n">
        <v>46230</v>
      </c>
      <c r="C5553" s="1" t="n">
        <v>100</v>
      </c>
      <c r="D5553" s="1" t="s">
        <v>3385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3371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8" t="n">
        <v>46230</v>
      </c>
      <c r="C5554" s="1" t="n">
        <v>100</v>
      </c>
      <c r="D5554" s="1" t="s">
        <v>3385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3372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8" t="n">
        <v>46230</v>
      </c>
      <c r="C5555" s="1" t="n">
        <v>100</v>
      </c>
      <c r="D5555" s="1" t="s">
        <v>3385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3373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8" t="n">
        <v>46230</v>
      </c>
      <c r="C5556" s="1" t="n">
        <v>100</v>
      </c>
      <c r="D5556" s="1" t="s">
        <v>3385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3374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8" t="n">
        <v>46230</v>
      </c>
      <c r="C5557" s="1" t="n">
        <v>100</v>
      </c>
      <c r="D5557" s="1" t="s">
        <v>3385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3375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8" t="n">
        <v>46230</v>
      </c>
      <c r="C5558" s="1" t="n">
        <v>100</v>
      </c>
      <c r="D5558" s="1" t="s">
        <v>3385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3376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8" t="n">
        <v>46230</v>
      </c>
      <c r="C5559" s="1" t="n">
        <v>100</v>
      </c>
      <c r="D5559" s="1" t="s">
        <v>3385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3377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8" t="n">
        <v>46230</v>
      </c>
      <c r="C5560" s="1" t="n">
        <v>100</v>
      </c>
      <c r="D5560" s="1" t="s">
        <v>3385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3378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8" t="n">
        <v>46231</v>
      </c>
      <c r="C5561" s="1" t="n">
        <v>6</v>
      </c>
      <c r="D5561" s="1" t="s">
        <v>3217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3248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8" t="n">
        <v>46231</v>
      </c>
      <c r="C5562" s="1" t="n">
        <v>6</v>
      </c>
      <c r="D5562" s="1" t="s">
        <v>3217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3249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8" t="n">
        <v>46231</v>
      </c>
      <c r="C5563" s="1" t="n">
        <v>6</v>
      </c>
      <c r="D5563" s="1" t="s">
        <v>3217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3250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8" t="n">
        <v>46231</v>
      </c>
      <c r="C5564" s="1" t="n">
        <v>6</v>
      </c>
      <c r="D5564" s="1" t="s">
        <v>3217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3251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8" t="n">
        <v>46231</v>
      </c>
      <c r="C5565" s="1" t="n">
        <v>6</v>
      </c>
      <c r="D5565" s="1" t="s">
        <v>3217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3252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8" t="n">
        <v>46231</v>
      </c>
      <c r="C5566" s="1" t="n">
        <v>6</v>
      </c>
      <c r="D5566" s="1" t="s">
        <v>3217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3401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8" t="n">
        <v>46231</v>
      </c>
      <c r="C5567" s="1" t="n">
        <v>6</v>
      </c>
      <c r="D5567" s="1" t="s">
        <v>3217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3254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8" t="n">
        <v>46231</v>
      </c>
      <c r="C5568" s="1" t="n">
        <v>6</v>
      </c>
      <c r="D5568" s="1" t="s">
        <v>3217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3402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8" t="n">
        <v>46231</v>
      </c>
      <c r="C5569" s="1" t="n">
        <v>6</v>
      </c>
      <c r="D5569" s="1" t="s">
        <v>3217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3255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8" t="n">
        <v>46231</v>
      </c>
      <c r="C5570" s="1" t="n">
        <v>6</v>
      </c>
      <c r="D5570" s="1" t="s">
        <v>3217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3256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8" t="n">
        <v>46231</v>
      </c>
      <c r="C5571" s="1" t="n">
        <v>6</v>
      </c>
      <c r="D5571" s="1" t="s">
        <v>3217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3257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8" t="n">
        <v>46231</v>
      </c>
      <c r="C5572" s="1" t="n">
        <v>6</v>
      </c>
      <c r="D5572" s="1" t="s">
        <v>3217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3404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8" t="n">
        <v>46231</v>
      </c>
      <c r="C5573" s="1" t="n">
        <v>6</v>
      </c>
      <c r="D5573" s="1" t="s">
        <v>3217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3405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8" t="n">
        <v>46231</v>
      </c>
      <c r="C5574" s="1" t="n">
        <v>6</v>
      </c>
      <c r="D5574" s="1" t="s">
        <v>3217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3259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8" t="n">
        <v>46231</v>
      </c>
      <c r="C5575" s="1" t="n">
        <v>6</v>
      </c>
      <c r="D5575" s="1" t="s">
        <v>3217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4031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8" t="n">
        <v>46231</v>
      </c>
      <c r="C5576" s="1" t="n">
        <v>6</v>
      </c>
      <c r="D5576" s="1" t="s">
        <v>3217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4032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8" t="n">
        <v>46231</v>
      </c>
      <c r="C5577" s="1" t="n">
        <v>6</v>
      </c>
      <c r="D5577" s="1" t="s">
        <v>3217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3260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8" t="n">
        <v>46231</v>
      </c>
      <c r="C5578" s="1" t="n">
        <v>6</v>
      </c>
      <c r="D5578" s="1" t="s">
        <v>3217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3604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8" t="n">
        <v>46231</v>
      </c>
      <c r="C5579" s="1" t="n">
        <v>6</v>
      </c>
      <c r="D5579" s="1" t="s">
        <v>3217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3262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8" t="n">
        <v>46231</v>
      </c>
      <c r="C5580" s="1" t="n">
        <v>6</v>
      </c>
      <c r="D5580" s="1" t="s">
        <v>3217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5208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8" t="n">
        <v>46231</v>
      </c>
      <c r="C5581" s="1" t="n">
        <v>6</v>
      </c>
      <c r="D5581" s="1" t="s">
        <v>3217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3406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8" t="n">
        <v>46231</v>
      </c>
      <c r="C5582" s="1" t="n">
        <v>6</v>
      </c>
      <c r="D5582" s="1" t="s">
        <v>3217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3212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8" t="n">
        <v>46231</v>
      </c>
      <c r="C5583" s="1" t="n">
        <v>6</v>
      </c>
      <c r="D5583" s="1" t="s">
        <v>3217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3213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8" t="n">
        <v>46231</v>
      </c>
      <c r="C5584" s="1" t="n">
        <v>6</v>
      </c>
      <c r="D5584" s="1" t="s">
        <v>3217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3215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8" t="n">
        <v>46231</v>
      </c>
      <c r="C5585" s="1" t="n">
        <v>11</v>
      </c>
      <c r="D5585" s="1" t="s">
        <v>3218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3267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8" t="n">
        <v>46231</v>
      </c>
      <c r="C5586" s="1" t="n">
        <v>11</v>
      </c>
      <c r="D5586" s="1" t="s">
        <v>3218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3494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8" t="n">
        <v>46231</v>
      </c>
      <c r="C5587" s="1" t="n">
        <v>11</v>
      </c>
      <c r="D5587" s="1" t="s">
        <v>3218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3494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8" t="n">
        <v>46231</v>
      </c>
      <c r="C5588" s="1" t="n">
        <v>11</v>
      </c>
      <c r="D5588" s="1" t="s">
        <v>3218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3288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8" t="n">
        <v>46231</v>
      </c>
      <c r="C5589" s="1" t="n">
        <v>11</v>
      </c>
      <c r="D5589" s="1" t="s">
        <v>3218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5209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8" t="n">
        <v>46231</v>
      </c>
      <c r="C5590" s="1" t="n">
        <v>11</v>
      </c>
      <c r="D5590" s="1" t="s">
        <v>3218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5210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8" t="n">
        <v>46231</v>
      </c>
      <c r="C5591" s="1" t="n">
        <v>11</v>
      </c>
      <c r="D5591" s="1" t="s">
        <v>3218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5211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8" t="n">
        <v>46231</v>
      </c>
      <c r="C5592" s="1" t="n">
        <v>11</v>
      </c>
      <c r="D5592" s="1" t="s">
        <v>3218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3422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8" t="n">
        <v>46231</v>
      </c>
      <c r="C5593" s="1" t="n">
        <v>11</v>
      </c>
      <c r="D5593" s="1" t="s">
        <v>3218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5212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8" t="n">
        <v>46231</v>
      </c>
      <c r="C5594" s="1" t="n">
        <v>11</v>
      </c>
      <c r="D5594" s="1" t="s">
        <v>3218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5213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8" t="n">
        <v>46231</v>
      </c>
      <c r="C5595" s="1" t="n">
        <v>11</v>
      </c>
      <c r="D5595" s="1" t="s">
        <v>3218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5214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8" t="n">
        <v>46231</v>
      </c>
      <c r="C5596" s="1" t="n">
        <v>11</v>
      </c>
      <c r="D5596" s="1" t="s">
        <v>3218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3425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8" t="n">
        <v>46231</v>
      </c>
      <c r="C5597" s="1" t="n">
        <v>11</v>
      </c>
      <c r="D5597" s="1" t="s">
        <v>3218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3426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8" t="n">
        <v>46231</v>
      </c>
      <c r="C5598" s="1" t="n">
        <v>11</v>
      </c>
      <c r="D5598" s="1" t="s">
        <v>3218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3427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8" t="n">
        <v>46231</v>
      </c>
      <c r="C5599" s="1" t="n">
        <v>11</v>
      </c>
      <c r="D5599" s="1" t="s">
        <v>3218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3428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8" t="n">
        <v>46231</v>
      </c>
      <c r="C5600" s="1" t="n">
        <v>11</v>
      </c>
      <c r="D5600" s="1" t="s">
        <v>3218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5215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8" t="n">
        <v>46231</v>
      </c>
      <c r="C5601" s="1" t="n">
        <v>11</v>
      </c>
      <c r="D5601" s="1" t="s">
        <v>3218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3429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8" t="n">
        <v>46231</v>
      </c>
      <c r="C5602" s="1" t="n">
        <v>11</v>
      </c>
      <c r="D5602" s="1" t="s">
        <v>3218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3430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8" t="n">
        <v>46231</v>
      </c>
      <c r="C5603" s="1" t="n">
        <v>11</v>
      </c>
      <c r="D5603" s="1" t="s">
        <v>3218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5216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8" t="n">
        <v>46231</v>
      </c>
      <c r="C5604" s="1" t="n">
        <v>11</v>
      </c>
      <c r="D5604" s="1" t="s">
        <v>3218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3431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8" t="n">
        <v>46231</v>
      </c>
      <c r="C5605" s="1" t="n">
        <v>11</v>
      </c>
      <c r="D5605" s="1" t="s">
        <v>3218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3432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8" t="n">
        <v>46231</v>
      </c>
      <c r="C5606" s="1" t="n">
        <v>11</v>
      </c>
      <c r="D5606" s="1" t="s">
        <v>3218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3433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8" t="n">
        <v>46231</v>
      </c>
      <c r="C5607" s="1" t="n">
        <v>11</v>
      </c>
      <c r="D5607" s="1" t="s">
        <v>3218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5217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8" t="n">
        <v>46231</v>
      </c>
      <c r="C5608" s="1" t="n">
        <v>11</v>
      </c>
      <c r="D5608" s="1" t="s">
        <v>3218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5218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8" t="n">
        <v>46231</v>
      </c>
      <c r="C5609" s="1" t="n">
        <v>11</v>
      </c>
      <c r="D5609" s="1" t="s">
        <v>3218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3435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8" t="n">
        <v>46231</v>
      </c>
      <c r="C5610" s="1" t="n">
        <v>11</v>
      </c>
      <c r="D5610" s="1" t="s">
        <v>3218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3436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8" t="n">
        <v>46231</v>
      </c>
      <c r="C5611" s="1" t="n">
        <v>11</v>
      </c>
      <c r="D5611" s="1" t="s">
        <v>3218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5219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8" t="n">
        <v>46231</v>
      </c>
      <c r="C5612" s="1" t="n">
        <v>11</v>
      </c>
      <c r="D5612" s="1" t="s">
        <v>3218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3437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8" t="n">
        <v>46231</v>
      </c>
      <c r="C5613" s="1" t="n">
        <v>11</v>
      </c>
      <c r="D5613" s="1" t="s">
        <v>3218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3438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8" t="n">
        <v>46231</v>
      </c>
      <c r="C5614" s="1" t="n">
        <v>11</v>
      </c>
      <c r="D5614" s="1" t="s">
        <v>3218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3427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8" t="n">
        <v>46231</v>
      </c>
      <c r="C5615" s="1" t="n">
        <v>11</v>
      </c>
      <c r="D5615" s="1" t="s">
        <v>3218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3439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8" t="n">
        <v>46231</v>
      </c>
      <c r="C5616" s="1" t="n">
        <v>11</v>
      </c>
      <c r="D5616" s="1" t="s">
        <v>3218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5220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8" t="n">
        <v>46231</v>
      </c>
      <c r="C5617" s="1" t="n">
        <v>11</v>
      </c>
      <c r="D5617" s="1" t="s">
        <v>3218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5221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8" t="n">
        <v>46231</v>
      </c>
      <c r="C5618" s="1" t="n">
        <v>11</v>
      </c>
      <c r="D5618" s="1" t="s">
        <v>3218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5222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8" t="n">
        <v>46231</v>
      </c>
      <c r="C5619" s="1" t="n">
        <v>11</v>
      </c>
      <c r="D5619" s="1" t="s">
        <v>3218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5223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8" t="n">
        <v>46231</v>
      </c>
      <c r="C5620" s="1" t="n">
        <v>11</v>
      </c>
      <c r="D5620" s="1" t="s">
        <v>3218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3441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8" t="n">
        <v>46231</v>
      </c>
      <c r="C5621" s="1" t="n">
        <v>11</v>
      </c>
      <c r="D5621" s="1" t="s">
        <v>3218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3442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8" t="n">
        <v>46231</v>
      </c>
      <c r="C5622" s="1" t="n">
        <v>11</v>
      </c>
      <c r="D5622" s="1" t="s">
        <v>3218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5224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8" t="n">
        <v>46231</v>
      </c>
      <c r="C5623" s="1" t="n">
        <v>11</v>
      </c>
      <c r="D5623" s="1" t="s">
        <v>3218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3429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8" t="n">
        <v>46231</v>
      </c>
      <c r="C5624" s="1" t="n">
        <v>11</v>
      </c>
      <c r="D5624" s="1" t="s">
        <v>3218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3436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8" t="n">
        <v>46231</v>
      </c>
      <c r="C5625" s="1" t="n">
        <v>22</v>
      </c>
      <c r="D5625" s="1" t="s">
        <v>3364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3365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8" t="n">
        <v>46231</v>
      </c>
      <c r="C5626" s="1" t="n">
        <v>22</v>
      </c>
      <c r="D5626" s="1" t="s">
        <v>3364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3366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8" t="n">
        <v>46231</v>
      </c>
      <c r="C5627" s="1" t="n">
        <v>22</v>
      </c>
      <c r="D5627" s="1" t="s">
        <v>3364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3367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8" t="n">
        <v>46231</v>
      </c>
      <c r="C5628" s="1" t="n">
        <v>22</v>
      </c>
      <c r="D5628" s="1" t="s">
        <v>3364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3368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8" t="n">
        <v>46231</v>
      </c>
      <c r="C5629" s="1" t="n">
        <v>22</v>
      </c>
      <c r="D5629" s="1" t="s">
        <v>3364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3369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8" t="n">
        <v>46231</v>
      </c>
      <c r="C5630" s="1" t="n">
        <v>22</v>
      </c>
      <c r="D5630" s="1" t="s">
        <v>3364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3370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8" t="n">
        <v>46231</v>
      </c>
      <c r="C5631" s="1" t="n">
        <v>22</v>
      </c>
      <c r="D5631" s="1" t="s">
        <v>3364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3371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8" t="n">
        <v>46231</v>
      </c>
      <c r="C5632" s="1" t="n">
        <v>22</v>
      </c>
      <c r="D5632" s="1" t="s">
        <v>3364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3372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8" t="n">
        <v>46231</v>
      </c>
      <c r="C5633" s="1" t="n">
        <v>22</v>
      </c>
      <c r="D5633" s="1" t="s">
        <v>3364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3373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8" t="n">
        <v>46231</v>
      </c>
      <c r="C5634" s="1" t="n">
        <v>22</v>
      </c>
      <c r="D5634" s="1" t="s">
        <v>3364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3374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8" t="n">
        <v>46231</v>
      </c>
      <c r="C5635" s="1" t="n">
        <v>22</v>
      </c>
      <c r="D5635" s="1" t="s">
        <v>3364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3375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8" t="n">
        <v>46231</v>
      </c>
      <c r="C5636" s="1" t="n">
        <v>22</v>
      </c>
      <c r="D5636" s="1" t="s">
        <v>3364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3376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8" t="n">
        <v>46231</v>
      </c>
      <c r="C5637" s="1" t="n">
        <v>22</v>
      </c>
      <c r="D5637" s="1" t="s">
        <v>3364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3377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8" t="n">
        <v>46231</v>
      </c>
      <c r="C5638" s="1" t="n">
        <v>22</v>
      </c>
      <c r="D5638" s="1" t="s">
        <v>3364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3378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8" t="n">
        <v>46231</v>
      </c>
      <c r="C5639" s="1" t="n">
        <v>22</v>
      </c>
      <c r="D5639" s="1" t="s">
        <v>3364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3365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8" t="n">
        <v>46231</v>
      </c>
      <c r="C5640" s="1" t="n">
        <v>22</v>
      </c>
      <c r="D5640" s="1" t="s">
        <v>3364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3366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8" t="n">
        <v>46231</v>
      </c>
      <c r="C5641" s="1" t="n">
        <v>22</v>
      </c>
      <c r="D5641" s="1" t="s">
        <v>3364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3367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8" t="n">
        <v>46231</v>
      </c>
      <c r="C5642" s="1" t="n">
        <v>22</v>
      </c>
      <c r="D5642" s="1" t="s">
        <v>3364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3368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8" t="n">
        <v>46231</v>
      </c>
      <c r="C5643" s="1" t="n">
        <v>22</v>
      </c>
      <c r="D5643" s="1" t="s">
        <v>3364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3369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8" t="n">
        <v>46231</v>
      </c>
      <c r="C5644" s="1" t="n">
        <v>22</v>
      </c>
      <c r="D5644" s="1" t="s">
        <v>3364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3370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8" t="n">
        <v>46231</v>
      </c>
      <c r="C5645" s="1" t="n">
        <v>22</v>
      </c>
      <c r="D5645" s="1" t="s">
        <v>3364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3371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8" t="n">
        <v>46231</v>
      </c>
      <c r="C5646" s="1" t="n">
        <v>22</v>
      </c>
      <c r="D5646" s="1" t="s">
        <v>3364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3372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8" t="n">
        <v>46231</v>
      </c>
      <c r="C5647" s="1" t="n">
        <v>22</v>
      </c>
      <c r="D5647" s="1" t="s">
        <v>3364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3373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8" t="n">
        <v>46231</v>
      </c>
      <c r="C5648" s="1" t="n">
        <v>22</v>
      </c>
      <c r="D5648" s="1" t="s">
        <v>3364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3374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8" t="n">
        <v>46231</v>
      </c>
      <c r="C5649" s="1" t="n">
        <v>22</v>
      </c>
      <c r="D5649" s="1" t="s">
        <v>3364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3384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8" t="n">
        <v>46231</v>
      </c>
      <c r="C5650" s="1" t="n">
        <v>22</v>
      </c>
      <c r="D5650" s="1" t="s">
        <v>3364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3375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8" t="n">
        <v>46231</v>
      </c>
      <c r="C5651" s="1" t="n">
        <v>22</v>
      </c>
      <c r="D5651" s="1" t="s">
        <v>3364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3376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8" t="n">
        <v>46231</v>
      </c>
      <c r="C5652" s="1" t="n">
        <v>22</v>
      </c>
      <c r="D5652" s="1" t="s">
        <v>3364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3377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8" t="n">
        <v>46231</v>
      </c>
      <c r="C5653" s="1" t="n">
        <v>22</v>
      </c>
      <c r="D5653" s="1" t="s">
        <v>3364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3378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8" t="n">
        <v>46231</v>
      </c>
      <c r="C5654" s="1" t="n">
        <v>100</v>
      </c>
      <c r="D5654" s="1" t="s">
        <v>3385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3365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8" t="n">
        <v>46231</v>
      </c>
      <c r="C5655" s="1" t="n">
        <v>100</v>
      </c>
      <c r="D5655" s="1" t="s">
        <v>3385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3366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8" t="n">
        <v>46231</v>
      </c>
      <c r="C5656" s="1" t="n">
        <v>100</v>
      </c>
      <c r="D5656" s="1" t="s">
        <v>3385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3367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8" t="n">
        <v>46231</v>
      </c>
      <c r="C5657" s="1" t="n">
        <v>100</v>
      </c>
      <c r="D5657" s="1" t="s">
        <v>3385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3368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8" t="n">
        <v>46231</v>
      </c>
      <c r="C5658" s="1" t="n">
        <v>100</v>
      </c>
      <c r="D5658" s="1" t="s">
        <v>3385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3369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8" t="n">
        <v>46231</v>
      </c>
      <c r="C5659" s="1" t="n">
        <v>100</v>
      </c>
      <c r="D5659" s="1" t="s">
        <v>3385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3370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8" t="n">
        <v>46231</v>
      </c>
      <c r="C5660" s="1" t="n">
        <v>100</v>
      </c>
      <c r="D5660" s="1" t="s">
        <v>3385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3371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8" t="n">
        <v>46231</v>
      </c>
      <c r="C5661" s="1" t="n">
        <v>100</v>
      </c>
      <c r="D5661" s="1" t="s">
        <v>3385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3372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8" t="n">
        <v>46231</v>
      </c>
      <c r="C5662" s="1" t="n">
        <v>100</v>
      </c>
      <c r="D5662" s="1" t="s">
        <v>3385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3373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8" t="n">
        <v>46231</v>
      </c>
      <c r="C5663" s="1" t="n">
        <v>100</v>
      </c>
      <c r="D5663" s="1" t="s">
        <v>3385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3374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8" t="n">
        <v>46231</v>
      </c>
      <c r="C5664" s="1" t="n">
        <v>100</v>
      </c>
      <c r="D5664" s="1" t="s">
        <v>3385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3384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8" t="n">
        <v>46231</v>
      </c>
      <c r="C5665" s="1" t="n">
        <v>100</v>
      </c>
      <c r="D5665" s="1" t="s">
        <v>3385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3375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8" t="n">
        <v>46231</v>
      </c>
      <c r="C5666" s="1" t="n">
        <v>100</v>
      </c>
      <c r="D5666" s="1" t="s">
        <v>3385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3376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8" t="n">
        <v>46231</v>
      </c>
      <c r="C5667" s="1" t="n">
        <v>100</v>
      </c>
      <c r="D5667" s="1" t="s">
        <v>3385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3377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8" t="n">
        <v>46231</v>
      </c>
      <c r="C5668" s="1" t="n">
        <v>100</v>
      </c>
      <c r="D5668" s="1" t="s">
        <v>3385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3378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8" t="n">
        <v>46232</v>
      </c>
      <c r="C5669" s="1" t="n">
        <v>6</v>
      </c>
      <c r="D5669" s="1" t="s">
        <v>3217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3214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8" t="n">
        <v>46232</v>
      </c>
      <c r="C5670" s="1" t="n">
        <v>11</v>
      </c>
      <c r="D5670" s="1" t="s">
        <v>3218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5225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8" t="n">
        <v>46232</v>
      </c>
      <c r="C5671" s="1" t="n">
        <v>11</v>
      </c>
      <c r="D5671" s="1" t="s">
        <v>3218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5226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8" t="n">
        <v>46232</v>
      </c>
      <c r="C5672" s="1" t="n">
        <v>11</v>
      </c>
      <c r="D5672" s="1" t="s">
        <v>3218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5227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8" t="n">
        <v>46232</v>
      </c>
      <c r="C5673" s="1" t="n">
        <v>11</v>
      </c>
      <c r="D5673" s="1" t="s">
        <v>3218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5228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8" t="n">
        <v>46232</v>
      </c>
      <c r="C5674" s="1" t="n">
        <v>11</v>
      </c>
      <c r="D5674" s="1" t="s">
        <v>3218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5229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8" t="n">
        <v>46232</v>
      </c>
      <c r="C5675" s="1" t="n">
        <v>11</v>
      </c>
      <c r="D5675" s="1" t="s">
        <v>3218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5230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8" t="n">
        <v>46232</v>
      </c>
      <c r="C5676" s="1" t="n">
        <v>11</v>
      </c>
      <c r="D5676" s="1" t="s">
        <v>3218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5231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8" t="n">
        <v>46232</v>
      </c>
      <c r="C5677" s="1" t="n">
        <v>11</v>
      </c>
      <c r="D5677" s="1" t="s">
        <v>3218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5232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8" t="n">
        <v>46232</v>
      </c>
      <c r="C5678" s="1" t="n">
        <v>11</v>
      </c>
      <c r="D5678" s="1" t="s">
        <v>3218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5233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8" t="n">
        <v>46232</v>
      </c>
      <c r="C5679" s="1" t="n">
        <v>11</v>
      </c>
      <c r="D5679" s="1" t="s">
        <v>3218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3574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8" t="n">
        <v>46232</v>
      </c>
      <c r="C5680" s="1" t="n">
        <v>11</v>
      </c>
      <c r="D5680" s="1" t="s">
        <v>3218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3577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8" t="n">
        <v>46232</v>
      </c>
      <c r="C5681" s="1" t="n">
        <v>11</v>
      </c>
      <c r="D5681" s="1" t="s">
        <v>3218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5234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8" t="n">
        <v>46232</v>
      </c>
      <c r="C5682" s="1" t="n">
        <v>11</v>
      </c>
      <c r="D5682" s="1" t="s">
        <v>3218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4538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8" t="n">
        <v>46232</v>
      </c>
      <c r="C5683" s="1" t="n">
        <v>11</v>
      </c>
      <c r="D5683" s="1" t="s">
        <v>3218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5235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8" t="n">
        <v>46232</v>
      </c>
      <c r="C5684" s="1" t="n">
        <v>11</v>
      </c>
      <c r="D5684" s="1" t="s">
        <v>3218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3522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8" t="n">
        <v>46232</v>
      </c>
      <c r="C5685" s="1" t="n">
        <v>11</v>
      </c>
      <c r="D5685" s="1" t="s">
        <v>3218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5236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8" t="n">
        <v>46232</v>
      </c>
      <c r="C5686" s="1" t="n">
        <v>11</v>
      </c>
      <c r="D5686" s="1" t="s">
        <v>3218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5237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8" t="n">
        <v>46232</v>
      </c>
      <c r="C5687" s="1" t="n">
        <v>11</v>
      </c>
      <c r="D5687" s="1" t="s">
        <v>3218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4248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8" t="n">
        <v>46232</v>
      </c>
      <c r="C5688" s="1" t="n">
        <v>11</v>
      </c>
      <c r="D5688" s="1" t="s">
        <v>3218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4249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8" t="n">
        <v>46232</v>
      </c>
      <c r="C5689" s="1" t="n">
        <v>11</v>
      </c>
      <c r="D5689" s="1" t="s">
        <v>3218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5238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8" t="n">
        <v>46232</v>
      </c>
      <c r="C5690" s="1" t="n">
        <v>11</v>
      </c>
      <c r="D5690" s="1" t="s">
        <v>3218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3524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8" t="n">
        <v>46232</v>
      </c>
      <c r="C5691" s="1" t="n">
        <v>11</v>
      </c>
      <c r="D5691" s="1" t="s">
        <v>3218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5239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8" t="n">
        <v>46232</v>
      </c>
      <c r="C5692" s="1" t="n">
        <v>11</v>
      </c>
      <c r="D5692" s="1" t="s">
        <v>3218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4124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8" t="n">
        <v>46232</v>
      </c>
      <c r="C5693" s="1" t="n">
        <v>11</v>
      </c>
      <c r="D5693" s="1" t="s">
        <v>3218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4125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8" t="n">
        <v>46232</v>
      </c>
      <c r="C5694" s="1" t="n">
        <v>11</v>
      </c>
      <c r="D5694" s="1" t="s">
        <v>3218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4126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8" t="n">
        <v>46232</v>
      </c>
      <c r="C5695" s="1" t="n">
        <v>11</v>
      </c>
      <c r="D5695" s="1" t="s">
        <v>3218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5240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8" t="n">
        <v>46232</v>
      </c>
      <c r="C5696" s="1" t="n">
        <v>11</v>
      </c>
      <c r="D5696" s="1" t="s">
        <v>3218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4127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8" t="n">
        <v>46232</v>
      </c>
      <c r="C5697" s="1" t="n">
        <v>11</v>
      </c>
      <c r="D5697" s="1" t="s">
        <v>3218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5241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8" t="n">
        <v>46232</v>
      </c>
      <c r="C5698" s="1" t="n">
        <v>11</v>
      </c>
      <c r="D5698" s="1" t="s">
        <v>3218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3360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8" t="n">
        <v>46232</v>
      </c>
      <c r="C5699" s="1" t="n">
        <v>11</v>
      </c>
      <c r="D5699" s="1" t="s">
        <v>3218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5001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8" t="n">
        <v>46232</v>
      </c>
      <c r="C5700" s="1" t="n">
        <v>11</v>
      </c>
      <c r="D5700" s="1" t="s">
        <v>3218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3361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8" t="n">
        <v>46232</v>
      </c>
      <c r="C5701" s="1" t="n">
        <v>11</v>
      </c>
      <c r="D5701" s="1" t="s">
        <v>3218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3778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8" t="n">
        <v>46232</v>
      </c>
      <c r="C5702" s="1" t="n">
        <v>11</v>
      </c>
      <c r="D5702" s="1" t="s">
        <v>3218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3412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8" t="n">
        <v>46232</v>
      </c>
      <c r="C5703" s="1" t="n">
        <v>11</v>
      </c>
      <c r="D5703" s="1" t="s">
        <v>3218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3413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8" t="n">
        <v>46232</v>
      </c>
      <c r="C5704" s="1" t="n">
        <v>11</v>
      </c>
      <c r="D5704" s="1" t="s">
        <v>3218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4016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8" t="n">
        <v>46232</v>
      </c>
      <c r="C5705" s="1" t="n">
        <v>11</v>
      </c>
      <c r="D5705" s="1" t="s">
        <v>3218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3446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8" t="n">
        <v>46232</v>
      </c>
      <c r="C5706" s="1" t="n">
        <v>11</v>
      </c>
      <c r="D5706" s="1" t="s">
        <v>3218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4017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8" t="n">
        <v>46232</v>
      </c>
      <c r="C5707" s="1" t="n">
        <v>11</v>
      </c>
      <c r="D5707" s="1" t="s">
        <v>3218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3415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8" t="n">
        <v>46232</v>
      </c>
      <c r="C5708" s="1" t="n">
        <v>11</v>
      </c>
      <c r="D5708" s="1" t="s">
        <v>3218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4018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8" t="n">
        <v>46232</v>
      </c>
      <c r="C5709" s="1" t="n">
        <v>11</v>
      </c>
      <c r="D5709" s="1" t="s">
        <v>3218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3416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8" t="n">
        <v>46232</v>
      </c>
      <c r="C5710" s="1" t="n">
        <v>11</v>
      </c>
      <c r="D5710" s="1" t="s">
        <v>3218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3417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8" t="n">
        <v>46232</v>
      </c>
      <c r="C5711" s="1" t="n">
        <v>11</v>
      </c>
      <c r="D5711" s="1" t="s">
        <v>3218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4019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8" t="n">
        <v>46232</v>
      </c>
      <c r="C5712" s="1" t="n">
        <v>11</v>
      </c>
      <c r="D5712" s="1" t="s">
        <v>3218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3418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8" t="n">
        <v>46232</v>
      </c>
      <c r="C5713" s="1" t="n">
        <v>11</v>
      </c>
      <c r="D5713" s="1" t="s">
        <v>3218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4767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8" t="n">
        <v>46232</v>
      </c>
      <c r="C5714" s="1" t="n">
        <v>11</v>
      </c>
      <c r="D5714" s="1" t="s">
        <v>3218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4021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8" t="n">
        <v>46232</v>
      </c>
      <c r="C5715" s="1" t="n">
        <v>11</v>
      </c>
      <c r="D5715" s="1" t="s">
        <v>3218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3420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8" t="n">
        <v>46232</v>
      </c>
      <c r="C5716" s="1" t="n">
        <v>11</v>
      </c>
      <c r="D5716" s="1" t="s">
        <v>3218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4022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8" t="n">
        <v>46232</v>
      </c>
      <c r="C5717" s="1" t="n">
        <v>11</v>
      </c>
      <c r="D5717" s="1" t="s">
        <v>3218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4023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8" t="n">
        <v>46232</v>
      </c>
      <c r="C5718" s="1" t="n">
        <v>171</v>
      </c>
      <c r="D5718" s="1" t="s">
        <v>3445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3418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8" t="n">
        <v>46232</v>
      </c>
      <c r="C5719" s="1" t="n">
        <v>171</v>
      </c>
      <c r="D5719" s="1" t="s">
        <v>3445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3420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8" t="n">
        <v>46232</v>
      </c>
      <c r="C5720" s="1" t="n">
        <v>171</v>
      </c>
      <c r="D5720" s="1" t="s">
        <v>3445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4122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8" t="n">
        <v>46233</v>
      </c>
      <c r="C5721" s="1" t="n">
        <v>6</v>
      </c>
      <c r="D5721" s="1" t="s">
        <v>3217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3216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8" t="n">
        <v>46233</v>
      </c>
      <c r="C5722" s="1" t="n">
        <v>6</v>
      </c>
      <c r="D5722" s="1" t="s">
        <v>3217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3212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8" t="n">
        <v>46233</v>
      </c>
      <c r="C5723" s="1" t="n">
        <v>6</v>
      </c>
      <c r="D5723" s="1" t="s">
        <v>3217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3213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8" t="n">
        <v>46233</v>
      </c>
      <c r="C5724" s="1" t="n">
        <v>6</v>
      </c>
      <c r="D5724" s="1" t="s">
        <v>3217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3214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8" t="n">
        <v>46233</v>
      </c>
      <c r="C5725" s="1" t="n">
        <v>6</v>
      </c>
      <c r="D5725" s="1" t="s">
        <v>3217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3215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8" t="n">
        <v>46233</v>
      </c>
      <c r="C5726" s="1" t="n">
        <v>11</v>
      </c>
      <c r="D5726" s="1" t="s">
        <v>3218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5242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8" t="n">
        <v>46233</v>
      </c>
      <c r="C5727" s="1" t="n">
        <v>11</v>
      </c>
      <c r="D5727" s="1" t="s">
        <v>3218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5243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8" t="n">
        <v>46233</v>
      </c>
      <c r="C5728" s="1" t="n">
        <v>11</v>
      </c>
      <c r="D5728" s="1" t="s">
        <v>3218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5244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8" t="n">
        <v>46233</v>
      </c>
      <c r="C5729" s="1" t="n">
        <v>11</v>
      </c>
      <c r="D5729" s="1" t="s">
        <v>3218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5245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8" t="n">
        <v>46233</v>
      </c>
      <c r="C5730" s="1" t="n">
        <v>11</v>
      </c>
      <c r="D5730" s="1" t="s">
        <v>3218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5246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8" t="n">
        <v>46233</v>
      </c>
      <c r="C5731" s="1" t="n">
        <v>11</v>
      </c>
      <c r="D5731" s="1" t="s">
        <v>3218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5247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8" t="n">
        <v>46233</v>
      </c>
      <c r="C5732" s="1" t="n">
        <v>11</v>
      </c>
      <c r="D5732" s="1" t="s">
        <v>3218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5248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8" t="n">
        <v>46233</v>
      </c>
      <c r="C5733" s="1" t="n">
        <v>11</v>
      </c>
      <c r="D5733" s="1" t="s">
        <v>3218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4057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8" t="n">
        <v>46233</v>
      </c>
      <c r="C5734" s="1" t="n">
        <v>11</v>
      </c>
      <c r="D5734" s="1" t="s">
        <v>3218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5249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8" t="n">
        <v>46233</v>
      </c>
      <c r="C5735" s="1" t="n">
        <v>11</v>
      </c>
      <c r="D5735" s="1" t="s">
        <v>3218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5250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8" t="n">
        <v>46233</v>
      </c>
      <c r="C5736" s="1" t="n">
        <v>11</v>
      </c>
      <c r="D5736" s="1" t="s">
        <v>3218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5251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8" t="n">
        <v>46233</v>
      </c>
      <c r="C5737" s="1" t="n">
        <v>11</v>
      </c>
      <c r="D5737" s="1" t="s">
        <v>3218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4015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8" t="n">
        <v>46233</v>
      </c>
      <c r="C5738" s="1" t="n">
        <v>11</v>
      </c>
      <c r="D5738" s="1" t="s">
        <v>3218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4769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8" t="n">
        <v>46233</v>
      </c>
      <c r="C5739" s="1" t="n">
        <v>11</v>
      </c>
      <c r="D5739" s="1" t="s">
        <v>3218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4770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8" t="n">
        <v>46233</v>
      </c>
      <c r="C5740" s="1" t="n">
        <v>11</v>
      </c>
      <c r="D5740" s="1" t="s">
        <v>3218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5040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8" t="n">
        <v>46233</v>
      </c>
      <c r="C5741" s="1" t="n">
        <v>11</v>
      </c>
      <c r="D5741" s="1" t="s">
        <v>3218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4035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8" t="n">
        <v>46233</v>
      </c>
      <c r="C5742" s="1" t="n">
        <v>11</v>
      </c>
      <c r="D5742" s="1" t="s">
        <v>3218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5252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8" t="n">
        <v>46233</v>
      </c>
      <c r="C5743" s="1" t="n">
        <v>11</v>
      </c>
      <c r="D5743" s="1" t="s">
        <v>3218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4221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8" t="n">
        <v>46233</v>
      </c>
      <c r="C5744" s="1" t="n">
        <v>11</v>
      </c>
      <c r="D5744" s="1" t="s">
        <v>3218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3728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8" t="n">
        <v>46233</v>
      </c>
      <c r="C5745" s="1" t="n">
        <v>11</v>
      </c>
      <c r="D5745" s="1" t="s">
        <v>3218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4771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8" t="n">
        <v>46233</v>
      </c>
      <c r="C5746" s="1" t="n">
        <v>11</v>
      </c>
      <c r="D5746" s="1" t="s">
        <v>3218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4773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8" t="n">
        <v>46233</v>
      </c>
      <c r="C5747" s="1" t="n">
        <v>11</v>
      </c>
      <c r="D5747" s="1" t="s">
        <v>3218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5253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8" t="n">
        <v>46233</v>
      </c>
      <c r="C5748" s="1" t="n">
        <v>11</v>
      </c>
      <c r="D5748" s="1" t="s">
        <v>3218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4038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8" t="n">
        <v>46233</v>
      </c>
      <c r="C5749" s="1" t="n">
        <v>11</v>
      </c>
      <c r="D5749" s="1" t="s">
        <v>3218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4039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8" t="n">
        <v>46233</v>
      </c>
      <c r="C5750" s="1" t="n">
        <v>11</v>
      </c>
      <c r="D5750" s="1" t="s">
        <v>3218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3665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8" t="n">
        <v>46233</v>
      </c>
      <c r="C5751" s="1" t="n">
        <v>11</v>
      </c>
      <c r="D5751" s="1" t="s">
        <v>3218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3666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8" t="n">
        <v>46233</v>
      </c>
      <c r="C5752" s="1" t="n">
        <v>11</v>
      </c>
      <c r="D5752" s="1" t="s">
        <v>3218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5254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8" t="n">
        <v>46233</v>
      </c>
      <c r="C5753" s="1" t="n">
        <v>11</v>
      </c>
      <c r="D5753" s="1" t="s">
        <v>3218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4761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8" t="n">
        <v>46233</v>
      </c>
      <c r="C5754" s="1" t="n">
        <v>11</v>
      </c>
      <c r="D5754" s="1" t="s">
        <v>3218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3409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8" t="n">
        <v>46233</v>
      </c>
      <c r="C5755" s="1" t="n">
        <v>11</v>
      </c>
      <c r="D5755" s="1" t="s">
        <v>3218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3410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8" t="n">
        <v>46233</v>
      </c>
      <c r="C5756" s="1" t="n">
        <v>11</v>
      </c>
      <c r="D5756" s="1" t="s">
        <v>3218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5255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8" t="n">
        <v>46233</v>
      </c>
      <c r="C5757" s="1" t="n">
        <v>11</v>
      </c>
      <c r="D5757" s="1" t="s">
        <v>3218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5255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8" t="n">
        <v>46233</v>
      </c>
      <c r="C5758" s="1" t="n">
        <v>11</v>
      </c>
      <c r="D5758" s="1" t="s">
        <v>3218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4533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8" t="n">
        <v>46233</v>
      </c>
      <c r="C5759" s="1" t="n">
        <v>11</v>
      </c>
      <c r="D5759" s="1" t="s">
        <v>3218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3288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8" t="n">
        <v>46233</v>
      </c>
      <c r="C5760" s="1" t="n">
        <v>11</v>
      </c>
      <c r="D5760" s="1" t="s">
        <v>3218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3290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8" t="n">
        <v>46233</v>
      </c>
      <c r="C5761" s="1" t="n">
        <v>11</v>
      </c>
      <c r="D5761" s="1" t="s">
        <v>3218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3513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8" t="n">
        <v>46233</v>
      </c>
      <c r="C5762" s="1" t="n">
        <v>11</v>
      </c>
      <c r="D5762" s="1" t="s">
        <v>3218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3513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8" t="n">
        <v>46233</v>
      </c>
      <c r="C5763" s="1" t="n">
        <v>11</v>
      </c>
      <c r="D5763" s="1" t="s">
        <v>3218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3269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8" t="n">
        <v>46233</v>
      </c>
      <c r="C5764" s="1" t="n">
        <v>11</v>
      </c>
      <c r="D5764" s="1" t="s">
        <v>3218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3270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8" t="n">
        <v>46233</v>
      </c>
      <c r="C5765" s="1" t="n">
        <v>11</v>
      </c>
      <c r="D5765" s="1" t="s">
        <v>3218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3271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8" t="n">
        <v>46233</v>
      </c>
      <c r="C5766" s="1" t="n">
        <v>11</v>
      </c>
      <c r="D5766" s="1" t="s">
        <v>3218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3272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8" t="n">
        <v>46233</v>
      </c>
      <c r="C5767" s="1" t="n">
        <v>11</v>
      </c>
      <c r="D5767" s="1" t="s">
        <v>3218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3499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8" t="n">
        <v>46233</v>
      </c>
      <c r="C5768" s="1" t="n">
        <v>11</v>
      </c>
      <c r="D5768" s="1" t="s">
        <v>3218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4378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8" t="n">
        <v>46233</v>
      </c>
      <c r="C5769" s="1" t="n">
        <v>11</v>
      </c>
      <c r="D5769" s="1" t="s">
        <v>3218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4379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8" t="n">
        <v>46233</v>
      </c>
      <c r="C5770" s="1" t="n">
        <v>11</v>
      </c>
      <c r="D5770" s="1" t="s">
        <v>3218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4380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8" t="n">
        <v>46233</v>
      </c>
      <c r="C5771" s="1" t="n">
        <v>11</v>
      </c>
      <c r="D5771" s="1" t="s">
        <v>3218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3288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8" t="n">
        <v>46233</v>
      </c>
      <c r="C5772" s="1" t="n">
        <v>11</v>
      </c>
      <c r="D5772" s="1" t="s">
        <v>3218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3290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8" t="n">
        <v>46233</v>
      </c>
      <c r="C5773" s="1" t="n">
        <v>11</v>
      </c>
      <c r="D5773" s="1" t="s">
        <v>3218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3627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8" t="n">
        <v>46233</v>
      </c>
      <c r="C5774" s="1" t="n">
        <v>11</v>
      </c>
      <c r="D5774" s="1" t="s">
        <v>3218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3309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8" t="n">
        <v>46233</v>
      </c>
      <c r="C5775" s="1" t="n">
        <v>11</v>
      </c>
      <c r="D5775" s="1" t="s">
        <v>3218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3628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8" t="n">
        <v>46233</v>
      </c>
      <c r="C5776" s="1" t="n">
        <v>11</v>
      </c>
      <c r="D5776" s="1" t="s">
        <v>3218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3310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8" t="n">
        <v>46233</v>
      </c>
      <c r="C5777" s="1" t="n">
        <v>11</v>
      </c>
      <c r="D5777" s="1" t="s">
        <v>3218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3630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8" t="n">
        <v>46233</v>
      </c>
      <c r="C5778" s="1" t="n">
        <v>11</v>
      </c>
      <c r="D5778" s="1" t="s">
        <v>3218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3631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8" t="n">
        <v>46233</v>
      </c>
      <c r="C5779" s="1" t="n">
        <v>11</v>
      </c>
      <c r="D5779" s="1" t="s">
        <v>3218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4930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8" t="n">
        <v>46233</v>
      </c>
      <c r="C5780" s="1" t="n">
        <v>11</v>
      </c>
      <c r="D5780" s="1" t="s">
        <v>3218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3310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8" t="n">
        <v>46233</v>
      </c>
      <c r="C5781" s="1" t="n">
        <v>11</v>
      </c>
      <c r="D5781" s="1" t="s">
        <v>3218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3632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8" t="n">
        <v>46233</v>
      </c>
      <c r="C5782" s="1" t="n">
        <v>11</v>
      </c>
      <c r="D5782" s="1" t="s">
        <v>3218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3633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8" t="n">
        <v>46233</v>
      </c>
      <c r="C5783" s="1" t="n">
        <v>11</v>
      </c>
      <c r="D5783" s="1" t="s">
        <v>3218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4161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8" t="n">
        <v>46233</v>
      </c>
      <c r="C5784" s="1" t="n">
        <v>11</v>
      </c>
      <c r="D5784" s="1" t="s">
        <v>3218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3635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8" t="n">
        <v>46233</v>
      </c>
      <c r="C5785" s="1" t="n">
        <v>11</v>
      </c>
      <c r="D5785" s="1" t="s">
        <v>3218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4163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8" t="n">
        <v>46233</v>
      </c>
      <c r="C5786" s="1" t="n">
        <v>11</v>
      </c>
      <c r="D5786" s="1" t="s">
        <v>3218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3315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8" t="n">
        <v>46233</v>
      </c>
      <c r="C5787" s="1" t="n">
        <v>11</v>
      </c>
      <c r="D5787" s="1" t="s">
        <v>3218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3316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8" t="n">
        <v>46233</v>
      </c>
      <c r="C5788" s="1" t="n">
        <v>11</v>
      </c>
      <c r="D5788" s="1" t="s">
        <v>3218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3317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8" t="n">
        <v>46233</v>
      </c>
      <c r="C5789" s="1" t="n">
        <v>11</v>
      </c>
      <c r="D5789" s="1" t="s">
        <v>3218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5256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8" t="n">
        <v>46233</v>
      </c>
      <c r="C5790" s="1" t="n">
        <v>11</v>
      </c>
      <c r="D5790" s="1" t="s">
        <v>3218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5257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8" t="n">
        <v>46233</v>
      </c>
      <c r="C5791" s="1" t="n">
        <v>11</v>
      </c>
      <c r="D5791" s="1" t="s">
        <v>3218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5258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8" t="n">
        <v>46233</v>
      </c>
      <c r="C5792" s="1" t="n">
        <v>11</v>
      </c>
      <c r="D5792" s="1" t="s">
        <v>3218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5259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8" t="n">
        <v>46233</v>
      </c>
      <c r="C5793" s="1" t="n">
        <v>11</v>
      </c>
      <c r="D5793" s="1" t="s">
        <v>3218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5260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8" t="n">
        <v>46233</v>
      </c>
      <c r="C5794" s="1" t="n">
        <v>11</v>
      </c>
      <c r="D5794" s="1" t="s">
        <v>3218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3327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8" t="n">
        <v>46233</v>
      </c>
      <c r="C5795" s="1" t="n">
        <v>11</v>
      </c>
      <c r="D5795" s="1" t="s">
        <v>3218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5261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8" t="n">
        <v>46233</v>
      </c>
      <c r="C5796" s="1" t="n">
        <v>11</v>
      </c>
      <c r="D5796" s="1" t="s">
        <v>3218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3328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8" t="n">
        <v>46233</v>
      </c>
      <c r="C5797" s="1" t="n">
        <v>11</v>
      </c>
      <c r="D5797" s="1" t="s">
        <v>3218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3329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8" t="n">
        <v>46233</v>
      </c>
      <c r="C5798" s="1" t="n">
        <v>11</v>
      </c>
      <c r="D5798" s="1" t="s">
        <v>3218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3330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8" t="n">
        <v>46233</v>
      </c>
      <c r="C5799" s="1" t="n">
        <v>11</v>
      </c>
      <c r="D5799" s="1" t="s">
        <v>3218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3331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8" t="n">
        <v>46233</v>
      </c>
      <c r="C5800" s="1" t="n">
        <v>11</v>
      </c>
      <c r="D5800" s="1" t="s">
        <v>3218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3330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8" t="n">
        <v>46233</v>
      </c>
      <c r="C5801" s="1" t="n">
        <v>11</v>
      </c>
      <c r="D5801" s="1" t="s">
        <v>3218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5262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8" t="n">
        <v>46233</v>
      </c>
      <c r="C5802" s="1" t="n">
        <v>11</v>
      </c>
      <c r="D5802" s="1" t="s">
        <v>3218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3332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8" t="n">
        <v>46233</v>
      </c>
      <c r="C5803" s="1" t="n">
        <v>11</v>
      </c>
      <c r="D5803" s="1" t="s">
        <v>3218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3333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8" t="n">
        <v>46233</v>
      </c>
      <c r="C5804" s="1" t="n">
        <v>11</v>
      </c>
      <c r="D5804" s="1" t="s">
        <v>3218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3334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8" t="n">
        <v>46233</v>
      </c>
      <c r="C5805" s="1" t="n">
        <v>11</v>
      </c>
      <c r="D5805" s="1" t="s">
        <v>3218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3335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8" t="n">
        <v>46233</v>
      </c>
      <c r="C5806" s="1" t="n">
        <v>11</v>
      </c>
      <c r="D5806" s="1" t="s">
        <v>3218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3336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8" t="n">
        <v>46233</v>
      </c>
      <c r="C5807" s="1" t="n">
        <v>11</v>
      </c>
      <c r="D5807" s="1" t="s">
        <v>3218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3474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8" t="n">
        <v>46233</v>
      </c>
      <c r="C5808" s="1" t="n">
        <v>11</v>
      </c>
      <c r="D5808" s="1" t="s">
        <v>3218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5263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8" t="n">
        <v>46233</v>
      </c>
      <c r="C5809" s="1" t="n">
        <v>11</v>
      </c>
      <c r="D5809" s="1" t="s">
        <v>3218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5264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8" t="n">
        <v>46233</v>
      </c>
      <c r="C5810" s="1" t="n">
        <v>11</v>
      </c>
      <c r="D5810" s="1" t="s">
        <v>3218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5265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8" t="n">
        <v>46233</v>
      </c>
      <c r="C5811" s="1" t="n">
        <v>11</v>
      </c>
      <c r="D5811" s="1" t="s">
        <v>3218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3337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8" t="n">
        <v>46233</v>
      </c>
      <c r="C5812" s="1" t="n">
        <v>11</v>
      </c>
      <c r="D5812" s="1" t="s">
        <v>3218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3338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8" t="n">
        <v>46233</v>
      </c>
      <c r="C5813" s="1" t="n">
        <v>11</v>
      </c>
      <c r="D5813" s="1" t="s">
        <v>3218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5266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8" t="n">
        <v>46233</v>
      </c>
      <c r="C5814" s="1" t="n">
        <v>11</v>
      </c>
      <c r="D5814" s="1" t="s">
        <v>3218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3339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8" t="n">
        <v>46233</v>
      </c>
      <c r="C5815" s="1" t="n">
        <v>11</v>
      </c>
      <c r="D5815" s="1" t="s">
        <v>3218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3340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8" t="n">
        <v>46233</v>
      </c>
      <c r="C5816" s="1" t="n">
        <v>11</v>
      </c>
      <c r="D5816" s="1" t="s">
        <v>3218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3341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8" t="n">
        <v>46233</v>
      </c>
      <c r="C5817" s="1" t="n">
        <v>11</v>
      </c>
      <c r="D5817" s="1" t="s">
        <v>3218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3342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8" t="n">
        <v>46233</v>
      </c>
      <c r="C5818" s="1" t="n">
        <v>11</v>
      </c>
      <c r="D5818" s="1" t="s">
        <v>3218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3344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8" t="n">
        <v>46233</v>
      </c>
      <c r="C5819" s="1" t="n">
        <v>11</v>
      </c>
      <c r="D5819" s="1" t="s">
        <v>3218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5267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8" t="n">
        <v>46233</v>
      </c>
      <c r="C5820" s="1" t="n">
        <v>11</v>
      </c>
      <c r="D5820" s="1" t="s">
        <v>3218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3345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8" t="n">
        <v>46233</v>
      </c>
      <c r="C5821" s="1" t="n">
        <v>11</v>
      </c>
      <c r="D5821" s="1" t="s">
        <v>3218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5268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8" t="n">
        <v>46233</v>
      </c>
      <c r="C5822" s="1" t="n">
        <v>11</v>
      </c>
      <c r="D5822" s="1" t="s">
        <v>3218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5269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8" t="n">
        <v>46233</v>
      </c>
      <c r="C5823" s="1" t="n">
        <v>11</v>
      </c>
      <c r="D5823" s="1" t="s">
        <v>3218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3346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8" t="n">
        <v>46233</v>
      </c>
      <c r="C5824" s="1" t="n">
        <v>11</v>
      </c>
      <c r="D5824" s="1" t="s">
        <v>3218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3347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8" t="n">
        <v>46233</v>
      </c>
      <c r="C5825" s="1" t="n">
        <v>11</v>
      </c>
      <c r="D5825" s="1" t="s">
        <v>3218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3348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8" t="n">
        <v>46233</v>
      </c>
      <c r="C5826" s="1" t="n">
        <v>11</v>
      </c>
      <c r="D5826" s="1" t="s">
        <v>3218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3395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8" t="n">
        <v>46233</v>
      </c>
      <c r="C5827" s="1" t="n">
        <v>11</v>
      </c>
      <c r="D5827" s="1" t="s">
        <v>3218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3396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8" t="n">
        <v>46233</v>
      </c>
      <c r="C5828" s="1" t="n">
        <v>11</v>
      </c>
      <c r="D5828" s="1" t="s">
        <v>3218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3397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8" t="n">
        <v>46233</v>
      </c>
      <c r="C5829" s="1" t="n">
        <v>11</v>
      </c>
      <c r="D5829" s="1" t="s">
        <v>3218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3398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8" t="n">
        <v>46233</v>
      </c>
      <c r="C5830" s="1" t="n">
        <v>11</v>
      </c>
      <c r="D5830" s="1" t="s">
        <v>3218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3399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8" t="n">
        <v>46233</v>
      </c>
      <c r="C5831" s="1" t="n">
        <v>11</v>
      </c>
      <c r="D5831" s="1" t="s">
        <v>3218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3400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8" t="n">
        <v>46233</v>
      </c>
      <c r="C5832" s="1" t="n">
        <v>11</v>
      </c>
      <c r="D5832" s="1" t="s">
        <v>3218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3362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8" t="n">
        <v>46233</v>
      </c>
      <c r="C5833" s="1" t="n">
        <v>11</v>
      </c>
      <c r="D5833" s="1" t="s">
        <v>3218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3363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8" t="n">
        <v>46233</v>
      </c>
      <c r="C5834" s="1" t="n">
        <v>22</v>
      </c>
      <c r="D5834" s="1" t="s">
        <v>3364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3379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8" t="n">
        <v>46233</v>
      </c>
      <c r="C5835" s="1" t="n">
        <v>22</v>
      </c>
      <c r="D5835" s="1" t="s">
        <v>3364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3380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8" t="n">
        <v>46233</v>
      </c>
      <c r="C5836" s="1" t="n">
        <v>22</v>
      </c>
      <c r="D5836" s="1" t="s">
        <v>3364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3381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8" t="n">
        <v>46233</v>
      </c>
      <c r="C5837" s="1" t="n">
        <v>22</v>
      </c>
      <c r="D5837" s="1" t="s">
        <v>3364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3382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8" t="n">
        <v>46233</v>
      </c>
      <c r="C5838" s="1" t="n">
        <v>22</v>
      </c>
      <c r="D5838" s="1" t="s">
        <v>3364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3365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8" t="n">
        <v>46233</v>
      </c>
      <c r="C5839" s="1" t="n">
        <v>22</v>
      </c>
      <c r="D5839" s="1" t="s">
        <v>3364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3383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8" t="n">
        <v>46233</v>
      </c>
      <c r="C5840" s="1" t="n">
        <v>22</v>
      </c>
      <c r="D5840" s="1" t="s">
        <v>3364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3366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8" t="n">
        <v>46233</v>
      </c>
      <c r="C5841" s="1" t="n">
        <v>22</v>
      </c>
      <c r="D5841" s="1" t="s">
        <v>3364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3367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8" t="n">
        <v>46233</v>
      </c>
      <c r="C5842" s="1" t="n">
        <v>22</v>
      </c>
      <c r="D5842" s="1" t="s">
        <v>3364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3368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8" t="n">
        <v>46233</v>
      </c>
      <c r="C5843" s="1" t="n">
        <v>22</v>
      </c>
      <c r="D5843" s="1" t="s">
        <v>3364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3369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8" t="n">
        <v>46233</v>
      </c>
      <c r="C5844" s="1" t="n">
        <v>22</v>
      </c>
      <c r="D5844" s="1" t="s">
        <v>3364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3370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8" t="n">
        <v>46233</v>
      </c>
      <c r="C5845" s="1" t="n">
        <v>22</v>
      </c>
      <c r="D5845" s="1" t="s">
        <v>3364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3371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8" t="n">
        <v>46233</v>
      </c>
      <c r="C5846" s="1" t="n">
        <v>22</v>
      </c>
      <c r="D5846" s="1" t="s">
        <v>3364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3372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8" t="n">
        <v>46233</v>
      </c>
      <c r="C5847" s="1" t="n">
        <v>22</v>
      </c>
      <c r="D5847" s="1" t="s">
        <v>3364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3373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8" t="n">
        <v>46233</v>
      </c>
      <c r="C5848" s="1" t="n">
        <v>22</v>
      </c>
      <c r="D5848" s="1" t="s">
        <v>3364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3374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8" t="n">
        <v>46233</v>
      </c>
      <c r="C5849" s="1" t="n">
        <v>22</v>
      </c>
      <c r="D5849" s="1" t="s">
        <v>3364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3375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8" t="n">
        <v>46233</v>
      </c>
      <c r="C5850" s="1" t="n">
        <v>22</v>
      </c>
      <c r="D5850" s="1" t="s">
        <v>3364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3376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8" t="n">
        <v>46233</v>
      </c>
      <c r="C5851" s="1" t="n">
        <v>22</v>
      </c>
      <c r="D5851" s="1" t="s">
        <v>3364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3376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8" t="n">
        <v>46233</v>
      </c>
      <c r="C5852" s="1" t="n">
        <v>22</v>
      </c>
      <c r="D5852" s="1" t="s">
        <v>3364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3377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8" t="n">
        <v>46233</v>
      </c>
      <c r="C5853" s="1" t="n">
        <v>22</v>
      </c>
      <c r="D5853" s="1" t="s">
        <v>3364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3377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8" t="n">
        <v>46233</v>
      </c>
      <c r="C5854" s="1" t="n">
        <v>22</v>
      </c>
      <c r="D5854" s="1" t="s">
        <v>3364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3378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8" t="n">
        <v>46233</v>
      </c>
      <c r="C5855" s="1" t="n">
        <v>22</v>
      </c>
      <c r="D5855" s="1" t="s">
        <v>3364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3378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8" t="n">
        <v>46233</v>
      </c>
      <c r="C5856" s="1" t="n">
        <v>22</v>
      </c>
      <c r="D5856" s="1" t="s">
        <v>3364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3379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8" t="n">
        <v>46233</v>
      </c>
      <c r="C5857" s="1" t="n">
        <v>22</v>
      </c>
      <c r="D5857" s="1" t="s">
        <v>3364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3379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8" t="n">
        <v>46233</v>
      </c>
      <c r="C5858" s="1" t="n">
        <v>22</v>
      </c>
      <c r="D5858" s="1" t="s">
        <v>3364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3380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8" t="n">
        <v>46233</v>
      </c>
      <c r="C5859" s="1" t="n">
        <v>22</v>
      </c>
      <c r="D5859" s="1" t="s">
        <v>3364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3381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8" t="n">
        <v>46233</v>
      </c>
      <c r="C5860" s="1" t="n">
        <v>22</v>
      </c>
      <c r="D5860" s="1" t="s">
        <v>3364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3382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8" t="n">
        <v>46233</v>
      </c>
      <c r="C5861" s="1" t="n">
        <v>22</v>
      </c>
      <c r="D5861" s="1" t="s">
        <v>3364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3595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8" t="n">
        <v>46233</v>
      </c>
      <c r="C5862" s="1" t="n">
        <v>22</v>
      </c>
      <c r="D5862" s="1" t="s">
        <v>3364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3365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8" t="n">
        <v>46233</v>
      </c>
      <c r="C5863" s="1" t="n">
        <v>22</v>
      </c>
      <c r="D5863" s="1" t="s">
        <v>3364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3383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8" t="n">
        <v>46233</v>
      </c>
      <c r="C5864" s="1" t="n">
        <v>22</v>
      </c>
      <c r="D5864" s="1" t="s">
        <v>3364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3366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8" t="n">
        <v>46233</v>
      </c>
      <c r="C5865" s="1" t="n">
        <v>22</v>
      </c>
      <c r="D5865" s="1" t="s">
        <v>3364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3367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8" t="n">
        <v>46233</v>
      </c>
      <c r="C5866" s="1" t="n">
        <v>22</v>
      </c>
      <c r="D5866" s="1" t="s">
        <v>3364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3368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8" t="n">
        <v>46233</v>
      </c>
      <c r="C5867" s="1" t="n">
        <v>22</v>
      </c>
      <c r="D5867" s="1" t="s">
        <v>3364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3369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8" t="n">
        <v>46233</v>
      </c>
      <c r="C5868" s="1" t="n">
        <v>22</v>
      </c>
      <c r="D5868" s="1" t="s">
        <v>3364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3370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8" t="n">
        <v>46233</v>
      </c>
      <c r="C5869" s="1" t="n">
        <v>22</v>
      </c>
      <c r="D5869" s="1" t="s">
        <v>3364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3371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8" t="n">
        <v>46233</v>
      </c>
      <c r="C5870" s="1" t="n">
        <v>22</v>
      </c>
      <c r="D5870" s="1" t="s">
        <v>3364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3372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8" t="n">
        <v>46233</v>
      </c>
      <c r="C5871" s="1" t="n">
        <v>22</v>
      </c>
      <c r="D5871" s="1" t="s">
        <v>3364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3373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8" t="n">
        <v>46233</v>
      </c>
      <c r="C5872" s="1" t="n">
        <v>22</v>
      </c>
      <c r="D5872" s="1" t="s">
        <v>3364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3374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8" t="n">
        <v>46233</v>
      </c>
      <c r="C5873" s="1" t="n">
        <v>22</v>
      </c>
      <c r="D5873" s="1" t="s">
        <v>3364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5064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8" t="n">
        <v>46233</v>
      </c>
      <c r="C5874" s="1" t="n">
        <v>22</v>
      </c>
      <c r="D5874" s="1" t="s">
        <v>3364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3384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8" t="n">
        <v>46233</v>
      </c>
      <c r="C5875" s="1" t="n">
        <v>22</v>
      </c>
      <c r="D5875" s="1" t="s">
        <v>3364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3375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8" t="n">
        <v>46233</v>
      </c>
      <c r="C5876" s="1" t="n">
        <v>22</v>
      </c>
      <c r="D5876" s="1" t="s">
        <v>3364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3376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8" t="n">
        <v>46233</v>
      </c>
      <c r="C5877" s="1" t="n">
        <v>22</v>
      </c>
      <c r="D5877" s="1" t="s">
        <v>3364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3376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8" t="n">
        <v>46233</v>
      </c>
      <c r="C5878" s="1" t="n">
        <v>22</v>
      </c>
      <c r="D5878" s="1" t="s">
        <v>3364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3376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8" t="n">
        <v>46233</v>
      </c>
      <c r="C5879" s="1" t="n">
        <v>22</v>
      </c>
      <c r="D5879" s="1" t="s">
        <v>3364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3377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8" t="n">
        <v>46233</v>
      </c>
      <c r="C5880" s="1" t="n">
        <v>22</v>
      </c>
      <c r="D5880" s="1" t="s">
        <v>3364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3377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8" t="n">
        <v>46233</v>
      </c>
      <c r="C5881" s="1" t="n">
        <v>22</v>
      </c>
      <c r="D5881" s="1" t="s">
        <v>3364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3378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8" t="n">
        <v>46233</v>
      </c>
      <c r="C5882" s="1" t="n">
        <v>22</v>
      </c>
      <c r="D5882" s="1" t="s">
        <v>3364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3378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8" t="n">
        <v>46233</v>
      </c>
      <c r="C5883" s="1" t="n">
        <v>22</v>
      </c>
      <c r="D5883" s="1" t="s">
        <v>3364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3378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8" t="n">
        <v>46233</v>
      </c>
      <c r="C5884" s="1" t="n">
        <v>39</v>
      </c>
      <c r="D5884" s="1" t="s">
        <v>3443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5270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8" t="n">
        <v>46233</v>
      </c>
      <c r="C5885" s="1" t="n">
        <v>39</v>
      </c>
      <c r="D5885" s="1" t="s">
        <v>3443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5271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8" t="n">
        <v>46233</v>
      </c>
      <c r="C5886" s="1" t="n">
        <v>39</v>
      </c>
      <c r="D5886" s="1" t="s">
        <v>3443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5272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8" t="n">
        <v>46233</v>
      </c>
      <c r="C5887" s="1" t="n">
        <v>39</v>
      </c>
      <c r="D5887" s="1" t="s">
        <v>3443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5273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8" t="n">
        <v>46233</v>
      </c>
      <c r="C5888" s="1" t="n">
        <v>39</v>
      </c>
      <c r="D5888" s="1" t="s">
        <v>3443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5274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8" t="n">
        <v>46233</v>
      </c>
      <c r="C5889" s="1" t="n">
        <v>39</v>
      </c>
      <c r="D5889" s="1" t="s">
        <v>3443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4789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8" t="n">
        <v>46233</v>
      </c>
      <c r="C5890" s="1" t="n">
        <v>39</v>
      </c>
      <c r="D5890" s="1" t="s">
        <v>3443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4790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8" t="n">
        <v>46233</v>
      </c>
      <c r="C5891" s="1" t="n">
        <v>39</v>
      </c>
      <c r="D5891" s="1" t="s">
        <v>3443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3687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8" t="n">
        <v>46233</v>
      </c>
      <c r="C5892" s="1" t="n">
        <v>100</v>
      </c>
      <c r="D5892" s="1" t="s">
        <v>3385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3379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8" t="n">
        <v>46233</v>
      </c>
      <c r="C5893" s="1" t="n">
        <v>100</v>
      </c>
      <c r="D5893" s="1" t="s">
        <v>3385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3380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8" t="n">
        <v>46233</v>
      </c>
      <c r="C5894" s="1" t="n">
        <v>100</v>
      </c>
      <c r="D5894" s="1" t="s">
        <v>3385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3381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8" t="n">
        <v>46233</v>
      </c>
      <c r="C5895" s="1" t="n">
        <v>100</v>
      </c>
      <c r="D5895" s="1" t="s">
        <v>3385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3382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8" t="n">
        <v>46233</v>
      </c>
      <c r="C5896" s="1" t="n">
        <v>100</v>
      </c>
      <c r="D5896" s="1" t="s">
        <v>3385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3383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8" t="n">
        <v>46233</v>
      </c>
      <c r="C5897" s="1" t="n">
        <v>100</v>
      </c>
      <c r="D5897" s="1" t="s">
        <v>3385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3376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8" t="n">
        <v>46233</v>
      </c>
      <c r="C5898" s="1" t="n">
        <v>100</v>
      </c>
      <c r="D5898" s="1" t="s">
        <v>3385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3377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8" t="n">
        <v>46233</v>
      </c>
      <c r="C5899" s="1" t="n">
        <v>100</v>
      </c>
      <c r="D5899" s="1" t="s">
        <v>3385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3378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8" t="n">
        <v>46233</v>
      </c>
      <c r="C5900" s="1" t="n">
        <v>100</v>
      </c>
      <c r="D5900" s="1" t="s">
        <v>3385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3365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8" t="n">
        <v>46233</v>
      </c>
      <c r="C5901" s="1" t="n">
        <v>100</v>
      </c>
      <c r="D5901" s="1" t="s">
        <v>3385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3366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8" t="n">
        <v>46233</v>
      </c>
      <c r="C5902" s="1" t="n">
        <v>100</v>
      </c>
      <c r="D5902" s="1" t="s">
        <v>3385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3367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8" t="n">
        <v>46233</v>
      </c>
      <c r="C5903" s="1" t="n">
        <v>100</v>
      </c>
      <c r="D5903" s="1" t="s">
        <v>3385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3368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8" t="n">
        <v>46233</v>
      </c>
      <c r="C5904" s="1" t="n">
        <v>100</v>
      </c>
      <c r="D5904" s="1" t="s">
        <v>3385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3369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8" t="n">
        <v>46233</v>
      </c>
      <c r="C5905" s="1" t="n">
        <v>100</v>
      </c>
      <c r="D5905" s="1" t="s">
        <v>3385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3370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8" t="n">
        <v>46233</v>
      </c>
      <c r="C5906" s="1" t="n">
        <v>100</v>
      </c>
      <c r="D5906" s="1" t="s">
        <v>3385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3371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8" t="n">
        <v>46233</v>
      </c>
      <c r="C5907" s="1" t="n">
        <v>100</v>
      </c>
      <c r="D5907" s="1" t="s">
        <v>3385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3372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8" t="n">
        <v>46233</v>
      </c>
      <c r="C5908" s="1" t="n">
        <v>100</v>
      </c>
      <c r="D5908" s="1" t="s">
        <v>3385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3373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8" t="n">
        <v>46233</v>
      </c>
      <c r="C5909" s="1" t="n">
        <v>100</v>
      </c>
      <c r="D5909" s="1" t="s">
        <v>3385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3374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8" t="n">
        <v>46233</v>
      </c>
      <c r="C5910" s="1" t="n">
        <v>100</v>
      </c>
      <c r="D5910" s="1" t="s">
        <v>3385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3375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8" t="n">
        <v>46233</v>
      </c>
      <c r="C5911" s="1" t="n">
        <v>100</v>
      </c>
      <c r="D5911" s="1" t="s">
        <v>3385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3376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8" t="n">
        <v>46233</v>
      </c>
      <c r="C5912" s="1" t="n">
        <v>100</v>
      </c>
      <c r="D5912" s="1" t="s">
        <v>3385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3377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8" t="n">
        <v>46233</v>
      </c>
      <c r="C5913" s="1" t="n">
        <v>100</v>
      </c>
      <c r="D5913" s="1" t="s">
        <v>3385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3378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8" t="n">
        <v>46233</v>
      </c>
      <c r="C5914" s="1" t="n">
        <v>100</v>
      </c>
      <c r="D5914" s="1" t="s">
        <v>3385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3379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8" t="n">
        <v>46233</v>
      </c>
      <c r="C5915" s="1" t="n">
        <v>100</v>
      </c>
      <c r="D5915" s="1" t="s">
        <v>3385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3365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8" t="n">
        <v>46233</v>
      </c>
      <c r="C5916" s="1" t="n">
        <v>100</v>
      </c>
      <c r="D5916" s="1" t="s">
        <v>3385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3366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8" t="n">
        <v>46233</v>
      </c>
      <c r="C5917" s="1" t="n">
        <v>100</v>
      </c>
      <c r="D5917" s="1" t="s">
        <v>3385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3367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8" t="n">
        <v>46233</v>
      </c>
      <c r="C5918" s="1" t="n">
        <v>100</v>
      </c>
      <c r="D5918" s="1" t="s">
        <v>3385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3368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8" t="n">
        <v>46233</v>
      </c>
      <c r="C5919" s="1" t="n">
        <v>100</v>
      </c>
      <c r="D5919" s="1" t="s">
        <v>3385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3369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8" t="n">
        <v>46233</v>
      </c>
      <c r="C5920" s="1" t="n">
        <v>100</v>
      </c>
      <c r="D5920" s="1" t="s">
        <v>3385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3370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8" t="n">
        <v>46233</v>
      </c>
      <c r="C5921" s="1" t="n">
        <v>100</v>
      </c>
      <c r="D5921" s="1" t="s">
        <v>3385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3371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8" t="n">
        <v>46233</v>
      </c>
      <c r="C5922" s="1" t="n">
        <v>100</v>
      </c>
      <c r="D5922" s="1" t="s">
        <v>3385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3372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8" t="n">
        <v>46233</v>
      </c>
      <c r="C5923" s="1" t="n">
        <v>100</v>
      </c>
      <c r="D5923" s="1" t="s">
        <v>3385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3373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8" t="n">
        <v>46233</v>
      </c>
      <c r="C5924" s="1" t="n">
        <v>100</v>
      </c>
      <c r="D5924" s="1" t="s">
        <v>3385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3374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8" t="n">
        <v>46233</v>
      </c>
      <c r="C5925" s="1" t="n">
        <v>100</v>
      </c>
      <c r="D5925" s="1" t="s">
        <v>3385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5064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8" t="n">
        <v>46233</v>
      </c>
      <c r="C5926" s="1" t="n">
        <v>100</v>
      </c>
      <c r="D5926" s="1" t="s">
        <v>3385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3375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8" t="n">
        <v>46233</v>
      </c>
      <c r="C5927" s="1" t="n">
        <v>100</v>
      </c>
      <c r="D5927" s="1" t="s">
        <v>3385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3376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8" t="n">
        <v>46233</v>
      </c>
      <c r="C5928" s="1" t="n">
        <v>100</v>
      </c>
      <c r="D5928" s="1" t="s">
        <v>3385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3377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8" t="n">
        <v>46233</v>
      </c>
      <c r="C5929" s="1" t="n">
        <v>100</v>
      </c>
      <c r="D5929" s="1" t="s">
        <v>3385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3378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8" t="n">
        <v>46233</v>
      </c>
      <c r="C5930" s="1" t="n">
        <v>100</v>
      </c>
      <c r="D5930" s="1" t="s">
        <v>3385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3379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8" t="n">
        <v>46233</v>
      </c>
      <c r="C5931" s="1" t="n">
        <v>100</v>
      </c>
      <c r="D5931" s="1" t="s">
        <v>3385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3380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8" t="n">
        <v>46233</v>
      </c>
      <c r="C5932" s="1" t="n">
        <v>100</v>
      </c>
      <c r="D5932" s="1" t="s">
        <v>3385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3381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8" t="n">
        <v>46233</v>
      </c>
      <c r="C5933" s="1" t="n">
        <v>100</v>
      </c>
      <c r="D5933" s="1" t="s">
        <v>3385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3382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8" t="n">
        <v>46233</v>
      </c>
      <c r="C5934" s="1" t="n">
        <v>100</v>
      </c>
      <c r="D5934" s="1" t="s">
        <v>3385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3383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8" t="n">
        <v>46233</v>
      </c>
      <c r="C5935" s="1" t="n">
        <v>100</v>
      </c>
      <c r="D5935" s="1" t="s">
        <v>3385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3376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8" t="n">
        <v>46233</v>
      </c>
      <c r="C5936" s="1" t="n">
        <v>100</v>
      </c>
      <c r="D5936" s="1" t="s">
        <v>3385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3377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8" t="n">
        <v>46233</v>
      </c>
      <c r="C5937" s="1" t="n">
        <v>100</v>
      </c>
      <c r="D5937" s="1" t="s">
        <v>3385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3378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8" t="n">
        <v>46233</v>
      </c>
      <c r="C5938" s="1" t="n">
        <v>100</v>
      </c>
      <c r="D5938" s="1" t="s">
        <v>3385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3595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8" t="n">
        <v>46233</v>
      </c>
      <c r="C5939" s="1" t="n">
        <v>100</v>
      </c>
      <c r="D5939" s="1" t="s">
        <v>3385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3384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8" t="n">
        <v>46233</v>
      </c>
      <c r="C5940" s="1" t="n">
        <v>100</v>
      </c>
      <c r="D5940" s="1" t="s">
        <v>3385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3376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8" t="n">
        <v>46233</v>
      </c>
      <c r="C5941" s="1" t="n">
        <v>100</v>
      </c>
      <c r="D5941" s="1" t="s">
        <v>3385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3378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8" t="n">
        <v>46233</v>
      </c>
      <c r="C5942" s="1" t="n">
        <v>100</v>
      </c>
      <c r="D5942" s="1" t="s">
        <v>3385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3595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8" t="n">
        <v>46233</v>
      </c>
      <c r="C5943" s="1" t="n">
        <v>100</v>
      </c>
      <c r="D5943" s="1" t="s">
        <v>3385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3384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8" t="n">
        <v>46233</v>
      </c>
      <c r="C5944" s="1" t="n">
        <v>100</v>
      </c>
      <c r="D5944" s="1" t="s">
        <v>3385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3376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8" t="n">
        <v>46233</v>
      </c>
      <c r="C5945" s="1" t="n">
        <v>100</v>
      </c>
      <c r="D5945" s="1" t="s">
        <v>3385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3378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8" t="n">
        <v>46234</v>
      </c>
      <c r="C5946" s="1" t="n">
        <v>1</v>
      </c>
      <c r="D5946" s="1" t="s">
        <v>3245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3386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8" t="n">
        <v>46234</v>
      </c>
      <c r="C5947" s="1" t="n">
        <v>1</v>
      </c>
      <c r="D5947" s="1" t="s">
        <v>3245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3387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8" t="n">
        <v>46234</v>
      </c>
      <c r="C5948" s="1" t="n">
        <v>1</v>
      </c>
      <c r="D5948" s="1" t="s">
        <v>3245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3388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8" t="n">
        <v>46234</v>
      </c>
      <c r="C5949" s="1" t="n">
        <v>6</v>
      </c>
      <c r="D5949" s="1" t="s">
        <v>3217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3847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8" t="n">
        <v>46234</v>
      </c>
      <c r="C5950" s="1" t="n">
        <v>6</v>
      </c>
      <c r="D5950" s="1" t="s">
        <v>3217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3212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8" t="n">
        <v>46234</v>
      </c>
      <c r="C5951" s="1" t="n">
        <v>6</v>
      </c>
      <c r="D5951" s="1" t="s">
        <v>3217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3213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8" t="n">
        <v>46234</v>
      </c>
      <c r="C5952" s="1" t="n">
        <v>6</v>
      </c>
      <c r="D5952" s="1" t="s">
        <v>3217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3214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8" t="n">
        <v>46234</v>
      </c>
      <c r="C5953" s="1" t="n">
        <v>6</v>
      </c>
      <c r="D5953" s="1" t="s">
        <v>3217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3248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8" t="n">
        <v>46234</v>
      </c>
      <c r="C5954" s="1" t="n">
        <v>6</v>
      </c>
      <c r="D5954" s="1" t="s">
        <v>3217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3249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8" t="n">
        <v>46234</v>
      </c>
      <c r="C5955" s="1" t="n">
        <v>6</v>
      </c>
      <c r="D5955" s="1" t="s">
        <v>3217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3252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8" t="n">
        <v>46234</v>
      </c>
      <c r="C5956" s="1" t="n">
        <v>6</v>
      </c>
      <c r="D5956" s="1" t="s">
        <v>3217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3254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8" t="n">
        <v>46234</v>
      </c>
      <c r="C5957" s="1" t="n">
        <v>6</v>
      </c>
      <c r="D5957" s="1" t="s">
        <v>3217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3402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8" t="n">
        <v>46234</v>
      </c>
      <c r="C5958" s="1" t="n">
        <v>6</v>
      </c>
      <c r="D5958" s="1" t="s">
        <v>3217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3255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8" t="n">
        <v>46234</v>
      </c>
      <c r="C5959" s="1" t="n">
        <v>6</v>
      </c>
      <c r="D5959" s="1" t="s">
        <v>3217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3256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8" t="n">
        <v>46234</v>
      </c>
      <c r="C5960" s="1" t="n">
        <v>6</v>
      </c>
      <c r="D5960" s="1" t="s">
        <v>3217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3257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8" t="n">
        <v>46234</v>
      </c>
      <c r="C5961" s="1" t="n">
        <v>6</v>
      </c>
      <c r="D5961" s="1" t="s">
        <v>3217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3258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8" t="n">
        <v>46234</v>
      </c>
      <c r="C5962" s="1" t="n">
        <v>6</v>
      </c>
      <c r="D5962" s="1" t="s">
        <v>3217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3403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8" t="n">
        <v>46234</v>
      </c>
      <c r="C5963" s="1" t="n">
        <v>6</v>
      </c>
      <c r="D5963" s="1" t="s">
        <v>3217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3404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8" t="n">
        <v>46234</v>
      </c>
      <c r="C5964" s="1" t="n">
        <v>6</v>
      </c>
      <c r="D5964" s="1" t="s">
        <v>3217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3405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8" t="n">
        <v>46234</v>
      </c>
      <c r="C5965" s="1" t="n">
        <v>6</v>
      </c>
      <c r="D5965" s="1" t="s">
        <v>3217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4032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8" t="n">
        <v>46234</v>
      </c>
      <c r="C5966" s="1" t="n">
        <v>6</v>
      </c>
      <c r="D5966" s="1" t="s">
        <v>3217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3260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8" t="n">
        <v>46234</v>
      </c>
      <c r="C5967" s="1" t="n">
        <v>6</v>
      </c>
      <c r="D5967" s="1" t="s">
        <v>3217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3604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8" t="n">
        <v>46234</v>
      </c>
      <c r="C5968" s="1" t="n">
        <v>6</v>
      </c>
      <c r="D5968" s="1" t="s">
        <v>3217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3262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8" t="n">
        <v>46234</v>
      </c>
      <c r="C5969" s="1" t="n">
        <v>6</v>
      </c>
      <c r="D5969" s="1" t="s">
        <v>3217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3406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8" t="n">
        <v>46234</v>
      </c>
      <c r="C5970" s="1" t="n">
        <v>11</v>
      </c>
      <c r="D5970" s="1" t="s">
        <v>3218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5275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8" t="n">
        <v>46234</v>
      </c>
      <c r="C5971" s="1" t="n">
        <v>11</v>
      </c>
      <c r="D5971" s="1" t="s">
        <v>3218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5276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8" t="n">
        <v>46234</v>
      </c>
      <c r="C5972" s="1" t="n">
        <v>11</v>
      </c>
      <c r="D5972" s="1" t="s">
        <v>3218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5277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8" t="n">
        <v>46234</v>
      </c>
      <c r="C5973" s="1" t="n">
        <v>11</v>
      </c>
      <c r="D5973" s="1" t="s">
        <v>3218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5278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8" t="n">
        <v>46234</v>
      </c>
      <c r="C5974" s="1" t="n">
        <v>11</v>
      </c>
      <c r="D5974" s="1" t="s">
        <v>3218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5279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8" t="n">
        <v>46234</v>
      </c>
      <c r="C5975" s="1" t="n">
        <v>11</v>
      </c>
      <c r="D5975" s="1" t="s">
        <v>3218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5280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8" t="n">
        <v>46234</v>
      </c>
      <c r="C5976" s="1" t="n">
        <v>11</v>
      </c>
      <c r="D5976" s="1" t="s">
        <v>3218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5281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8" t="n">
        <v>46234</v>
      </c>
      <c r="C5977" s="1" t="n">
        <v>11</v>
      </c>
      <c r="D5977" s="1" t="s">
        <v>3218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5282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8" t="n">
        <v>46234</v>
      </c>
      <c r="C5978" s="1" t="n">
        <v>11</v>
      </c>
      <c r="D5978" s="1" t="s">
        <v>3218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5283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8" t="n">
        <v>46234</v>
      </c>
      <c r="C5979" s="1" t="n">
        <v>11</v>
      </c>
      <c r="D5979" s="1" t="s">
        <v>3218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5284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8" t="n">
        <v>46234</v>
      </c>
      <c r="C5980" s="1" t="n">
        <v>11</v>
      </c>
      <c r="D5980" s="1" t="s">
        <v>3218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5285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8" t="n">
        <v>46234</v>
      </c>
      <c r="C5981" s="1" t="n">
        <v>11</v>
      </c>
      <c r="D5981" s="1" t="s">
        <v>3218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5286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8" t="n">
        <v>46234</v>
      </c>
      <c r="C5982" s="1" t="n">
        <v>11</v>
      </c>
      <c r="D5982" s="1" t="s">
        <v>3218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5287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8" t="n">
        <v>46234</v>
      </c>
      <c r="C5983" s="1" t="n">
        <v>11</v>
      </c>
      <c r="D5983" s="1" t="s">
        <v>3218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5288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8" t="n">
        <v>46234</v>
      </c>
      <c r="C5984" s="1" t="n">
        <v>11</v>
      </c>
      <c r="D5984" s="1" t="s">
        <v>3218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5289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8" t="n">
        <v>46234</v>
      </c>
      <c r="C5985" s="1" t="n">
        <v>11</v>
      </c>
      <c r="D5985" s="1" t="s">
        <v>3218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5290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8" t="n">
        <v>46234</v>
      </c>
      <c r="C5986" s="1" t="n">
        <v>11</v>
      </c>
      <c r="D5986" s="1" t="s">
        <v>3218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5291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8" t="n">
        <v>46234</v>
      </c>
      <c r="C5987" s="1" t="n">
        <v>11</v>
      </c>
      <c r="D5987" s="1" t="s">
        <v>3218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5292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8" t="n">
        <v>46234</v>
      </c>
      <c r="C5988" s="1" t="n">
        <v>11</v>
      </c>
      <c r="D5988" s="1" t="s">
        <v>3218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5293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8" t="n">
        <v>46234</v>
      </c>
      <c r="C5989" s="1" t="n">
        <v>11</v>
      </c>
      <c r="D5989" s="1" t="s">
        <v>3218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5294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8" t="n">
        <v>46234</v>
      </c>
      <c r="C5990" s="1" t="n">
        <v>11</v>
      </c>
      <c r="D5990" s="1" t="s">
        <v>3218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5295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8" t="n">
        <v>46234</v>
      </c>
      <c r="C5991" s="1" t="n">
        <v>11</v>
      </c>
      <c r="D5991" s="1" t="s">
        <v>3218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5296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8" t="n">
        <v>46234</v>
      </c>
      <c r="C5992" s="1" t="n">
        <v>11</v>
      </c>
      <c r="D5992" s="1" t="s">
        <v>3218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5297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8" t="n">
        <v>46234</v>
      </c>
      <c r="C5993" s="1" t="n">
        <v>11</v>
      </c>
      <c r="D5993" s="1" t="s">
        <v>3218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5298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8" t="n">
        <v>46234</v>
      </c>
      <c r="C5994" s="1" t="n">
        <v>11</v>
      </c>
      <c r="D5994" s="1" t="s">
        <v>3218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5299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8" t="n">
        <v>46234</v>
      </c>
      <c r="C5995" s="1" t="n">
        <v>11</v>
      </c>
      <c r="D5995" s="1" t="s">
        <v>3218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5300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8" t="n">
        <v>46234</v>
      </c>
      <c r="C5996" s="1" t="n">
        <v>11</v>
      </c>
      <c r="D5996" s="1" t="s">
        <v>3218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5301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8" t="n">
        <v>46234</v>
      </c>
      <c r="C5997" s="1" t="n">
        <v>11</v>
      </c>
      <c r="D5997" s="1" t="s">
        <v>3218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5302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8" t="n">
        <v>46234</v>
      </c>
      <c r="C5998" s="1" t="n">
        <v>11</v>
      </c>
      <c r="D5998" s="1" t="s">
        <v>3218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5303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8" t="n">
        <v>46234</v>
      </c>
      <c r="C5999" s="1" t="n">
        <v>11</v>
      </c>
      <c r="D5999" s="1" t="s">
        <v>3218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5304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8" t="n">
        <v>46234</v>
      </c>
      <c r="C6000" s="1" t="n">
        <v>11</v>
      </c>
      <c r="D6000" s="1" t="s">
        <v>3218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5305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8" t="n">
        <v>46234</v>
      </c>
      <c r="C6001" s="1" t="n">
        <v>11</v>
      </c>
      <c r="D6001" s="1" t="s">
        <v>3218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5306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8" t="n">
        <v>46234</v>
      </c>
      <c r="C6002" s="1" t="n">
        <v>11</v>
      </c>
      <c r="D6002" s="1" t="s">
        <v>3218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5307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8" t="n">
        <v>46234</v>
      </c>
      <c r="C6003" s="1" t="n">
        <v>11</v>
      </c>
      <c r="D6003" s="1" t="s">
        <v>3218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5308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8" t="n">
        <v>46234</v>
      </c>
      <c r="C6004" s="1" t="n">
        <v>11</v>
      </c>
      <c r="D6004" s="1" t="s">
        <v>3218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5309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8" t="n">
        <v>46234</v>
      </c>
      <c r="C6005" s="1" t="n">
        <v>11</v>
      </c>
      <c r="D6005" s="1" t="s">
        <v>3218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5310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8" t="n">
        <v>46234</v>
      </c>
      <c r="C6006" s="1" t="n">
        <v>11</v>
      </c>
      <c r="D6006" s="1" t="s">
        <v>3218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5311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8" t="n">
        <v>46234</v>
      </c>
      <c r="C6007" s="1" t="n">
        <v>11</v>
      </c>
      <c r="D6007" s="1" t="s">
        <v>3218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5312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8" t="n">
        <v>46234</v>
      </c>
      <c r="C6008" s="1" t="n">
        <v>11</v>
      </c>
      <c r="D6008" s="1" t="s">
        <v>3218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5313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8" t="n">
        <v>46234</v>
      </c>
      <c r="C6009" s="1" t="n">
        <v>11</v>
      </c>
      <c r="D6009" s="1" t="s">
        <v>3218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5314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8" t="n">
        <v>46234</v>
      </c>
      <c r="C6010" s="1" t="n">
        <v>11</v>
      </c>
      <c r="D6010" s="1" t="s">
        <v>3218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5315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8" t="n">
        <v>46234</v>
      </c>
      <c r="C6011" s="1" t="n">
        <v>11</v>
      </c>
      <c r="D6011" s="1" t="s">
        <v>3218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5316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8" t="n">
        <v>46234</v>
      </c>
      <c r="C6012" s="1" t="n">
        <v>11</v>
      </c>
      <c r="D6012" s="1" t="s">
        <v>3218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5317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8" t="n">
        <v>46234</v>
      </c>
      <c r="C6013" s="1" t="n">
        <v>11</v>
      </c>
      <c r="D6013" s="1" t="s">
        <v>3218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5318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8" t="n">
        <v>46234</v>
      </c>
      <c r="C6014" s="1" t="n">
        <v>11</v>
      </c>
      <c r="D6014" s="1" t="s">
        <v>3218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5319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8" t="n">
        <v>46234</v>
      </c>
      <c r="C6015" s="1" t="n">
        <v>11</v>
      </c>
      <c r="D6015" s="1" t="s">
        <v>3218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5320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8" t="n">
        <v>46234</v>
      </c>
      <c r="C6016" s="1" t="n">
        <v>11</v>
      </c>
      <c r="D6016" s="1" t="s">
        <v>3218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5321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8" t="n">
        <v>46234</v>
      </c>
      <c r="C6017" s="1" t="n">
        <v>11</v>
      </c>
      <c r="D6017" s="1" t="s">
        <v>3218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5322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8" t="n">
        <v>46234</v>
      </c>
      <c r="C6018" s="1" t="n">
        <v>11</v>
      </c>
      <c r="D6018" s="1" t="s">
        <v>3218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5323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8" t="n">
        <v>46234</v>
      </c>
      <c r="C6019" s="1" t="n">
        <v>11</v>
      </c>
      <c r="D6019" s="1" t="s">
        <v>3218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5324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8" t="n">
        <v>46234</v>
      </c>
      <c r="C6020" s="1" t="n">
        <v>11</v>
      </c>
      <c r="D6020" s="1" t="s">
        <v>3218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3447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8" t="n">
        <v>46234</v>
      </c>
      <c r="C6021" s="1" t="n">
        <v>11</v>
      </c>
      <c r="D6021" s="1" t="s">
        <v>3218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3448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8" t="n">
        <v>46234</v>
      </c>
      <c r="C6022" s="1" t="n">
        <v>11</v>
      </c>
      <c r="D6022" s="1" t="s">
        <v>3218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3450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8" t="n">
        <v>46234</v>
      </c>
      <c r="C6023" s="1" t="n">
        <v>11</v>
      </c>
      <c r="D6023" s="1" t="s">
        <v>3218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3451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8" t="n">
        <v>46234</v>
      </c>
      <c r="C6024" s="1" t="n">
        <v>11</v>
      </c>
      <c r="D6024" s="1" t="s">
        <v>3218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5130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8" t="n">
        <v>46234</v>
      </c>
      <c r="C6025" s="1" t="n">
        <v>11</v>
      </c>
      <c r="D6025" s="1" t="s">
        <v>3218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3454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8" t="n">
        <v>46234</v>
      </c>
      <c r="C6026" s="1" t="n">
        <v>11</v>
      </c>
      <c r="D6026" s="1" t="s">
        <v>3218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3455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8" t="n">
        <v>46234</v>
      </c>
      <c r="C6027" s="1" t="n">
        <v>11</v>
      </c>
      <c r="D6027" s="1" t="s">
        <v>3218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3456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8" t="n">
        <v>46234</v>
      </c>
      <c r="C6028" s="1" t="n">
        <v>11</v>
      </c>
      <c r="D6028" s="1" t="s">
        <v>3218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5131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8" t="n">
        <v>46234</v>
      </c>
      <c r="C6029" s="1" t="n">
        <v>11</v>
      </c>
      <c r="D6029" s="1" t="s">
        <v>3218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3457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8" t="n">
        <v>46234</v>
      </c>
      <c r="C6030" s="1" t="n">
        <v>11</v>
      </c>
      <c r="D6030" s="1" t="s">
        <v>3218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5132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8" t="n">
        <v>46234</v>
      </c>
      <c r="C6031" s="1" t="n">
        <v>11</v>
      </c>
      <c r="D6031" s="1" t="s">
        <v>3218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5133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8" t="n">
        <v>46234</v>
      </c>
      <c r="C6032" s="1" t="n">
        <v>11</v>
      </c>
      <c r="D6032" s="1" t="s">
        <v>3218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5134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8" t="n">
        <v>46234</v>
      </c>
      <c r="C6033" s="1" t="n">
        <v>11</v>
      </c>
      <c r="D6033" s="1" t="s">
        <v>3218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5135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8" t="n">
        <v>46234</v>
      </c>
      <c r="C6034" s="1" t="n">
        <v>11</v>
      </c>
      <c r="D6034" s="1" t="s">
        <v>3218</v>
      </c>
      <c r="E6034" s="1" t="n">
        <v>1609</v>
      </c>
      <c r="F6034" s="1" t="s">
        <v>521</v>
      </c>
      <c r="I6034" s="1" t="n">
        <v>5900</v>
      </c>
      <c r="J6034" s="1" t="n">
        <v>41614</v>
      </c>
      <c r="K6034" s="1" t="n">
        <v>7896878801213</v>
      </c>
      <c r="L6034" s="1" t="s">
        <v>3458</v>
      </c>
      <c r="N6034" s="1" t="n">
        <v>20</v>
      </c>
      <c r="O6034" s="1" t="n">
        <v>81</v>
      </c>
    </row>
    <row r="6035" customFormat="false" ht="15" hidden="false" customHeight="true" outlineLevel="0" collapsed="false">
      <c r="A6035" s="1" t="n">
        <v>3</v>
      </c>
      <c r="B6035" s="18" t="n">
        <v>46234</v>
      </c>
      <c r="C6035" s="1" t="n">
        <v>11</v>
      </c>
      <c r="D6035" s="1" t="s">
        <v>3218</v>
      </c>
      <c r="E6035" s="1" t="n">
        <v>1609</v>
      </c>
      <c r="F6035" s="1" t="s">
        <v>521</v>
      </c>
      <c r="I6035" s="1" t="n">
        <v>5900</v>
      </c>
      <c r="J6035" s="1" t="n">
        <v>32861</v>
      </c>
      <c r="K6035" s="1" t="n">
        <v>7896878801145</v>
      </c>
      <c r="L6035" s="1" t="s">
        <v>5136</v>
      </c>
      <c r="N6035" s="1" t="n">
        <v>2</v>
      </c>
      <c r="O6035" s="1" t="n">
        <v>15.7</v>
      </c>
    </row>
    <row r="6036" customFormat="false" ht="15" hidden="false" customHeight="true" outlineLevel="0" collapsed="false">
      <c r="A6036" s="1" t="n">
        <v>3</v>
      </c>
      <c r="B6036" s="18" t="n">
        <v>46234</v>
      </c>
      <c r="C6036" s="1" t="n">
        <v>11</v>
      </c>
      <c r="D6036" s="1" t="s">
        <v>3218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5138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8" t="n">
        <v>46234</v>
      </c>
      <c r="C6037" s="1" t="n">
        <v>11</v>
      </c>
      <c r="D6037" s="1" t="s">
        <v>3218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4172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8" t="n">
        <v>46234</v>
      </c>
      <c r="C6038" s="1" t="n">
        <v>11</v>
      </c>
      <c r="D6038" s="1" t="s">
        <v>3218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4224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8" t="n">
        <v>46234</v>
      </c>
      <c r="C6039" s="1" t="n">
        <v>11</v>
      </c>
      <c r="D6039" s="1" t="s">
        <v>3218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4601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8" t="n">
        <v>46234</v>
      </c>
      <c r="C6040" s="1" t="n">
        <v>11</v>
      </c>
      <c r="D6040" s="1" t="s">
        <v>3218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4603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8" t="n">
        <v>46234</v>
      </c>
      <c r="C6041" s="1" t="n">
        <v>11</v>
      </c>
      <c r="D6041" s="1" t="s">
        <v>3218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5325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8" t="n">
        <v>46234</v>
      </c>
      <c r="C6042" s="1" t="n">
        <v>11</v>
      </c>
      <c r="D6042" s="1" t="s">
        <v>3218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5326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8" t="n">
        <v>46234</v>
      </c>
      <c r="C6043" s="1" t="n">
        <v>11</v>
      </c>
      <c r="D6043" s="1" t="s">
        <v>3218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3599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8" t="n">
        <v>46234</v>
      </c>
      <c r="C6044" s="1" t="n">
        <v>11</v>
      </c>
      <c r="D6044" s="1" t="s">
        <v>3218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3496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8" t="n">
        <v>46234</v>
      </c>
      <c r="C6045" s="1" t="n">
        <v>11</v>
      </c>
      <c r="D6045" s="1" t="s">
        <v>3218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3268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8" t="n">
        <v>46234</v>
      </c>
      <c r="C6046" s="1" t="n">
        <v>11</v>
      </c>
      <c r="D6046" s="1" t="s">
        <v>3218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3269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8" t="n">
        <v>46234</v>
      </c>
      <c r="C6047" s="1" t="n">
        <v>11</v>
      </c>
      <c r="D6047" s="1" t="s">
        <v>3218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3270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8" t="n">
        <v>46234</v>
      </c>
      <c r="C6048" s="1" t="n">
        <v>11</v>
      </c>
      <c r="D6048" s="1" t="s">
        <v>3218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3272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8" t="n">
        <v>46234</v>
      </c>
      <c r="C6049" s="1" t="n">
        <v>11</v>
      </c>
      <c r="D6049" s="1" t="s">
        <v>3218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3273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8" t="n">
        <v>46234</v>
      </c>
      <c r="C6050" s="1" t="n">
        <v>11</v>
      </c>
      <c r="D6050" s="1" t="s">
        <v>3218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3274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8" t="n">
        <v>46234</v>
      </c>
      <c r="C6051" s="1" t="n">
        <v>11</v>
      </c>
      <c r="D6051" s="1" t="s">
        <v>3218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4158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8" t="n">
        <v>46234</v>
      </c>
      <c r="C6052" s="1" t="n">
        <v>11</v>
      </c>
      <c r="D6052" s="1" t="s">
        <v>3218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3275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8" t="n">
        <v>46234</v>
      </c>
      <c r="C6053" s="1" t="n">
        <v>11</v>
      </c>
      <c r="D6053" s="1" t="s">
        <v>3218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3276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8" t="n">
        <v>46234</v>
      </c>
      <c r="C6054" s="1" t="n">
        <v>11</v>
      </c>
      <c r="D6054" s="1" t="s">
        <v>3218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4159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8" t="n">
        <v>46234</v>
      </c>
      <c r="C6055" s="1" t="n">
        <v>11</v>
      </c>
      <c r="D6055" s="1" t="s">
        <v>3218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3277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8" t="n">
        <v>46234</v>
      </c>
      <c r="C6056" s="1" t="n">
        <v>11</v>
      </c>
      <c r="D6056" s="1" t="s">
        <v>3218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3278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8" t="n">
        <v>46234</v>
      </c>
      <c r="C6057" s="1" t="n">
        <v>11</v>
      </c>
      <c r="D6057" s="1" t="s">
        <v>3218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3279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8" t="n">
        <v>46234</v>
      </c>
      <c r="C6058" s="1" t="n">
        <v>11</v>
      </c>
      <c r="D6058" s="1" t="s">
        <v>3218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5046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8" t="n">
        <v>46234</v>
      </c>
      <c r="C6059" s="1" t="n">
        <v>11</v>
      </c>
      <c r="D6059" s="1" t="s">
        <v>3218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3280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8" t="n">
        <v>46234</v>
      </c>
      <c r="C6060" s="1" t="n">
        <v>11</v>
      </c>
      <c r="D6060" s="1" t="s">
        <v>3218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3281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8" t="n">
        <v>46234</v>
      </c>
      <c r="C6061" s="1" t="n">
        <v>11</v>
      </c>
      <c r="D6061" s="1" t="s">
        <v>3218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3282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8" t="n">
        <v>46234</v>
      </c>
      <c r="C6062" s="1" t="n">
        <v>11</v>
      </c>
      <c r="D6062" s="1" t="s">
        <v>3218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3283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8" t="n">
        <v>46234</v>
      </c>
      <c r="C6063" s="1" t="n">
        <v>11</v>
      </c>
      <c r="D6063" s="1" t="s">
        <v>3218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5327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8" t="n">
        <v>46234</v>
      </c>
      <c r="C6064" s="1" t="n">
        <v>11</v>
      </c>
      <c r="D6064" s="1" t="s">
        <v>3218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3284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8" t="n">
        <v>46234</v>
      </c>
      <c r="C6065" s="1" t="n">
        <v>11</v>
      </c>
      <c r="D6065" s="1" t="s">
        <v>3218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3285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8" t="n">
        <v>46234</v>
      </c>
      <c r="C6066" s="1" t="n">
        <v>11</v>
      </c>
      <c r="D6066" s="1" t="s">
        <v>3218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3286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8" t="n">
        <v>46234</v>
      </c>
      <c r="C6067" s="1" t="n">
        <v>11</v>
      </c>
      <c r="D6067" s="1" t="s">
        <v>3218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3287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8" t="n">
        <v>46234</v>
      </c>
      <c r="C6068" s="1" t="n">
        <v>11</v>
      </c>
      <c r="D6068" s="1" t="s">
        <v>3218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4160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8" t="n">
        <v>46234</v>
      </c>
      <c r="C6069" s="1" t="n">
        <v>11</v>
      </c>
      <c r="D6069" s="1" t="s">
        <v>3218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5328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8" t="n">
        <v>46234</v>
      </c>
      <c r="C6070" s="1" t="n">
        <v>11</v>
      </c>
      <c r="D6070" s="1" t="s">
        <v>3218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4498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8" t="n">
        <v>46234</v>
      </c>
      <c r="C6071" s="1" t="n">
        <v>11</v>
      </c>
      <c r="D6071" s="1" t="s">
        <v>3218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3296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8" t="n">
        <v>46234</v>
      </c>
      <c r="C6072" s="1" t="n">
        <v>11</v>
      </c>
      <c r="D6072" s="1" t="s">
        <v>3218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4503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8" t="n">
        <v>46234</v>
      </c>
      <c r="C6073" s="1" t="n">
        <v>11</v>
      </c>
      <c r="D6073" s="1" t="s">
        <v>3218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5329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8" t="n">
        <v>46234</v>
      </c>
      <c r="C6074" s="1" t="n">
        <v>11</v>
      </c>
      <c r="D6074" s="1" t="s">
        <v>3218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5330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8" t="n">
        <v>46234</v>
      </c>
      <c r="C6075" s="1" t="n">
        <v>11</v>
      </c>
      <c r="D6075" s="1" t="s">
        <v>3218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5331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8" t="n">
        <v>46234</v>
      </c>
      <c r="C6076" s="1" t="n">
        <v>11</v>
      </c>
      <c r="D6076" s="1" t="s">
        <v>3218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4924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8" t="n">
        <v>46234</v>
      </c>
      <c r="C6077" s="1" t="n">
        <v>11</v>
      </c>
      <c r="D6077" s="1" t="s">
        <v>3218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4853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8" t="n">
        <v>46234</v>
      </c>
      <c r="C6078" s="1" t="n">
        <v>11</v>
      </c>
      <c r="D6078" s="1" t="s">
        <v>3218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5332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8" t="n">
        <v>46234</v>
      </c>
      <c r="C6079" s="1" t="n">
        <v>11</v>
      </c>
      <c r="D6079" s="1" t="s">
        <v>3218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5333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8" t="n">
        <v>46234</v>
      </c>
      <c r="C6080" s="1" t="n">
        <v>11</v>
      </c>
      <c r="D6080" s="1" t="s">
        <v>3218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4223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8" t="n">
        <v>46234</v>
      </c>
      <c r="C6081" s="1" t="n">
        <v>11</v>
      </c>
      <c r="D6081" s="1" t="s">
        <v>3218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5334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8" t="n">
        <v>46234</v>
      </c>
      <c r="C6082" s="1" t="n">
        <v>11</v>
      </c>
      <c r="D6082" s="1" t="s">
        <v>3218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5335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8" t="n">
        <v>46234</v>
      </c>
      <c r="C6083" s="1" t="n">
        <v>11</v>
      </c>
      <c r="D6083" s="1" t="s">
        <v>3218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5336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8" t="n">
        <v>46234</v>
      </c>
      <c r="C6084" s="1" t="n">
        <v>11</v>
      </c>
      <c r="D6084" s="1" t="s">
        <v>3218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5337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8" t="n">
        <v>46234</v>
      </c>
      <c r="C6085" s="1" t="n">
        <v>11</v>
      </c>
      <c r="D6085" s="1" t="s">
        <v>3218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5338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8" t="n">
        <v>46234</v>
      </c>
      <c r="C6086" s="1" t="n">
        <v>11</v>
      </c>
      <c r="D6086" s="1" t="s">
        <v>3218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3703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8" t="n">
        <v>46234</v>
      </c>
      <c r="C6087" s="1" t="n">
        <v>11</v>
      </c>
      <c r="D6087" s="1" t="s">
        <v>3218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4446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8" t="n">
        <v>46234</v>
      </c>
      <c r="C6088" s="1" t="n">
        <v>11</v>
      </c>
      <c r="D6088" s="1" t="s">
        <v>3218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4448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8" t="n">
        <v>46234</v>
      </c>
      <c r="C6089" s="1" t="n">
        <v>11</v>
      </c>
      <c r="D6089" s="1" t="s">
        <v>3218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4449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8" t="n">
        <v>46234</v>
      </c>
      <c r="C6090" s="1" t="n">
        <v>11</v>
      </c>
      <c r="D6090" s="1" t="s">
        <v>3218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5339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8" t="n">
        <v>46234</v>
      </c>
      <c r="C6091" s="1" t="n">
        <v>11</v>
      </c>
      <c r="D6091" s="1" t="s">
        <v>3218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4452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8" t="n">
        <v>46234</v>
      </c>
      <c r="C6092" s="1" t="n">
        <v>11</v>
      </c>
      <c r="D6092" s="1" t="s">
        <v>3218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5340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8" t="n">
        <v>46234</v>
      </c>
      <c r="C6093" s="1" t="n">
        <v>11</v>
      </c>
      <c r="D6093" s="1" t="s">
        <v>3218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3724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8" t="n">
        <v>46234</v>
      </c>
      <c r="C6094" s="1" t="n">
        <v>11</v>
      </c>
      <c r="D6094" s="1" t="s">
        <v>3218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4454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8" t="n">
        <v>46234</v>
      </c>
      <c r="C6095" s="1" t="n">
        <v>11</v>
      </c>
      <c r="D6095" s="1" t="s">
        <v>3218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5341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8" t="n">
        <v>46234</v>
      </c>
      <c r="C6096" s="1" t="n">
        <v>11</v>
      </c>
      <c r="D6096" s="1" t="s">
        <v>3218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5342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8" t="n">
        <v>46234</v>
      </c>
      <c r="C6097" s="1" t="n">
        <v>11</v>
      </c>
      <c r="D6097" s="1" t="s">
        <v>3218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5343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8" t="n">
        <v>46234</v>
      </c>
      <c r="C6098" s="1" t="n">
        <v>11</v>
      </c>
      <c r="D6098" s="1" t="s">
        <v>3218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5344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8" t="n">
        <v>46234</v>
      </c>
      <c r="C6099" s="1" t="n">
        <v>11</v>
      </c>
      <c r="D6099" s="1" t="s">
        <v>3218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5345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8" t="n">
        <v>46234</v>
      </c>
      <c r="C6100" s="1" t="n">
        <v>11</v>
      </c>
      <c r="D6100" s="1" t="s">
        <v>3218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5346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8" t="n">
        <v>46234</v>
      </c>
      <c r="C6101" s="1" t="n">
        <v>11</v>
      </c>
      <c r="D6101" s="1" t="s">
        <v>3218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5347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8" t="n">
        <v>46234</v>
      </c>
      <c r="C6102" s="1" t="n">
        <v>11</v>
      </c>
      <c r="D6102" s="1" t="s">
        <v>3218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5348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8" t="n">
        <v>46234</v>
      </c>
      <c r="C6103" s="1" t="n">
        <v>11</v>
      </c>
      <c r="D6103" s="1" t="s">
        <v>3218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5349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8" t="n">
        <v>46234</v>
      </c>
      <c r="C6104" s="1" t="n">
        <v>11</v>
      </c>
      <c r="D6104" s="1" t="s">
        <v>3218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3725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8" t="n">
        <v>46234</v>
      </c>
      <c r="C6105" s="1" t="n">
        <v>11</v>
      </c>
      <c r="D6105" s="1" t="s">
        <v>3218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3726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8" t="n">
        <v>46234</v>
      </c>
      <c r="C6106" s="1" t="n">
        <v>11</v>
      </c>
      <c r="D6106" s="1" t="s">
        <v>3218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4222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8" t="n">
        <v>46234</v>
      </c>
      <c r="C6107" s="1" t="n">
        <v>11</v>
      </c>
      <c r="D6107" s="1" t="s">
        <v>3218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3730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8" t="n">
        <v>46234</v>
      </c>
      <c r="C6108" s="1" t="n">
        <v>11</v>
      </c>
      <c r="D6108" s="1" t="s">
        <v>3218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5350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8" t="n">
        <v>46234</v>
      </c>
      <c r="C6109" s="1" t="n">
        <v>11</v>
      </c>
      <c r="D6109" s="1" t="s">
        <v>3218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3514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8" t="n">
        <v>46234</v>
      </c>
      <c r="C6110" s="1" t="n">
        <v>11</v>
      </c>
      <c r="D6110" s="1" t="s">
        <v>3218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5351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8" t="n">
        <v>46234</v>
      </c>
      <c r="C6111" s="1" t="n">
        <v>11</v>
      </c>
      <c r="D6111" s="1" t="s">
        <v>3218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3734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8" t="n">
        <v>46234</v>
      </c>
      <c r="C6112" s="1" t="n">
        <v>11</v>
      </c>
      <c r="D6112" s="1" t="s">
        <v>3218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4225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8" t="n">
        <v>46234</v>
      </c>
      <c r="C6113" s="1" t="n">
        <v>11</v>
      </c>
      <c r="D6113" s="1" t="s">
        <v>3218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5352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8" t="n">
        <v>46234</v>
      </c>
      <c r="C6114" s="1" t="n">
        <v>11</v>
      </c>
      <c r="D6114" s="1" t="s">
        <v>3218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5353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8" t="n">
        <v>46234</v>
      </c>
      <c r="C6115" s="1" t="n">
        <v>11</v>
      </c>
      <c r="D6115" s="1" t="s">
        <v>3218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5354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8" t="n">
        <v>46234</v>
      </c>
      <c r="C6116" s="1" t="n">
        <v>11</v>
      </c>
      <c r="D6116" s="1" t="s">
        <v>3218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5355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8" t="n">
        <v>46234</v>
      </c>
      <c r="C6117" s="1" t="n">
        <v>11</v>
      </c>
      <c r="D6117" s="1" t="s">
        <v>3218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5356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8" t="n">
        <v>46234</v>
      </c>
      <c r="C6118" s="1" t="n">
        <v>11</v>
      </c>
      <c r="D6118" s="1" t="s">
        <v>3218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5357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8" t="n">
        <v>46234</v>
      </c>
      <c r="C6119" s="1" t="n">
        <v>11</v>
      </c>
      <c r="D6119" s="1" t="s">
        <v>3218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5358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8" t="n">
        <v>46234</v>
      </c>
      <c r="C6120" s="1" t="n">
        <v>11</v>
      </c>
      <c r="D6120" s="1" t="s">
        <v>3218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5359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8" t="n">
        <v>46234</v>
      </c>
      <c r="C6121" s="1" t="n">
        <v>11</v>
      </c>
      <c r="D6121" s="1" t="s">
        <v>3218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3517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8" t="n">
        <v>46234</v>
      </c>
      <c r="C6122" s="1" t="n">
        <v>11</v>
      </c>
      <c r="D6122" s="1" t="s">
        <v>3218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3520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8" t="n">
        <v>46234</v>
      </c>
      <c r="C6123" s="1" t="n">
        <v>11</v>
      </c>
      <c r="D6123" s="1" t="s">
        <v>3218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3521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8" t="n">
        <v>46234</v>
      </c>
      <c r="C6124" s="1" t="n">
        <v>11</v>
      </c>
      <c r="D6124" s="1" t="s">
        <v>3218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3522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8" t="n">
        <v>46234</v>
      </c>
      <c r="C6125" s="1" t="n">
        <v>11</v>
      </c>
      <c r="D6125" s="1" t="s">
        <v>3218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3523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8" t="n">
        <v>46234</v>
      </c>
      <c r="C6126" s="1" t="n">
        <v>11</v>
      </c>
      <c r="D6126" s="1" t="s">
        <v>3218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3526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8" t="n">
        <v>46234</v>
      </c>
      <c r="C6127" s="1" t="n">
        <v>11</v>
      </c>
      <c r="D6127" s="1" t="s">
        <v>3218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4227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8" t="n">
        <v>46234</v>
      </c>
      <c r="C6128" s="1" t="n">
        <v>11</v>
      </c>
      <c r="D6128" s="1" t="s">
        <v>3218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3527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8" t="n">
        <v>46234</v>
      </c>
      <c r="C6129" s="1" t="n">
        <v>11</v>
      </c>
      <c r="D6129" s="1" t="s">
        <v>3218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4228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8" t="n">
        <v>46234</v>
      </c>
      <c r="C6130" s="1" t="n">
        <v>11</v>
      </c>
      <c r="D6130" s="1" t="s">
        <v>3218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4968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8" t="n">
        <v>46234</v>
      </c>
      <c r="C6131" s="1" t="n">
        <v>11</v>
      </c>
      <c r="D6131" s="1" t="s">
        <v>3218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3231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8" t="n">
        <v>46234</v>
      </c>
      <c r="C6132" s="1" t="n">
        <v>11</v>
      </c>
      <c r="D6132" s="1" t="s">
        <v>3218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3232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8" t="n">
        <v>46234</v>
      </c>
      <c r="C6133" s="1" t="n">
        <v>11</v>
      </c>
      <c r="D6133" s="1" t="s">
        <v>3218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3220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8" t="n">
        <v>46234</v>
      </c>
      <c r="C6134" s="1" t="n">
        <v>11</v>
      </c>
      <c r="D6134" s="1" t="s">
        <v>3218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3501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8" t="n">
        <v>46234</v>
      </c>
      <c r="C6135" s="1" t="n">
        <v>11</v>
      </c>
      <c r="D6135" s="1" t="s">
        <v>3218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4567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8" t="n">
        <v>46234</v>
      </c>
      <c r="C6136" s="1" t="n">
        <v>11</v>
      </c>
      <c r="D6136" s="1" t="s">
        <v>3218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4540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8" t="n">
        <v>46234</v>
      </c>
      <c r="C6137" s="1" t="n">
        <v>11</v>
      </c>
      <c r="D6137" s="1" t="s">
        <v>3218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5199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8" t="n">
        <v>46234</v>
      </c>
      <c r="C6138" s="1" t="n">
        <v>11</v>
      </c>
      <c r="D6138" s="1" t="s">
        <v>3218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3843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8" t="n">
        <v>46234</v>
      </c>
      <c r="C6139" s="1" t="n">
        <v>11</v>
      </c>
      <c r="D6139" s="1" t="s">
        <v>3218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3844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8" t="n">
        <v>46234</v>
      </c>
      <c r="C6140" s="1" t="n">
        <v>11</v>
      </c>
      <c r="D6140" s="1" t="s">
        <v>3218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5200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8" t="n">
        <v>46234</v>
      </c>
      <c r="C6141" s="1" t="n">
        <v>11</v>
      </c>
      <c r="D6141" s="1" t="s">
        <v>3218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5360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8" t="n">
        <v>46234</v>
      </c>
      <c r="C6142" s="1" t="n">
        <v>11</v>
      </c>
      <c r="D6142" s="1" t="s">
        <v>3218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5361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8" t="n">
        <v>46234</v>
      </c>
      <c r="C6143" s="1" t="n">
        <v>11</v>
      </c>
      <c r="D6143" s="1" t="s">
        <v>3218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4819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8" t="n">
        <v>46234</v>
      </c>
      <c r="C6144" s="1" t="n">
        <v>11</v>
      </c>
      <c r="D6144" s="1" t="s">
        <v>3218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3555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8" t="n">
        <v>46234</v>
      </c>
      <c r="C6145" s="1" t="n">
        <v>11</v>
      </c>
      <c r="D6145" s="1" t="s">
        <v>3218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3540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8" t="n">
        <v>46234</v>
      </c>
      <c r="C6146" s="1" t="n">
        <v>11</v>
      </c>
      <c r="D6146" s="1" t="s">
        <v>3218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3531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8" t="n">
        <v>46234</v>
      </c>
      <c r="C6147" s="1" t="n">
        <v>11</v>
      </c>
      <c r="D6147" s="1" t="s">
        <v>3218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5362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8" t="n">
        <v>46234</v>
      </c>
      <c r="C6148" s="1" t="n">
        <v>11</v>
      </c>
      <c r="D6148" s="1" t="s">
        <v>3218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3556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8" t="n">
        <v>46234</v>
      </c>
      <c r="C6149" s="1" t="n">
        <v>11</v>
      </c>
      <c r="D6149" s="1" t="s">
        <v>3218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3532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8" t="n">
        <v>46234</v>
      </c>
      <c r="C6150" s="1" t="n">
        <v>11</v>
      </c>
      <c r="D6150" s="1" t="s">
        <v>3218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3546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8" t="n">
        <v>46234</v>
      </c>
      <c r="C6151" s="1" t="n">
        <v>11</v>
      </c>
      <c r="D6151" s="1" t="s">
        <v>3218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4825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8" t="n">
        <v>46234</v>
      </c>
      <c r="C6152" s="1" t="n">
        <v>11</v>
      </c>
      <c r="D6152" s="1" t="s">
        <v>3218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4827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8" t="n">
        <v>46234</v>
      </c>
      <c r="C6153" s="1" t="n">
        <v>11</v>
      </c>
      <c r="D6153" s="1" t="s">
        <v>3218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3550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8" t="n">
        <v>46234</v>
      </c>
      <c r="C6154" s="1" t="n">
        <v>11</v>
      </c>
      <c r="D6154" s="1" t="s">
        <v>3218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3535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8" t="n">
        <v>46234</v>
      </c>
      <c r="C6155" s="1" t="n">
        <v>11</v>
      </c>
      <c r="D6155" s="1" t="s">
        <v>3218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5363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8" t="n">
        <v>46234</v>
      </c>
      <c r="C6156" s="1" t="n">
        <v>11</v>
      </c>
      <c r="D6156" s="1" t="s">
        <v>3218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5364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8" t="n">
        <v>46234</v>
      </c>
      <c r="C6157" s="1" t="n">
        <v>11</v>
      </c>
      <c r="D6157" s="1" t="s">
        <v>3218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3561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8" t="n">
        <v>46234</v>
      </c>
      <c r="C6158" s="1" t="n">
        <v>11</v>
      </c>
      <c r="D6158" s="1" t="s">
        <v>3218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5365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8" t="n">
        <v>46234</v>
      </c>
      <c r="C6159" s="1" t="n">
        <v>11</v>
      </c>
      <c r="D6159" s="1" t="s">
        <v>3218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5366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8" t="n">
        <v>46234</v>
      </c>
      <c r="C6160" s="1" t="n">
        <v>11</v>
      </c>
      <c r="D6160" s="1" t="s">
        <v>3218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4042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8" t="n">
        <v>46234</v>
      </c>
      <c r="C6161" s="1" t="n">
        <v>11</v>
      </c>
      <c r="D6161" s="1" t="s">
        <v>3218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5367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8" t="n">
        <v>46234</v>
      </c>
      <c r="C6162" s="1" t="n">
        <v>11</v>
      </c>
      <c r="D6162" s="1" t="s">
        <v>3218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5005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8" t="n">
        <v>46234</v>
      </c>
      <c r="C6163" s="1" t="n">
        <v>11</v>
      </c>
      <c r="D6163" s="1" t="s">
        <v>3218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5006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8" t="n">
        <v>46234</v>
      </c>
      <c r="C6164" s="1" t="n">
        <v>11</v>
      </c>
      <c r="D6164" s="1" t="s">
        <v>3218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5007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8" t="n">
        <v>46234</v>
      </c>
      <c r="C6165" s="1" t="n">
        <v>11</v>
      </c>
      <c r="D6165" s="1" t="s">
        <v>3218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5368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8" t="n">
        <v>46234</v>
      </c>
      <c r="C6166" s="1" t="n">
        <v>11</v>
      </c>
      <c r="D6166" s="1" t="s">
        <v>3218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5369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8" t="n">
        <v>46234</v>
      </c>
      <c r="C6167" s="1" t="n">
        <v>11</v>
      </c>
      <c r="D6167" s="1" t="s">
        <v>3218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5009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8" t="n">
        <v>46234</v>
      </c>
      <c r="C6168" s="1" t="n">
        <v>11</v>
      </c>
      <c r="D6168" s="1" t="s">
        <v>3218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4824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8" t="n">
        <v>46234</v>
      </c>
      <c r="C6169" s="1" t="n">
        <v>11</v>
      </c>
      <c r="D6169" s="1" t="s">
        <v>3218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3549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8" t="n">
        <v>46234</v>
      </c>
      <c r="C6170" s="1" t="n">
        <v>11</v>
      </c>
      <c r="D6170" s="1" t="s">
        <v>3218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5014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8" t="n">
        <v>46234</v>
      </c>
      <c r="C6171" s="1" t="n">
        <v>11</v>
      </c>
      <c r="D6171" s="1" t="s">
        <v>3218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5015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8" t="n">
        <v>46234</v>
      </c>
      <c r="C6172" s="1" t="n">
        <v>11</v>
      </c>
      <c r="D6172" s="1" t="s">
        <v>3218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5016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8" t="n">
        <v>46234</v>
      </c>
      <c r="C6173" s="1" t="n">
        <v>11</v>
      </c>
      <c r="D6173" s="1" t="s">
        <v>3218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5017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8" t="n">
        <v>46234</v>
      </c>
      <c r="C6174" s="1" t="n">
        <v>11</v>
      </c>
      <c r="D6174" s="1" t="s">
        <v>3218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3536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8" t="n">
        <v>46234</v>
      </c>
      <c r="C6175" s="1" t="n">
        <v>11</v>
      </c>
      <c r="D6175" s="1" t="s">
        <v>3218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3552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8" t="n">
        <v>46234</v>
      </c>
      <c r="C6176" s="1" t="n">
        <v>11</v>
      </c>
      <c r="D6176" s="1" t="s">
        <v>3218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5370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8" t="n">
        <v>46234</v>
      </c>
      <c r="C6177" s="1" t="n">
        <v>11</v>
      </c>
      <c r="D6177" s="1" t="s">
        <v>3218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5019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8" t="n">
        <v>46234</v>
      </c>
      <c r="C6178" s="1" t="n">
        <v>11</v>
      </c>
      <c r="D6178" s="1" t="s">
        <v>3218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4194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8" t="n">
        <v>46234</v>
      </c>
      <c r="C6179" s="1" t="n">
        <v>11</v>
      </c>
      <c r="D6179" s="1" t="s">
        <v>3218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3914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8" t="n">
        <v>46234</v>
      </c>
      <c r="C6180" s="1" t="n">
        <v>11</v>
      </c>
      <c r="D6180" s="1" t="s">
        <v>3218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5371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8" t="n">
        <v>46234</v>
      </c>
      <c r="C6181" s="1" t="n">
        <v>11</v>
      </c>
      <c r="D6181" s="1" t="s">
        <v>3218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3721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8" t="n">
        <v>46234</v>
      </c>
      <c r="C6182" s="1" t="n">
        <v>11</v>
      </c>
      <c r="D6182" s="1" t="s">
        <v>3218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3915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8" t="n">
        <v>46234</v>
      </c>
      <c r="C6183" s="1" t="n">
        <v>11</v>
      </c>
      <c r="D6183" s="1" t="s">
        <v>3218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3920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8" t="n">
        <v>46234</v>
      </c>
      <c r="C6184" s="1" t="n">
        <v>11</v>
      </c>
      <c r="D6184" s="1" t="s">
        <v>3218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3923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8" t="n">
        <v>46234</v>
      </c>
      <c r="C6185" s="1" t="n">
        <v>11</v>
      </c>
      <c r="D6185" s="1" t="s">
        <v>3218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4198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8" t="n">
        <v>46234</v>
      </c>
      <c r="C6186" s="1" t="n">
        <v>11</v>
      </c>
      <c r="D6186" s="1" t="s">
        <v>3218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3927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8" t="n">
        <v>46234</v>
      </c>
      <c r="C6187" s="1" t="n">
        <v>11</v>
      </c>
      <c r="D6187" s="1" t="s">
        <v>3218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3562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8" t="n">
        <v>46234</v>
      </c>
      <c r="C6188" s="1" t="n">
        <v>11</v>
      </c>
      <c r="D6188" s="1" t="s">
        <v>3218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3563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8" t="n">
        <v>46234</v>
      </c>
      <c r="C6189" s="1" t="n">
        <v>11</v>
      </c>
      <c r="D6189" s="1" t="s">
        <v>3218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3565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8" t="n">
        <v>46234</v>
      </c>
      <c r="C6190" s="1" t="n">
        <v>11</v>
      </c>
      <c r="D6190" s="1" t="s">
        <v>3218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3566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8" t="n">
        <v>46234</v>
      </c>
      <c r="C6191" s="1" t="n">
        <v>11</v>
      </c>
      <c r="D6191" s="1" t="s">
        <v>3218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5372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8" t="n">
        <v>46234</v>
      </c>
      <c r="C6192" s="1" t="n">
        <v>11</v>
      </c>
      <c r="D6192" s="1" t="s">
        <v>3218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5373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8" t="n">
        <v>46234</v>
      </c>
      <c r="C6193" s="1" t="n">
        <v>11</v>
      </c>
      <c r="D6193" s="1" t="s">
        <v>3218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3571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8" t="n">
        <v>46234</v>
      </c>
      <c r="C6194" s="1" t="n">
        <v>11</v>
      </c>
      <c r="D6194" s="1" t="s">
        <v>3218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3572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8" t="n">
        <v>46234</v>
      </c>
      <c r="C6195" s="1" t="n">
        <v>11</v>
      </c>
      <c r="D6195" s="1" t="s">
        <v>3218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3576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8" t="n">
        <v>46234</v>
      </c>
      <c r="C6196" s="1" t="n">
        <v>11</v>
      </c>
      <c r="D6196" s="1" t="s">
        <v>3218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5374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8" t="n">
        <v>46234</v>
      </c>
      <c r="C6197" s="1" t="n">
        <v>11</v>
      </c>
      <c r="D6197" s="1" t="s">
        <v>3218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5375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8" t="n">
        <v>46234</v>
      </c>
      <c r="C6198" s="1" t="n">
        <v>11</v>
      </c>
      <c r="D6198" s="1" t="s">
        <v>3218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5201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8" t="n">
        <v>46234</v>
      </c>
      <c r="C6199" s="1" t="n">
        <v>11</v>
      </c>
      <c r="D6199" s="1" t="s">
        <v>3218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3233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8" t="n">
        <v>46234</v>
      </c>
      <c r="C6200" s="1" t="n">
        <v>11</v>
      </c>
      <c r="D6200" s="1" t="s">
        <v>3218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3804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8" t="n">
        <v>46234</v>
      </c>
      <c r="C6201" s="1" t="n">
        <v>11</v>
      </c>
      <c r="D6201" s="1" t="s">
        <v>3218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5054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8" t="n">
        <v>46234</v>
      </c>
      <c r="C6202" s="1" t="n">
        <v>11</v>
      </c>
      <c r="D6202" s="1" t="s">
        <v>3218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4560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8" t="n">
        <v>46234</v>
      </c>
      <c r="C6203" s="1" t="n">
        <v>11</v>
      </c>
      <c r="D6203" s="1" t="s">
        <v>3218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4120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8" t="n">
        <v>46234</v>
      </c>
      <c r="C6204" s="1" t="n">
        <v>11</v>
      </c>
      <c r="D6204" s="1" t="s">
        <v>3218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4185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8" t="n">
        <v>46234</v>
      </c>
      <c r="C6205" s="1" t="n">
        <v>11</v>
      </c>
      <c r="D6205" s="1" t="s">
        <v>3218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3235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8" t="n">
        <v>46234</v>
      </c>
      <c r="C6206" s="1" t="n">
        <v>11</v>
      </c>
      <c r="D6206" s="1" t="s">
        <v>3218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3807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8" t="n">
        <v>46234</v>
      </c>
      <c r="C6207" s="1" t="n">
        <v>11</v>
      </c>
      <c r="D6207" s="1" t="s">
        <v>3218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4563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8" t="n">
        <v>46234</v>
      </c>
      <c r="C6208" s="1" t="n">
        <v>11</v>
      </c>
      <c r="D6208" s="1" t="s">
        <v>3218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3238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8" t="n">
        <v>46234</v>
      </c>
      <c r="C6209" s="1" t="n">
        <v>11</v>
      </c>
      <c r="D6209" s="1" t="s">
        <v>3218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4186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8" t="n">
        <v>46234</v>
      </c>
      <c r="C6210" s="1" t="n">
        <v>11</v>
      </c>
      <c r="D6210" s="1" t="s">
        <v>3218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4752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8" t="n">
        <v>46234</v>
      </c>
      <c r="C6211" s="1" t="n">
        <v>11</v>
      </c>
      <c r="D6211" s="1" t="s">
        <v>3218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3241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8" t="n">
        <v>46234</v>
      </c>
      <c r="C6212" s="1" t="n">
        <v>11</v>
      </c>
      <c r="D6212" s="1" t="s">
        <v>3218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3233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8" t="n">
        <v>46234</v>
      </c>
      <c r="C6213" s="1" t="n">
        <v>39</v>
      </c>
      <c r="D6213" s="1" t="s">
        <v>3443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3493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8" t="n">
        <v>46234</v>
      </c>
      <c r="C6214" s="1" t="n">
        <v>39</v>
      </c>
      <c r="D6214" s="1" t="s">
        <v>3443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4755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8" t="n">
        <v>46234</v>
      </c>
      <c r="C6215" s="1" t="n">
        <v>39</v>
      </c>
      <c r="D6215" s="1" t="s">
        <v>3443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5376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8" t="n">
        <v>46234</v>
      </c>
      <c r="C6216" s="1" t="n">
        <v>171</v>
      </c>
      <c r="D6216" s="1" t="s">
        <v>3445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5377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8" t="n">
        <v>46235</v>
      </c>
      <c r="C6217" s="1" t="n">
        <v>1</v>
      </c>
      <c r="D6217" s="1" t="s">
        <v>3245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3246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8" t="n">
        <v>46235</v>
      </c>
      <c r="C6218" s="1" t="n">
        <v>6</v>
      </c>
      <c r="D6218" s="1" t="s">
        <v>3217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3212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8" t="n">
        <v>46235</v>
      </c>
      <c r="C6219" s="1" t="n">
        <v>6</v>
      </c>
      <c r="D6219" s="1" t="s">
        <v>3217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3213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8" t="n">
        <v>46235</v>
      </c>
      <c r="C6220" s="1" t="n">
        <v>6</v>
      </c>
      <c r="D6220" s="1" t="s">
        <v>3217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3214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8" t="n">
        <v>46235</v>
      </c>
      <c r="C6221" s="1" t="n">
        <v>6</v>
      </c>
      <c r="D6221" s="1" t="s">
        <v>3217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3215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8" t="n">
        <v>46235</v>
      </c>
      <c r="C6222" s="1" t="n">
        <v>6</v>
      </c>
      <c r="D6222" s="1" t="s">
        <v>3217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3253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8" t="n">
        <v>46235</v>
      </c>
      <c r="C6223" s="1" t="n">
        <v>6</v>
      </c>
      <c r="D6223" s="1" t="s">
        <v>3217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4768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8" t="n">
        <v>46236</v>
      </c>
      <c r="C6224" s="1" t="n">
        <v>1</v>
      </c>
      <c r="D6224" s="1" t="s">
        <v>3245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3263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8" t="n">
        <v>46236</v>
      </c>
      <c r="C6225" s="1" t="n">
        <v>1</v>
      </c>
      <c r="D6225" s="1" t="s">
        <v>3245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3264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8" t="n">
        <v>46236</v>
      </c>
      <c r="C6226" s="1" t="n">
        <v>1</v>
      </c>
      <c r="D6226" s="1" t="s">
        <v>3245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3265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8" t="n">
        <v>46236</v>
      </c>
      <c r="C6227" s="1" t="n">
        <v>1</v>
      </c>
      <c r="D6227" s="1" t="s">
        <v>3245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3266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8" t="n">
        <v>46237</v>
      </c>
      <c r="C6228" s="1" t="n">
        <v>6</v>
      </c>
      <c r="D6228" s="1" t="s">
        <v>3217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3216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8" t="n">
        <v>46237</v>
      </c>
      <c r="C6229" s="1" t="n">
        <v>6</v>
      </c>
      <c r="D6229" s="1" t="s">
        <v>3217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3214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8" t="n">
        <v>46237</v>
      </c>
      <c r="C6230" s="1" t="n">
        <v>6</v>
      </c>
      <c r="D6230" s="1" t="s">
        <v>3217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3215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8" t="n">
        <v>46237</v>
      </c>
      <c r="C6231" s="1" t="n">
        <v>11</v>
      </c>
      <c r="D6231" s="1" t="s">
        <v>3218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3267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8" t="n">
        <v>46237</v>
      </c>
      <c r="C6232" s="1" t="n">
        <v>11</v>
      </c>
      <c r="D6232" s="1" t="s">
        <v>3218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3674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8" t="n">
        <v>46237</v>
      </c>
      <c r="C6233" s="1" t="n">
        <v>11</v>
      </c>
      <c r="D6233" s="1" t="s">
        <v>3218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3675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8" t="n">
        <v>46237</v>
      </c>
      <c r="C6234" s="1" t="n">
        <v>11</v>
      </c>
      <c r="D6234" s="1" t="s">
        <v>3218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3676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8" t="n">
        <v>46237</v>
      </c>
      <c r="C6235" s="1" t="n">
        <v>11</v>
      </c>
      <c r="D6235" s="1" t="s">
        <v>3218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3677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8" t="n">
        <v>46237</v>
      </c>
      <c r="C6236" s="1" t="n">
        <v>11</v>
      </c>
      <c r="D6236" s="1" t="s">
        <v>3218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3678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8" t="n">
        <v>46237</v>
      </c>
      <c r="C6237" s="1" t="n">
        <v>11</v>
      </c>
      <c r="D6237" s="1" t="s">
        <v>3218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3288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8" t="n">
        <v>46237</v>
      </c>
      <c r="C6238" s="1" t="n">
        <v>11</v>
      </c>
      <c r="D6238" s="1" t="s">
        <v>3218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3288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8" t="n">
        <v>46237</v>
      </c>
      <c r="C6239" s="1" t="n">
        <v>11</v>
      </c>
      <c r="D6239" s="1" t="s">
        <v>3218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3288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8" t="n">
        <v>46237</v>
      </c>
      <c r="C6240" s="1" t="n">
        <v>11</v>
      </c>
      <c r="D6240" s="1" t="s">
        <v>3218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3290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8" t="n">
        <v>46237</v>
      </c>
      <c r="C6241" s="1" t="n">
        <v>11</v>
      </c>
      <c r="D6241" s="1" t="s">
        <v>3218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3288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8" t="n">
        <v>46237</v>
      </c>
      <c r="C6242" s="1" t="n">
        <v>11</v>
      </c>
      <c r="D6242" s="1" t="s">
        <v>3218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3290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8" t="n">
        <v>46237</v>
      </c>
      <c r="C6243" s="1" t="n">
        <v>11</v>
      </c>
      <c r="D6243" s="1" t="s">
        <v>3218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3826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8" t="n">
        <v>46237</v>
      </c>
      <c r="C6244" s="1" t="n">
        <v>11</v>
      </c>
      <c r="D6244" s="1" t="s">
        <v>3218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3466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8" t="n">
        <v>46237</v>
      </c>
      <c r="C6245" s="1" t="n">
        <v>11</v>
      </c>
      <c r="D6245" s="1" t="s">
        <v>3218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3470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8" t="n">
        <v>46237</v>
      </c>
      <c r="C6246" s="1" t="n">
        <v>11</v>
      </c>
      <c r="D6246" s="1" t="s">
        <v>3218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3475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8" t="n">
        <v>46237</v>
      </c>
      <c r="C6247" s="1" t="n">
        <v>11</v>
      </c>
      <c r="D6247" s="1" t="s">
        <v>3218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3834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8" t="n">
        <v>46237</v>
      </c>
      <c r="C6248" s="1" t="n">
        <v>11</v>
      </c>
      <c r="D6248" s="1" t="s">
        <v>3218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5378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8" t="n">
        <v>46237</v>
      </c>
      <c r="C6249" s="1" t="n">
        <v>11</v>
      </c>
      <c r="D6249" s="1" t="s">
        <v>3218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4384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8" t="n">
        <v>46237</v>
      </c>
      <c r="C6250" s="1" t="n">
        <v>11</v>
      </c>
      <c r="D6250" s="1" t="s">
        <v>3218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3839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8" t="n">
        <v>46237</v>
      </c>
      <c r="C6251" s="1" t="n">
        <v>11</v>
      </c>
      <c r="D6251" s="1" t="s">
        <v>3218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3840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8" t="n">
        <v>46237</v>
      </c>
      <c r="C6252" s="1" t="n">
        <v>11</v>
      </c>
      <c r="D6252" s="1" t="s">
        <v>3218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5379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8" t="n">
        <v>46237</v>
      </c>
      <c r="C6253" s="1" t="n">
        <v>11</v>
      </c>
      <c r="D6253" s="1" t="s">
        <v>3218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3842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8" t="n">
        <v>46237</v>
      </c>
      <c r="C6254" s="1" t="n">
        <v>11</v>
      </c>
      <c r="D6254" s="1" t="s">
        <v>3218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5380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8" t="n">
        <v>46237</v>
      </c>
      <c r="C6255" s="1" t="n">
        <v>11</v>
      </c>
      <c r="D6255" s="1" t="s">
        <v>3218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3426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8" t="n">
        <v>46237</v>
      </c>
      <c r="C6256" s="1" t="n">
        <v>11</v>
      </c>
      <c r="D6256" s="1" t="s">
        <v>3218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5381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8" t="n">
        <v>46237</v>
      </c>
      <c r="C6257" s="1" t="n">
        <v>11</v>
      </c>
      <c r="D6257" s="1" t="s">
        <v>3218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5382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8" t="n">
        <v>46237</v>
      </c>
      <c r="C6258" s="1" t="n">
        <v>11</v>
      </c>
      <c r="D6258" s="1" t="s">
        <v>3218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5383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8" t="n">
        <v>46237</v>
      </c>
      <c r="C6259" s="1" t="n">
        <v>11</v>
      </c>
      <c r="D6259" s="1" t="s">
        <v>3218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5384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8" t="n">
        <v>46237</v>
      </c>
      <c r="C6260" s="1" t="n">
        <v>11</v>
      </c>
      <c r="D6260" s="1" t="s">
        <v>3218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5385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8" t="n">
        <v>46237</v>
      </c>
      <c r="C6261" s="1" t="n">
        <v>11</v>
      </c>
      <c r="D6261" s="1" t="s">
        <v>3218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5386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8" t="n">
        <v>46237</v>
      </c>
      <c r="C6262" s="1" t="n">
        <v>11</v>
      </c>
      <c r="D6262" s="1" t="s">
        <v>3218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4230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8" t="n">
        <v>46237</v>
      </c>
      <c r="C6263" s="1" t="n">
        <v>11</v>
      </c>
      <c r="D6263" s="1" t="s">
        <v>3218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4231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8" t="n">
        <v>46237</v>
      </c>
      <c r="C6264" s="1" t="n">
        <v>11</v>
      </c>
      <c r="D6264" s="1" t="s">
        <v>3218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4233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8" t="n">
        <v>46237</v>
      </c>
      <c r="C6265" s="1" t="n">
        <v>11</v>
      </c>
      <c r="D6265" s="1" t="s">
        <v>3218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4234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8" t="n">
        <v>46237</v>
      </c>
      <c r="C6266" s="1" t="n">
        <v>11</v>
      </c>
      <c r="D6266" s="1" t="s">
        <v>3218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4235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8" t="n">
        <v>46237</v>
      </c>
      <c r="C6267" s="1" t="n">
        <v>11</v>
      </c>
      <c r="D6267" s="1" t="s">
        <v>3218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4236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8" t="n">
        <v>46237</v>
      </c>
      <c r="C6268" s="1" t="n">
        <v>11</v>
      </c>
      <c r="D6268" s="1" t="s">
        <v>3218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4237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8" t="n">
        <v>46237</v>
      </c>
      <c r="C6269" s="1" t="n">
        <v>11</v>
      </c>
      <c r="D6269" s="1" t="s">
        <v>3218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4238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8" t="n">
        <v>46237</v>
      </c>
      <c r="C6270" s="1" t="n">
        <v>11</v>
      </c>
      <c r="D6270" s="1" t="s">
        <v>3218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4239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8" t="n">
        <v>46237</v>
      </c>
      <c r="C6271" s="1" t="n">
        <v>11</v>
      </c>
      <c r="D6271" s="1" t="s">
        <v>3218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4240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8" t="n">
        <v>46237</v>
      </c>
      <c r="C6272" s="1" t="n">
        <v>11</v>
      </c>
      <c r="D6272" s="1" t="s">
        <v>3218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4241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8" t="n">
        <v>46237</v>
      </c>
      <c r="C6273" s="1" t="n">
        <v>11</v>
      </c>
      <c r="D6273" s="1" t="s">
        <v>3218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4242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8" t="n">
        <v>46237</v>
      </c>
      <c r="C6274" s="1" t="n">
        <v>11</v>
      </c>
      <c r="D6274" s="1" t="s">
        <v>3218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5387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8" t="n">
        <v>46237</v>
      </c>
      <c r="C6275" s="1" t="n">
        <v>11</v>
      </c>
      <c r="D6275" s="1" t="s">
        <v>3218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4243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8" t="n">
        <v>46237</v>
      </c>
      <c r="C6276" s="1" t="n">
        <v>11</v>
      </c>
      <c r="D6276" s="1" t="s">
        <v>3218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4244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8" t="n">
        <v>46237</v>
      </c>
      <c r="C6277" s="1" t="n">
        <v>11</v>
      </c>
      <c r="D6277" s="1" t="s">
        <v>3218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5236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8" t="n">
        <v>46237</v>
      </c>
      <c r="C6278" s="1" t="n">
        <v>11</v>
      </c>
      <c r="D6278" s="1" t="s">
        <v>3218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4245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8" t="n">
        <v>46237</v>
      </c>
      <c r="C6279" s="1" t="n">
        <v>11</v>
      </c>
      <c r="D6279" s="1" t="s">
        <v>3218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4246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8" t="n">
        <v>46237</v>
      </c>
      <c r="C6280" s="1" t="n">
        <v>11</v>
      </c>
      <c r="D6280" s="1" t="s">
        <v>3218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5388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8" t="n">
        <v>46237</v>
      </c>
      <c r="C6281" s="1" t="n">
        <v>11</v>
      </c>
      <c r="D6281" s="1" t="s">
        <v>3218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4247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8" t="n">
        <v>46237</v>
      </c>
      <c r="C6282" s="1" t="n">
        <v>11</v>
      </c>
      <c r="D6282" s="1" t="s">
        <v>3218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4248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8" t="n">
        <v>46237</v>
      </c>
      <c r="C6283" s="1" t="n">
        <v>11</v>
      </c>
      <c r="D6283" s="1" t="s">
        <v>3218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4249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8" t="n">
        <v>46237</v>
      </c>
      <c r="C6284" s="1" t="n">
        <v>11</v>
      </c>
      <c r="D6284" s="1" t="s">
        <v>3218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5238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8" t="n">
        <v>46237</v>
      </c>
      <c r="C6285" s="1" t="n">
        <v>11</v>
      </c>
      <c r="D6285" s="1" t="s">
        <v>3218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4250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8" t="n">
        <v>46237</v>
      </c>
      <c r="C6286" s="1" t="n">
        <v>11</v>
      </c>
      <c r="D6286" s="1" t="s">
        <v>3218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4251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8" t="n">
        <v>46237</v>
      </c>
      <c r="C6287" s="1" t="n">
        <v>11</v>
      </c>
      <c r="D6287" s="1" t="s">
        <v>3218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5389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8" t="n">
        <v>46237</v>
      </c>
      <c r="C6288" s="1" t="n">
        <v>11</v>
      </c>
      <c r="D6288" s="1" t="s">
        <v>3218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5390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8" t="n">
        <v>46237</v>
      </c>
      <c r="C6289" s="1" t="n">
        <v>11</v>
      </c>
      <c r="D6289" s="1" t="s">
        <v>3218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4252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8" t="n">
        <v>46237</v>
      </c>
      <c r="C6290" s="1" t="n">
        <v>11</v>
      </c>
      <c r="D6290" s="1" t="s">
        <v>3218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4253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8" t="n">
        <v>46237</v>
      </c>
      <c r="C6291" s="1" t="n">
        <v>11</v>
      </c>
      <c r="D6291" s="1" t="s">
        <v>3218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4259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8" t="n">
        <v>46237</v>
      </c>
      <c r="C6292" s="1" t="n">
        <v>11</v>
      </c>
      <c r="D6292" s="1" t="s">
        <v>3218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4260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8" t="n">
        <v>46237</v>
      </c>
      <c r="C6293" s="1" t="n">
        <v>22</v>
      </c>
      <c r="D6293" s="1" t="s">
        <v>3364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3379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8" t="n">
        <v>46237</v>
      </c>
      <c r="C6294" s="1" t="n">
        <v>22</v>
      </c>
      <c r="D6294" s="1" t="s">
        <v>3364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3379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8" t="n">
        <v>46237</v>
      </c>
      <c r="C6295" s="1" t="n">
        <v>22</v>
      </c>
      <c r="D6295" s="1" t="s">
        <v>3364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3380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8" t="n">
        <v>46237</v>
      </c>
      <c r="C6296" s="1" t="n">
        <v>22</v>
      </c>
      <c r="D6296" s="1" t="s">
        <v>3364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3381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8" t="n">
        <v>46237</v>
      </c>
      <c r="C6297" s="1" t="n">
        <v>22</v>
      </c>
      <c r="D6297" s="1" t="s">
        <v>3364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3382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8" t="n">
        <v>46237</v>
      </c>
      <c r="C6298" s="1" t="n">
        <v>22</v>
      </c>
      <c r="D6298" s="1" t="s">
        <v>3364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3365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8" t="n">
        <v>46237</v>
      </c>
      <c r="C6299" s="1" t="n">
        <v>22</v>
      </c>
      <c r="D6299" s="1" t="s">
        <v>3364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3383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8" t="n">
        <v>46237</v>
      </c>
      <c r="C6300" s="1" t="n">
        <v>22</v>
      </c>
      <c r="D6300" s="1" t="s">
        <v>3364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3366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8" t="n">
        <v>46237</v>
      </c>
      <c r="C6301" s="1" t="n">
        <v>22</v>
      </c>
      <c r="D6301" s="1" t="s">
        <v>3364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3367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8" t="n">
        <v>46237</v>
      </c>
      <c r="C6302" s="1" t="n">
        <v>22</v>
      </c>
      <c r="D6302" s="1" t="s">
        <v>3364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3368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8" t="n">
        <v>46237</v>
      </c>
      <c r="C6303" s="1" t="n">
        <v>22</v>
      </c>
      <c r="D6303" s="1" t="s">
        <v>3364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3369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8" t="n">
        <v>46237</v>
      </c>
      <c r="C6304" s="1" t="n">
        <v>22</v>
      </c>
      <c r="D6304" s="1" t="s">
        <v>3364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3370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8" t="n">
        <v>46237</v>
      </c>
      <c r="C6305" s="1" t="n">
        <v>22</v>
      </c>
      <c r="D6305" s="1" t="s">
        <v>3364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3371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8" t="n">
        <v>46237</v>
      </c>
      <c r="C6306" s="1" t="n">
        <v>22</v>
      </c>
      <c r="D6306" s="1" t="s">
        <v>3364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3372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8" t="n">
        <v>46237</v>
      </c>
      <c r="C6307" s="1" t="n">
        <v>22</v>
      </c>
      <c r="D6307" s="1" t="s">
        <v>3364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3373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8" t="n">
        <v>46237</v>
      </c>
      <c r="C6308" s="1" t="n">
        <v>22</v>
      </c>
      <c r="D6308" s="1" t="s">
        <v>3364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3374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8" t="n">
        <v>46237</v>
      </c>
      <c r="C6309" s="1" t="n">
        <v>22</v>
      </c>
      <c r="D6309" s="1" t="s">
        <v>3364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5064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8" t="n">
        <v>46237</v>
      </c>
      <c r="C6310" s="1" t="n">
        <v>22</v>
      </c>
      <c r="D6310" s="1" t="s">
        <v>3364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3375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8" t="n">
        <v>46237</v>
      </c>
      <c r="C6311" s="1" t="n">
        <v>22</v>
      </c>
      <c r="D6311" s="1" t="s">
        <v>3364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3376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8" t="n">
        <v>46237</v>
      </c>
      <c r="C6312" s="1" t="n">
        <v>22</v>
      </c>
      <c r="D6312" s="1" t="s">
        <v>3364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3376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8" t="n">
        <v>46237</v>
      </c>
      <c r="C6313" s="1" t="n">
        <v>22</v>
      </c>
      <c r="D6313" s="1" t="s">
        <v>3364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3377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8" t="n">
        <v>46237</v>
      </c>
      <c r="C6314" s="1" t="n">
        <v>22</v>
      </c>
      <c r="D6314" s="1" t="s">
        <v>3364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3377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8" t="n">
        <v>46237</v>
      </c>
      <c r="C6315" s="1" t="n">
        <v>22</v>
      </c>
      <c r="D6315" s="1" t="s">
        <v>3364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3378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8" t="n">
        <v>46237</v>
      </c>
      <c r="C6316" s="1" t="n">
        <v>22</v>
      </c>
      <c r="D6316" s="1" t="s">
        <v>3364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3378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8" t="n">
        <v>46237</v>
      </c>
      <c r="C6317" s="1" t="n">
        <v>22</v>
      </c>
      <c r="D6317" s="1" t="s">
        <v>3364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3379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8" t="n">
        <v>46237</v>
      </c>
      <c r="C6318" s="1" t="n">
        <v>22</v>
      </c>
      <c r="D6318" s="1" t="s">
        <v>3364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3380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8" t="n">
        <v>46237</v>
      </c>
      <c r="C6319" s="1" t="n">
        <v>22</v>
      </c>
      <c r="D6319" s="1" t="s">
        <v>3364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3381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8" t="n">
        <v>46237</v>
      </c>
      <c r="C6320" s="1" t="n">
        <v>22</v>
      </c>
      <c r="D6320" s="1" t="s">
        <v>3364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3382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8" t="n">
        <v>46237</v>
      </c>
      <c r="C6321" s="1" t="n">
        <v>22</v>
      </c>
      <c r="D6321" s="1" t="s">
        <v>3364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3365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8" t="n">
        <v>46237</v>
      </c>
      <c r="C6322" s="1" t="n">
        <v>22</v>
      </c>
      <c r="D6322" s="1" t="s">
        <v>3364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3383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8" t="n">
        <v>46237</v>
      </c>
      <c r="C6323" s="1" t="n">
        <v>22</v>
      </c>
      <c r="D6323" s="1" t="s">
        <v>3364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3366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8" t="n">
        <v>46237</v>
      </c>
      <c r="C6324" s="1" t="n">
        <v>22</v>
      </c>
      <c r="D6324" s="1" t="s">
        <v>3364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3367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8" t="n">
        <v>46237</v>
      </c>
      <c r="C6325" s="1" t="n">
        <v>22</v>
      </c>
      <c r="D6325" s="1" t="s">
        <v>3364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3368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8" t="n">
        <v>46237</v>
      </c>
      <c r="C6326" s="1" t="n">
        <v>22</v>
      </c>
      <c r="D6326" s="1" t="s">
        <v>3364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3369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8" t="n">
        <v>46237</v>
      </c>
      <c r="C6327" s="1" t="n">
        <v>22</v>
      </c>
      <c r="D6327" s="1" t="s">
        <v>3364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3370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8" t="n">
        <v>46237</v>
      </c>
      <c r="C6328" s="1" t="n">
        <v>22</v>
      </c>
      <c r="D6328" s="1" t="s">
        <v>3364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3371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8" t="n">
        <v>46237</v>
      </c>
      <c r="C6329" s="1" t="n">
        <v>22</v>
      </c>
      <c r="D6329" s="1" t="s">
        <v>3364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3372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8" t="n">
        <v>46237</v>
      </c>
      <c r="C6330" s="1" t="n">
        <v>22</v>
      </c>
      <c r="D6330" s="1" t="s">
        <v>3364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3373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8" t="n">
        <v>46237</v>
      </c>
      <c r="C6331" s="1" t="n">
        <v>22</v>
      </c>
      <c r="D6331" s="1" t="s">
        <v>3364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3374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8" t="n">
        <v>46237</v>
      </c>
      <c r="C6332" s="1" t="n">
        <v>22</v>
      </c>
      <c r="D6332" s="1" t="s">
        <v>3364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3375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8" t="n">
        <v>46237</v>
      </c>
      <c r="C6333" s="1" t="n">
        <v>22</v>
      </c>
      <c r="D6333" s="1" t="s">
        <v>3364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3376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8" t="n">
        <v>46237</v>
      </c>
      <c r="C6334" s="1" t="n">
        <v>22</v>
      </c>
      <c r="D6334" s="1" t="s">
        <v>3364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3376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8" t="n">
        <v>46237</v>
      </c>
      <c r="C6335" s="1" t="n">
        <v>22</v>
      </c>
      <c r="D6335" s="1" t="s">
        <v>3364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3377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8" t="n">
        <v>46237</v>
      </c>
      <c r="C6336" s="1" t="n">
        <v>22</v>
      </c>
      <c r="D6336" s="1" t="s">
        <v>3364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3377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8" t="n">
        <v>46237</v>
      </c>
      <c r="C6337" s="1" t="n">
        <v>22</v>
      </c>
      <c r="D6337" s="1" t="s">
        <v>3364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3378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8" t="n">
        <v>46237</v>
      </c>
      <c r="C6338" s="1" t="n">
        <v>22</v>
      </c>
      <c r="D6338" s="1" t="s">
        <v>3364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3378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8" t="n">
        <v>46237</v>
      </c>
      <c r="C6339" s="1" t="n">
        <v>100</v>
      </c>
      <c r="D6339" s="1" t="s">
        <v>3385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3365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8" t="n">
        <v>46237</v>
      </c>
      <c r="C6340" s="1" t="n">
        <v>100</v>
      </c>
      <c r="D6340" s="1" t="s">
        <v>3385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3366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8" t="n">
        <v>46237</v>
      </c>
      <c r="C6341" s="1" t="n">
        <v>100</v>
      </c>
      <c r="D6341" s="1" t="s">
        <v>3385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3367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8" t="n">
        <v>46237</v>
      </c>
      <c r="C6342" s="1" t="n">
        <v>100</v>
      </c>
      <c r="D6342" s="1" t="s">
        <v>3385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3368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8" t="n">
        <v>46237</v>
      </c>
      <c r="C6343" s="1" t="n">
        <v>100</v>
      </c>
      <c r="D6343" s="1" t="s">
        <v>3385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3369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8" t="n">
        <v>46237</v>
      </c>
      <c r="C6344" s="1" t="n">
        <v>100</v>
      </c>
      <c r="D6344" s="1" t="s">
        <v>3385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3370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8" t="n">
        <v>46237</v>
      </c>
      <c r="C6345" s="1" t="n">
        <v>100</v>
      </c>
      <c r="D6345" s="1" t="s">
        <v>3385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3371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8" t="n">
        <v>46237</v>
      </c>
      <c r="C6346" s="1" t="n">
        <v>100</v>
      </c>
      <c r="D6346" s="1" t="s">
        <v>3385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3372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8" t="n">
        <v>46237</v>
      </c>
      <c r="C6347" s="1" t="n">
        <v>100</v>
      </c>
      <c r="D6347" s="1" t="s">
        <v>3385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3373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8" t="n">
        <v>46237</v>
      </c>
      <c r="C6348" s="1" t="n">
        <v>100</v>
      </c>
      <c r="D6348" s="1" t="s">
        <v>3385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3374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8" t="n">
        <v>46237</v>
      </c>
      <c r="C6349" s="1" t="n">
        <v>100</v>
      </c>
      <c r="D6349" s="1" t="s">
        <v>3385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3375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8" t="n">
        <v>46237</v>
      </c>
      <c r="C6350" s="1" t="n">
        <v>100</v>
      </c>
      <c r="D6350" s="1" t="s">
        <v>3385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3376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8" t="n">
        <v>46237</v>
      </c>
      <c r="C6351" s="1" t="n">
        <v>100</v>
      </c>
      <c r="D6351" s="1" t="s">
        <v>3385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3377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8" t="n">
        <v>46237</v>
      </c>
      <c r="C6352" s="1" t="n">
        <v>100</v>
      </c>
      <c r="D6352" s="1" t="s">
        <v>3385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3378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8" t="n">
        <v>46237</v>
      </c>
      <c r="C6353" s="1" t="n">
        <v>100</v>
      </c>
      <c r="D6353" s="1" t="s">
        <v>3385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3365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8" t="n">
        <v>46237</v>
      </c>
      <c r="C6354" s="1" t="n">
        <v>100</v>
      </c>
      <c r="D6354" s="1" t="s">
        <v>3385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3366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8" t="n">
        <v>46237</v>
      </c>
      <c r="C6355" s="1" t="n">
        <v>100</v>
      </c>
      <c r="D6355" s="1" t="s">
        <v>3385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3367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8" t="n">
        <v>46237</v>
      </c>
      <c r="C6356" s="1" t="n">
        <v>100</v>
      </c>
      <c r="D6356" s="1" t="s">
        <v>3385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3368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8" t="n">
        <v>46237</v>
      </c>
      <c r="C6357" s="1" t="n">
        <v>100</v>
      </c>
      <c r="D6357" s="1" t="s">
        <v>3385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3369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8" t="n">
        <v>46237</v>
      </c>
      <c r="C6358" s="1" t="n">
        <v>100</v>
      </c>
      <c r="D6358" s="1" t="s">
        <v>3385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3370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8" t="n">
        <v>46237</v>
      </c>
      <c r="C6359" s="1" t="n">
        <v>100</v>
      </c>
      <c r="D6359" s="1" t="s">
        <v>3385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3371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8" t="n">
        <v>46237</v>
      </c>
      <c r="C6360" s="1" t="n">
        <v>100</v>
      </c>
      <c r="D6360" s="1" t="s">
        <v>3385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3372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8" t="n">
        <v>46237</v>
      </c>
      <c r="C6361" s="1" t="n">
        <v>100</v>
      </c>
      <c r="D6361" s="1" t="s">
        <v>3385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3373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8" t="n">
        <v>46237</v>
      </c>
      <c r="C6362" s="1" t="n">
        <v>100</v>
      </c>
      <c r="D6362" s="1" t="s">
        <v>3385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3374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8" t="n">
        <v>46237</v>
      </c>
      <c r="C6363" s="1" t="n">
        <v>100</v>
      </c>
      <c r="D6363" s="1" t="s">
        <v>3385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3375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8" t="n">
        <v>46237</v>
      </c>
      <c r="C6364" s="1" t="n">
        <v>100</v>
      </c>
      <c r="D6364" s="1" t="s">
        <v>3385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3376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8" t="n">
        <v>46237</v>
      </c>
      <c r="C6365" s="1" t="n">
        <v>100</v>
      </c>
      <c r="D6365" s="1" t="s">
        <v>3385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3377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8" t="n">
        <v>46237</v>
      </c>
      <c r="C6366" s="1" t="n">
        <v>100</v>
      </c>
      <c r="D6366" s="1" t="s">
        <v>3385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3378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8" t="n">
        <v>46237</v>
      </c>
      <c r="C6367" s="1" t="n">
        <v>100</v>
      </c>
      <c r="D6367" s="1" t="s">
        <v>3385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3379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8" t="n">
        <v>46237</v>
      </c>
      <c r="C6368" s="1" t="n">
        <v>100</v>
      </c>
      <c r="D6368" s="1" t="s">
        <v>3385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3365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8" t="n">
        <v>46237</v>
      </c>
      <c r="C6369" s="1" t="n">
        <v>100</v>
      </c>
      <c r="D6369" s="1" t="s">
        <v>3385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3366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8" t="n">
        <v>46237</v>
      </c>
      <c r="C6370" s="1" t="n">
        <v>100</v>
      </c>
      <c r="D6370" s="1" t="s">
        <v>3385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3367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8" t="n">
        <v>46237</v>
      </c>
      <c r="C6371" s="1" t="n">
        <v>100</v>
      </c>
      <c r="D6371" s="1" t="s">
        <v>3385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3368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8" t="n">
        <v>46237</v>
      </c>
      <c r="C6372" s="1" t="n">
        <v>100</v>
      </c>
      <c r="D6372" s="1" t="s">
        <v>3385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3369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8" t="n">
        <v>46237</v>
      </c>
      <c r="C6373" s="1" t="n">
        <v>100</v>
      </c>
      <c r="D6373" s="1" t="s">
        <v>3385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3370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8" t="n">
        <v>46237</v>
      </c>
      <c r="C6374" s="1" t="n">
        <v>100</v>
      </c>
      <c r="D6374" s="1" t="s">
        <v>3385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3371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8" t="n">
        <v>46237</v>
      </c>
      <c r="C6375" s="1" t="n">
        <v>100</v>
      </c>
      <c r="D6375" s="1" t="s">
        <v>3385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3372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8" t="n">
        <v>46237</v>
      </c>
      <c r="C6376" s="1" t="n">
        <v>100</v>
      </c>
      <c r="D6376" s="1" t="s">
        <v>3385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3373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8" t="n">
        <v>46237</v>
      </c>
      <c r="C6377" s="1" t="n">
        <v>100</v>
      </c>
      <c r="D6377" s="1" t="s">
        <v>3385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3374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8" t="n">
        <v>46237</v>
      </c>
      <c r="C6378" s="1" t="n">
        <v>100</v>
      </c>
      <c r="D6378" s="1" t="s">
        <v>3385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5064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8" t="n">
        <v>46237</v>
      </c>
      <c r="C6379" s="1" t="n">
        <v>100</v>
      </c>
      <c r="D6379" s="1" t="s">
        <v>3385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3375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8" t="n">
        <v>46237</v>
      </c>
      <c r="C6380" s="1" t="n">
        <v>100</v>
      </c>
      <c r="D6380" s="1" t="s">
        <v>3385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3376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8" t="n">
        <v>46237</v>
      </c>
      <c r="C6381" s="1" t="n">
        <v>100</v>
      </c>
      <c r="D6381" s="1" t="s">
        <v>3385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3377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8" t="n">
        <v>46237</v>
      </c>
      <c r="C6382" s="1" t="n">
        <v>100</v>
      </c>
      <c r="D6382" s="1" t="s">
        <v>3385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3378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8" t="n">
        <v>46237</v>
      </c>
      <c r="C6383" s="1" t="n">
        <v>100</v>
      </c>
      <c r="D6383" s="1" t="s">
        <v>3385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3379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8" t="n">
        <v>46237</v>
      </c>
      <c r="C6384" s="1" t="n">
        <v>100</v>
      </c>
      <c r="D6384" s="1" t="s">
        <v>3385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3380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8" t="n">
        <v>46237</v>
      </c>
      <c r="C6385" s="1" t="n">
        <v>100</v>
      </c>
      <c r="D6385" s="1" t="s">
        <v>3385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3381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8" t="n">
        <v>46237</v>
      </c>
      <c r="C6386" s="1" t="n">
        <v>100</v>
      </c>
      <c r="D6386" s="1" t="s">
        <v>3385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3382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8" t="n">
        <v>46237</v>
      </c>
      <c r="C6387" s="1" t="n">
        <v>100</v>
      </c>
      <c r="D6387" s="1" t="s">
        <v>3385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3383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8" t="n">
        <v>46237</v>
      </c>
      <c r="C6388" s="1" t="n">
        <v>100</v>
      </c>
      <c r="D6388" s="1" t="s">
        <v>3385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3376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8" t="n">
        <v>46237</v>
      </c>
      <c r="C6389" s="1" t="n">
        <v>100</v>
      </c>
      <c r="D6389" s="1" t="s">
        <v>3385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3377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8" t="n">
        <v>46237</v>
      </c>
      <c r="C6390" s="1" t="n">
        <v>100</v>
      </c>
      <c r="D6390" s="1" t="s">
        <v>3385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3378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8" t="n">
        <v>46237</v>
      </c>
      <c r="C6391" s="1" t="n">
        <v>100</v>
      </c>
      <c r="D6391" s="1" t="s">
        <v>3385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3379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8" t="n">
        <v>46237</v>
      </c>
      <c r="C6392" s="1" t="n">
        <v>100</v>
      </c>
      <c r="D6392" s="1" t="s">
        <v>3385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3380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8" t="n">
        <v>46237</v>
      </c>
      <c r="C6393" s="1" t="n">
        <v>100</v>
      </c>
      <c r="D6393" s="1" t="s">
        <v>3385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3381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8" t="n">
        <v>46237</v>
      </c>
      <c r="C6394" s="1" t="n">
        <v>100</v>
      </c>
      <c r="D6394" s="1" t="s">
        <v>3385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3382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8" t="n">
        <v>46237</v>
      </c>
      <c r="C6395" s="1" t="n">
        <v>100</v>
      </c>
      <c r="D6395" s="1" t="s">
        <v>3385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3383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8" t="n">
        <v>46237</v>
      </c>
      <c r="C6396" s="1" t="n">
        <v>100</v>
      </c>
      <c r="D6396" s="1" t="s">
        <v>3385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3376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8" t="n">
        <v>46237</v>
      </c>
      <c r="C6397" s="1" t="n">
        <v>100</v>
      </c>
      <c r="D6397" s="1" t="s">
        <v>3385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3377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8" t="n">
        <v>46237</v>
      </c>
      <c r="C6398" s="1" t="n">
        <v>100</v>
      </c>
      <c r="D6398" s="1" t="s">
        <v>3385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3378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8" t="n">
        <v>46237</v>
      </c>
      <c r="C6399" s="1" t="n">
        <v>100</v>
      </c>
      <c r="D6399" s="1" t="s">
        <v>3385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3379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8" t="n">
        <v>46237</v>
      </c>
      <c r="C6400" s="1" t="n">
        <v>100</v>
      </c>
      <c r="D6400" s="1" t="s">
        <v>3385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3380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8" t="n">
        <v>46237</v>
      </c>
      <c r="C6401" s="1" t="n">
        <v>100</v>
      </c>
      <c r="D6401" s="1" t="s">
        <v>3385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3381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8" t="n">
        <v>46237</v>
      </c>
      <c r="C6402" s="1" t="n">
        <v>100</v>
      </c>
      <c r="D6402" s="1" t="s">
        <v>3385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3382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8" t="n">
        <v>46237</v>
      </c>
      <c r="C6403" s="1" t="n">
        <v>100</v>
      </c>
      <c r="D6403" s="1" t="s">
        <v>3385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3383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8" t="n">
        <v>46237</v>
      </c>
      <c r="C6404" s="1" t="n">
        <v>100</v>
      </c>
      <c r="D6404" s="1" t="s">
        <v>3385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3376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8" t="n">
        <v>46237</v>
      </c>
      <c r="C6405" s="1" t="n">
        <v>100</v>
      </c>
      <c r="D6405" s="1" t="s">
        <v>3385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3377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8" t="n">
        <v>46237</v>
      </c>
      <c r="C6406" s="1" t="n">
        <v>100</v>
      </c>
      <c r="D6406" s="1" t="s">
        <v>3385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3378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8" t="n">
        <v>46237</v>
      </c>
      <c r="C6407" s="1" t="n">
        <v>100</v>
      </c>
      <c r="D6407" s="1" t="s">
        <v>3385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3365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8" t="n">
        <v>46237</v>
      </c>
      <c r="C6408" s="1" t="n">
        <v>100</v>
      </c>
      <c r="D6408" s="1" t="s">
        <v>3385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3366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8" t="n">
        <v>46237</v>
      </c>
      <c r="C6409" s="1" t="n">
        <v>100</v>
      </c>
      <c r="D6409" s="1" t="s">
        <v>3385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3367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8" t="n">
        <v>46237</v>
      </c>
      <c r="C6410" s="1" t="n">
        <v>100</v>
      </c>
      <c r="D6410" s="1" t="s">
        <v>3385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3368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8" t="n">
        <v>46237</v>
      </c>
      <c r="C6411" s="1" t="n">
        <v>100</v>
      </c>
      <c r="D6411" s="1" t="s">
        <v>3385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3369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8" t="n">
        <v>46237</v>
      </c>
      <c r="C6412" s="1" t="n">
        <v>100</v>
      </c>
      <c r="D6412" s="1" t="s">
        <v>3385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3370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8" t="n">
        <v>46237</v>
      </c>
      <c r="C6413" s="1" t="n">
        <v>100</v>
      </c>
      <c r="D6413" s="1" t="s">
        <v>3385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3371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8" t="n">
        <v>46237</v>
      </c>
      <c r="C6414" s="1" t="n">
        <v>100</v>
      </c>
      <c r="D6414" s="1" t="s">
        <v>3385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3372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8" t="n">
        <v>46237</v>
      </c>
      <c r="C6415" s="1" t="n">
        <v>100</v>
      </c>
      <c r="D6415" s="1" t="s">
        <v>3385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3373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8" t="n">
        <v>46237</v>
      </c>
      <c r="C6416" s="1" t="n">
        <v>100</v>
      </c>
      <c r="D6416" s="1" t="s">
        <v>3385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3374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8" t="n">
        <v>46237</v>
      </c>
      <c r="C6417" s="1" t="n">
        <v>100</v>
      </c>
      <c r="D6417" s="1" t="s">
        <v>3385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3375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8" t="n">
        <v>46237</v>
      </c>
      <c r="C6418" s="1" t="n">
        <v>100</v>
      </c>
      <c r="D6418" s="1" t="s">
        <v>3385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3376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8" t="n">
        <v>46237</v>
      </c>
      <c r="C6419" s="1" t="n">
        <v>100</v>
      </c>
      <c r="D6419" s="1" t="s">
        <v>3385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3377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8" t="n">
        <v>46237</v>
      </c>
      <c r="C6420" s="1" t="n">
        <v>100</v>
      </c>
      <c r="D6420" s="1" t="s">
        <v>3385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3378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8" t="n">
        <v>46237</v>
      </c>
      <c r="C6421" s="1" t="n">
        <v>171</v>
      </c>
      <c r="D6421" s="1" t="s">
        <v>3445</v>
      </c>
      <c r="E6421" s="1" t="n">
        <v>1955</v>
      </c>
      <c r="F6421" s="1" t="s">
        <v>3140</v>
      </c>
      <c r="I6421" s="1" t="n">
        <v>47767</v>
      </c>
      <c r="J6421" s="1" t="n">
        <v>45153</v>
      </c>
      <c r="K6421" s="1" t="n">
        <v>7899403713715</v>
      </c>
      <c r="L6421" s="1" t="s">
        <v>4432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8" t="n">
        <v>46237</v>
      </c>
      <c r="C6422" s="1" t="n">
        <v>171</v>
      </c>
      <c r="D6422" s="1" t="s">
        <v>3445</v>
      </c>
      <c r="E6422" s="1" t="n">
        <v>1955</v>
      </c>
      <c r="F6422" s="1" t="s">
        <v>3140</v>
      </c>
      <c r="I6422" s="1" t="n">
        <v>47767</v>
      </c>
      <c r="J6422" s="1" t="n">
        <v>45154</v>
      </c>
      <c r="K6422" s="1" t="n">
        <v>2246390</v>
      </c>
      <c r="L6422" s="1" t="s">
        <v>4433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8" t="n">
        <v>46237</v>
      </c>
      <c r="C6423" s="1" t="n">
        <v>171</v>
      </c>
      <c r="D6423" s="1" t="s">
        <v>3445</v>
      </c>
      <c r="E6423" s="1" t="n">
        <v>1955</v>
      </c>
      <c r="F6423" s="1" t="s">
        <v>3140</v>
      </c>
      <c r="I6423" s="1" t="n">
        <v>47767</v>
      </c>
      <c r="J6423" s="1" t="n">
        <v>45155</v>
      </c>
      <c r="K6423" s="1" t="n">
        <v>2246406</v>
      </c>
      <c r="L6423" s="1" t="s">
        <v>4434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8" t="n">
        <v>46238</v>
      </c>
      <c r="C6424" s="1" t="n">
        <v>6</v>
      </c>
      <c r="D6424" s="1" t="s">
        <v>3217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3212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8" t="n">
        <v>46238</v>
      </c>
      <c r="C6425" s="1" t="n">
        <v>6</v>
      </c>
      <c r="D6425" s="1" t="s">
        <v>3217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3213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8" t="n">
        <v>46238</v>
      </c>
      <c r="C6426" s="1" t="n">
        <v>6</v>
      </c>
      <c r="D6426" s="1" t="s">
        <v>3217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3214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8" t="n">
        <v>46238</v>
      </c>
      <c r="C6427" s="1" t="n">
        <v>6</v>
      </c>
      <c r="D6427" s="1" t="s">
        <v>3217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3248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8" t="n">
        <v>46238</v>
      </c>
      <c r="C6428" s="1" t="n">
        <v>6</v>
      </c>
      <c r="D6428" s="1" t="s">
        <v>3217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3249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8" t="n">
        <v>46238</v>
      </c>
      <c r="C6429" s="1" t="n">
        <v>6</v>
      </c>
      <c r="D6429" s="1" t="s">
        <v>3217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3252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8" t="n">
        <v>46238</v>
      </c>
      <c r="C6430" s="1" t="n">
        <v>6</v>
      </c>
      <c r="D6430" s="1" t="s">
        <v>3217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3254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8" t="n">
        <v>46238</v>
      </c>
      <c r="C6431" s="1" t="n">
        <v>6</v>
      </c>
      <c r="D6431" s="1" t="s">
        <v>3217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3402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8" t="n">
        <v>46238</v>
      </c>
      <c r="C6432" s="1" t="n">
        <v>6</v>
      </c>
      <c r="D6432" s="1" t="s">
        <v>3217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3255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8" t="n">
        <v>46238</v>
      </c>
      <c r="C6433" s="1" t="n">
        <v>6</v>
      </c>
      <c r="D6433" s="1" t="s">
        <v>3217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3256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8" t="n">
        <v>46238</v>
      </c>
      <c r="C6434" s="1" t="n">
        <v>6</v>
      </c>
      <c r="D6434" s="1" t="s">
        <v>3217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3257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8" t="n">
        <v>46238</v>
      </c>
      <c r="C6435" s="1" t="n">
        <v>6</v>
      </c>
      <c r="D6435" s="1" t="s">
        <v>3217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3258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8" t="n">
        <v>46238</v>
      </c>
      <c r="C6436" s="1" t="n">
        <v>6</v>
      </c>
      <c r="D6436" s="1" t="s">
        <v>3217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3404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8" t="n">
        <v>46238</v>
      </c>
      <c r="C6437" s="1" t="n">
        <v>6</v>
      </c>
      <c r="D6437" s="1" t="s">
        <v>3217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3405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8" t="n">
        <v>46238</v>
      </c>
      <c r="C6438" s="1" t="n">
        <v>6</v>
      </c>
      <c r="D6438" s="1" t="s">
        <v>3217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3259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8" t="n">
        <v>46238</v>
      </c>
      <c r="C6439" s="1" t="n">
        <v>6</v>
      </c>
      <c r="D6439" s="1" t="s">
        <v>3217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3260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8" t="n">
        <v>46238</v>
      </c>
      <c r="C6440" s="1" t="n">
        <v>6</v>
      </c>
      <c r="D6440" s="1" t="s">
        <v>3217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3604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8" t="n">
        <v>46238</v>
      </c>
      <c r="C6441" s="1" t="n">
        <v>6</v>
      </c>
      <c r="D6441" s="1" t="s">
        <v>3217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3406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8" t="n">
        <v>46238</v>
      </c>
      <c r="C6442" s="1" t="n">
        <v>6</v>
      </c>
      <c r="D6442" s="1" t="s">
        <v>3217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3215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8" t="n">
        <v>46238</v>
      </c>
      <c r="C6443" s="1" t="n">
        <v>11</v>
      </c>
      <c r="D6443" s="1" t="s">
        <v>3218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3599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8" t="n">
        <v>46238</v>
      </c>
      <c r="C6444" s="1" t="n">
        <v>11</v>
      </c>
      <c r="D6444" s="1" t="s">
        <v>3218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3496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8" t="n">
        <v>46238</v>
      </c>
      <c r="C6445" s="1" t="n">
        <v>11</v>
      </c>
      <c r="D6445" s="1" t="s">
        <v>3218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3296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8" t="n">
        <v>46238</v>
      </c>
      <c r="C6446" s="1" t="n">
        <v>11</v>
      </c>
      <c r="D6446" s="1" t="s">
        <v>3218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3297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8" t="n">
        <v>46238</v>
      </c>
      <c r="C6447" s="1" t="n">
        <v>11</v>
      </c>
      <c r="D6447" s="1" t="s">
        <v>3218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5391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8" t="n">
        <v>46238</v>
      </c>
      <c r="C6448" s="1" t="n">
        <v>11</v>
      </c>
      <c r="D6448" s="1" t="s">
        <v>3218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3813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8" t="n">
        <v>46238</v>
      </c>
      <c r="C6449" s="1" t="n">
        <v>11</v>
      </c>
      <c r="D6449" s="1" t="s">
        <v>3218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3814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8" t="n">
        <v>46238</v>
      </c>
      <c r="C6450" s="1" t="n">
        <v>11</v>
      </c>
      <c r="D6450" s="1" t="s">
        <v>3218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5392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8" t="n">
        <v>46238</v>
      </c>
      <c r="C6451" s="1" t="n">
        <v>11</v>
      </c>
      <c r="D6451" s="1" t="s">
        <v>3218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5393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8" t="n">
        <v>46238</v>
      </c>
      <c r="C6452" s="1" t="n">
        <v>11</v>
      </c>
      <c r="D6452" s="1" t="s">
        <v>3218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4922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8" t="n">
        <v>46238</v>
      </c>
      <c r="C6453" s="1" t="n">
        <v>11</v>
      </c>
      <c r="D6453" s="1" t="s">
        <v>3218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4438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8" t="n">
        <v>46238</v>
      </c>
      <c r="C6454" s="1" t="n">
        <v>11</v>
      </c>
      <c r="D6454" s="1" t="s">
        <v>3218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4439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8" t="n">
        <v>46238</v>
      </c>
      <c r="C6455" s="1" t="n">
        <v>11</v>
      </c>
      <c r="D6455" s="1" t="s">
        <v>3218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5394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8" t="n">
        <v>46238</v>
      </c>
      <c r="C6456" s="1" t="n">
        <v>11</v>
      </c>
      <c r="D6456" s="1" t="s">
        <v>3218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4223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8" t="n">
        <v>46238</v>
      </c>
      <c r="C6457" s="1" t="n">
        <v>11</v>
      </c>
      <c r="D6457" s="1" t="s">
        <v>3218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3695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8" t="n">
        <v>46238</v>
      </c>
      <c r="C6458" s="1" t="n">
        <v>11</v>
      </c>
      <c r="D6458" s="1" t="s">
        <v>3218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3698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8" t="n">
        <v>46238</v>
      </c>
      <c r="C6459" s="1" t="n">
        <v>11</v>
      </c>
      <c r="D6459" s="1" t="s">
        <v>3218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5395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8" t="n">
        <v>46238</v>
      </c>
      <c r="C6460" s="1" t="n">
        <v>11</v>
      </c>
      <c r="D6460" s="1" t="s">
        <v>3218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4443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8" t="n">
        <v>46238</v>
      </c>
      <c r="C6461" s="1" t="n">
        <v>11</v>
      </c>
      <c r="D6461" s="1" t="s">
        <v>3218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4444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8" t="n">
        <v>46238</v>
      </c>
      <c r="C6462" s="1" t="n">
        <v>11</v>
      </c>
      <c r="D6462" s="1" t="s">
        <v>3218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5396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8" t="n">
        <v>46238</v>
      </c>
      <c r="C6463" s="1" t="n">
        <v>11</v>
      </c>
      <c r="D6463" s="1" t="s">
        <v>3218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5397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8" t="n">
        <v>46238</v>
      </c>
      <c r="C6464" s="1" t="n">
        <v>11</v>
      </c>
      <c r="D6464" s="1" t="s">
        <v>3218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4469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8" t="n">
        <v>46238</v>
      </c>
      <c r="C6465" s="1" t="n">
        <v>11</v>
      </c>
      <c r="D6465" s="1" t="s">
        <v>3218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5398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8" t="n">
        <v>46238</v>
      </c>
      <c r="C6466" s="1" t="n">
        <v>11</v>
      </c>
      <c r="D6466" s="1" t="s">
        <v>3218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5399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8" t="n">
        <v>46238</v>
      </c>
      <c r="C6467" s="1" t="n">
        <v>11</v>
      </c>
      <c r="D6467" s="1" t="s">
        <v>3218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5400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8" t="n">
        <v>46238</v>
      </c>
      <c r="C6468" s="1" t="n">
        <v>11</v>
      </c>
      <c r="D6468" s="1" t="s">
        <v>3218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5401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8" t="n">
        <v>46238</v>
      </c>
      <c r="C6469" s="1" t="n">
        <v>11</v>
      </c>
      <c r="D6469" s="1" t="s">
        <v>3218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5402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8" t="n">
        <v>46238</v>
      </c>
      <c r="C6470" s="1" t="n">
        <v>11</v>
      </c>
      <c r="D6470" s="1" t="s">
        <v>3218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5403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8" t="n">
        <v>46238</v>
      </c>
      <c r="C6471" s="1" t="n">
        <v>11</v>
      </c>
      <c r="D6471" s="1" t="s">
        <v>3218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5404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8" t="n">
        <v>46238</v>
      </c>
      <c r="C6472" s="1" t="n">
        <v>11</v>
      </c>
      <c r="D6472" s="1" t="s">
        <v>3218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3518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8" t="n">
        <v>46238</v>
      </c>
      <c r="C6473" s="1" t="n">
        <v>11</v>
      </c>
      <c r="D6473" s="1" t="s">
        <v>3218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3519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8" t="n">
        <v>46238</v>
      </c>
      <c r="C6474" s="1" t="n">
        <v>11</v>
      </c>
      <c r="D6474" s="1" t="s">
        <v>3218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5405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8" t="n">
        <v>46238</v>
      </c>
      <c r="C6475" s="1" t="n">
        <v>11</v>
      </c>
      <c r="D6475" s="1" t="s">
        <v>3218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4057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8" t="n">
        <v>46238</v>
      </c>
      <c r="C6476" s="1" t="n">
        <v>11</v>
      </c>
      <c r="D6476" s="1" t="s">
        <v>3218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5406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8" t="n">
        <v>46238</v>
      </c>
      <c r="C6477" s="1" t="n">
        <v>11</v>
      </c>
      <c r="D6477" s="1" t="s">
        <v>3218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5407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8" t="n">
        <v>46238</v>
      </c>
      <c r="C6478" s="1" t="n">
        <v>11</v>
      </c>
      <c r="D6478" s="1" t="s">
        <v>3218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5408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8" t="n">
        <v>46238</v>
      </c>
      <c r="C6479" s="1" t="n">
        <v>11</v>
      </c>
      <c r="D6479" s="1" t="s">
        <v>3218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5409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8" t="n">
        <v>46238</v>
      </c>
      <c r="C6480" s="1" t="n">
        <v>11</v>
      </c>
      <c r="D6480" s="1" t="s">
        <v>3218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5410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8" t="n">
        <v>46238</v>
      </c>
      <c r="C6481" s="1" t="n">
        <v>11</v>
      </c>
      <c r="D6481" s="1" t="s">
        <v>3218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5411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8" t="n">
        <v>46238</v>
      </c>
      <c r="C6482" s="1" t="n">
        <v>11</v>
      </c>
      <c r="D6482" s="1" t="s">
        <v>3218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5412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8" t="n">
        <v>46238</v>
      </c>
      <c r="C6483" s="1" t="n">
        <v>11</v>
      </c>
      <c r="D6483" s="1" t="s">
        <v>3218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5413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8" t="n">
        <v>46238</v>
      </c>
      <c r="C6484" s="1" t="n">
        <v>11</v>
      </c>
      <c r="D6484" s="1" t="s">
        <v>3218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5414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8" t="n">
        <v>46238</v>
      </c>
      <c r="C6485" s="1" t="n">
        <v>11</v>
      </c>
      <c r="D6485" s="1" t="s">
        <v>3218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5415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8" t="n">
        <v>46238</v>
      </c>
      <c r="C6486" s="1" t="n">
        <v>11</v>
      </c>
      <c r="D6486" s="1" t="s">
        <v>3218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5416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8" t="n">
        <v>46238</v>
      </c>
      <c r="C6487" s="1" t="n">
        <v>11</v>
      </c>
      <c r="D6487" s="1" t="s">
        <v>3218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5417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8" t="n">
        <v>46238</v>
      </c>
      <c r="C6488" s="1" t="n">
        <v>11</v>
      </c>
      <c r="D6488" s="1" t="s">
        <v>3218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5418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8" t="n">
        <v>46238</v>
      </c>
      <c r="C6489" s="1" t="n">
        <v>11</v>
      </c>
      <c r="D6489" s="1" t="s">
        <v>3218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5419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8" t="n">
        <v>46238</v>
      </c>
      <c r="C6490" s="1" t="n">
        <v>11</v>
      </c>
      <c r="D6490" s="1" t="s">
        <v>3218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5420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8" t="n">
        <v>46238</v>
      </c>
      <c r="C6491" s="1" t="n">
        <v>11</v>
      </c>
      <c r="D6491" s="1" t="s">
        <v>3218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3544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8" t="n">
        <v>46238</v>
      </c>
      <c r="C6492" s="1" t="n">
        <v>11</v>
      </c>
      <c r="D6492" s="1" t="s">
        <v>3218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5421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8" t="n">
        <v>46238</v>
      </c>
      <c r="C6493" s="1" t="n">
        <v>11</v>
      </c>
      <c r="D6493" s="1" t="s">
        <v>3218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5422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8" t="n">
        <v>46238</v>
      </c>
      <c r="C6494" s="1" t="n">
        <v>11</v>
      </c>
      <c r="D6494" s="1" t="s">
        <v>3218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5423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8" t="n">
        <v>46238</v>
      </c>
      <c r="C6495" s="1" t="n">
        <v>11</v>
      </c>
      <c r="D6495" s="1" t="s">
        <v>3218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5424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8" t="n">
        <v>46238</v>
      </c>
      <c r="C6496" s="1" t="n">
        <v>39</v>
      </c>
      <c r="D6496" s="1" t="s">
        <v>3443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5425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8" t="n">
        <v>46238</v>
      </c>
      <c r="C6497" s="1" t="n">
        <v>39</v>
      </c>
      <c r="D6497" s="1" t="s">
        <v>3443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5426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8" t="n">
        <v>46238</v>
      </c>
      <c r="C6498" s="1" t="n">
        <v>171</v>
      </c>
      <c r="D6498" s="1" t="s">
        <v>3445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5427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8" t="n">
        <v>46239</v>
      </c>
      <c r="C6499" s="1" t="n">
        <v>6</v>
      </c>
      <c r="D6499" s="1" t="s">
        <v>3217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3212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8" t="n">
        <v>46239</v>
      </c>
      <c r="C6500" s="1" t="n">
        <v>6</v>
      </c>
      <c r="D6500" s="1" t="s">
        <v>3217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3213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8" t="n">
        <v>46239</v>
      </c>
      <c r="C6501" s="1" t="n">
        <v>6</v>
      </c>
      <c r="D6501" s="1" t="s">
        <v>3217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3214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8" t="n">
        <v>46239</v>
      </c>
      <c r="C6502" s="1" t="n">
        <v>6</v>
      </c>
      <c r="D6502" s="1" t="s">
        <v>3217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3215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8" t="n">
        <v>46239</v>
      </c>
      <c r="C6503" s="1" t="n">
        <v>11</v>
      </c>
      <c r="D6503" s="1" t="s">
        <v>3218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3267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8" t="n">
        <v>46239</v>
      </c>
      <c r="C6504" s="1" t="n">
        <v>11</v>
      </c>
      <c r="D6504" s="1" t="s">
        <v>3218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5428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8" t="n">
        <v>46239</v>
      </c>
      <c r="C6505" s="1" t="n">
        <v>11</v>
      </c>
      <c r="D6505" s="1" t="s">
        <v>3218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4577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8" t="n">
        <v>46239</v>
      </c>
      <c r="C6506" s="1" t="n">
        <v>11</v>
      </c>
      <c r="D6506" s="1" t="s">
        <v>3218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4579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8" t="n">
        <v>46239</v>
      </c>
      <c r="C6507" s="1" t="n">
        <v>11</v>
      </c>
      <c r="D6507" s="1" t="s">
        <v>3218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4580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8" t="n">
        <v>46239</v>
      </c>
      <c r="C6508" s="1" t="n">
        <v>11</v>
      </c>
      <c r="D6508" s="1" t="s">
        <v>3218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4581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8" t="n">
        <v>46239</v>
      </c>
      <c r="C6509" s="1" t="n">
        <v>11</v>
      </c>
      <c r="D6509" s="1" t="s">
        <v>3218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5429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8" t="n">
        <v>46239</v>
      </c>
      <c r="C6510" s="1" t="n">
        <v>11</v>
      </c>
      <c r="D6510" s="1" t="s">
        <v>3218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4582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8" t="n">
        <v>46239</v>
      </c>
      <c r="C6511" s="1" t="n">
        <v>11</v>
      </c>
      <c r="D6511" s="1" t="s">
        <v>3218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4583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8" t="n">
        <v>46239</v>
      </c>
      <c r="C6512" s="1" t="n">
        <v>11</v>
      </c>
      <c r="D6512" s="1" t="s">
        <v>3218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5430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8" t="n">
        <v>46239</v>
      </c>
      <c r="C6513" s="1" t="n">
        <v>11</v>
      </c>
      <c r="D6513" s="1" t="s">
        <v>3218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5431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8" t="n">
        <v>46239</v>
      </c>
      <c r="C6514" s="1" t="n">
        <v>11</v>
      </c>
      <c r="D6514" s="1" t="s">
        <v>3218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5432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8" t="n">
        <v>46239</v>
      </c>
      <c r="C6515" s="1" t="n">
        <v>11</v>
      </c>
      <c r="D6515" s="1" t="s">
        <v>3218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4586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8" t="n">
        <v>46239</v>
      </c>
      <c r="C6516" s="1" t="n">
        <v>11</v>
      </c>
      <c r="D6516" s="1" t="s">
        <v>3218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5433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8" t="n">
        <v>46239</v>
      </c>
      <c r="C6517" s="1" t="n">
        <v>11</v>
      </c>
      <c r="D6517" s="1" t="s">
        <v>3218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4587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8" t="n">
        <v>46239</v>
      </c>
      <c r="C6518" s="1" t="n">
        <v>11</v>
      </c>
      <c r="D6518" s="1" t="s">
        <v>3218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4588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8" t="n">
        <v>46239</v>
      </c>
      <c r="C6519" s="1" t="n">
        <v>11</v>
      </c>
      <c r="D6519" s="1" t="s">
        <v>3218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4589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8" t="n">
        <v>46239</v>
      </c>
      <c r="C6520" s="1" t="n">
        <v>11</v>
      </c>
      <c r="D6520" s="1" t="s">
        <v>3218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5434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8" t="n">
        <v>46239</v>
      </c>
      <c r="C6521" s="1" t="n">
        <v>11</v>
      </c>
      <c r="D6521" s="1" t="s">
        <v>3218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4590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8" t="n">
        <v>46239</v>
      </c>
      <c r="C6522" s="1" t="n">
        <v>11</v>
      </c>
      <c r="D6522" s="1" t="s">
        <v>3218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4591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8" t="n">
        <v>46239</v>
      </c>
      <c r="C6523" s="1" t="n">
        <v>11</v>
      </c>
      <c r="D6523" s="1" t="s">
        <v>3218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5435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8" t="n">
        <v>46239</v>
      </c>
      <c r="C6524" s="1" t="n">
        <v>11</v>
      </c>
      <c r="D6524" s="1" t="s">
        <v>3218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4592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8" t="n">
        <v>46239</v>
      </c>
      <c r="C6525" s="1" t="n">
        <v>11</v>
      </c>
      <c r="D6525" s="1" t="s">
        <v>3218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4593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8" t="n">
        <v>46239</v>
      </c>
      <c r="C6526" s="1" t="n">
        <v>11</v>
      </c>
      <c r="D6526" s="1" t="s">
        <v>3218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4594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8" t="n">
        <v>46239</v>
      </c>
      <c r="C6527" s="1" t="n">
        <v>11</v>
      </c>
      <c r="D6527" s="1" t="s">
        <v>3218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5436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8" t="n">
        <v>46239</v>
      </c>
      <c r="C6528" s="1" t="n">
        <v>11</v>
      </c>
      <c r="D6528" s="1" t="s">
        <v>3218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5437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8" t="n">
        <v>46239</v>
      </c>
      <c r="C6529" s="1" t="n">
        <v>11</v>
      </c>
      <c r="D6529" s="1" t="s">
        <v>3218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5438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8" t="n">
        <v>46239</v>
      </c>
      <c r="C6530" s="1" t="n">
        <v>11</v>
      </c>
      <c r="D6530" s="1" t="s">
        <v>3218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5439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8" t="n">
        <v>46239</v>
      </c>
      <c r="C6531" s="1" t="n">
        <v>11</v>
      </c>
      <c r="D6531" s="1" t="s">
        <v>3218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5440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8" t="n">
        <v>46239</v>
      </c>
      <c r="C6532" s="1" t="n">
        <v>11</v>
      </c>
      <c r="D6532" s="1" t="s">
        <v>3218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5441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8" t="n">
        <v>46239</v>
      </c>
      <c r="C6533" s="1" t="n">
        <v>11</v>
      </c>
      <c r="D6533" s="1" t="s">
        <v>3218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5442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8" t="n">
        <v>46239</v>
      </c>
      <c r="C6534" s="1" t="n">
        <v>11</v>
      </c>
      <c r="D6534" s="1" t="s">
        <v>3218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5443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8" t="n">
        <v>46239</v>
      </c>
      <c r="C6535" s="1" t="n">
        <v>11</v>
      </c>
      <c r="D6535" s="1" t="s">
        <v>3218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5444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8" t="n">
        <v>46239</v>
      </c>
      <c r="C6536" s="1" t="n">
        <v>11</v>
      </c>
      <c r="D6536" s="1" t="s">
        <v>3218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5445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8" t="n">
        <v>46239</v>
      </c>
      <c r="C6537" s="1" t="n">
        <v>11</v>
      </c>
      <c r="D6537" s="1" t="s">
        <v>3218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5446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8" t="n">
        <v>46239</v>
      </c>
      <c r="C6538" s="1" t="n">
        <v>11</v>
      </c>
      <c r="D6538" s="1" t="s">
        <v>3218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5447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8" t="n">
        <v>46239</v>
      </c>
      <c r="C6539" s="1" t="n">
        <v>11</v>
      </c>
      <c r="D6539" s="1" t="s">
        <v>3218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5448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8" t="n">
        <v>46239</v>
      </c>
      <c r="C6540" s="1" t="n">
        <v>11</v>
      </c>
      <c r="D6540" s="1" t="s">
        <v>3218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5449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8" t="n">
        <v>46239</v>
      </c>
      <c r="C6541" s="1" t="n">
        <v>11</v>
      </c>
      <c r="D6541" s="1" t="s">
        <v>3218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5450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8" t="n">
        <v>46239</v>
      </c>
      <c r="C6542" s="1" t="n">
        <v>11</v>
      </c>
      <c r="D6542" s="1" t="s">
        <v>3218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5451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8" t="n">
        <v>46239</v>
      </c>
      <c r="C6543" s="1" t="n">
        <v>11</v>
      </c>
      <c r="D6543" s="1" t="s">
        <v>3218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5452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8" t="n">
        <v>46239</v>
      </c>
      <c r="C6544" s="1" t="n">
        <v>11</v>
      </c>
      <c r="D6544" s="1" t="s">
        <v>3218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5453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8" t="n">
        <v>46239</v>
      </c>
      <c r="C6545" s="1" t="n">
        <v>11</v>
      </c>
      <c r="D6545" s="1" t="s">
        <v>3218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3707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8" t="n">
        <v>46239</v>
      </c>
      <c r="C6546" s="1" t="n">
        <v>11</v>
      </c>
      <c r="D6546" s="1" t="s">
        <v>3218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3707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8" t="n">
        <v>46239</v>
      </c>
      <c r="C6547" s="1" t="n">
        <v>11</v>
      </c>
      <c r="D6547" s="1" t="s">
        <v>3218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5454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8" t="n">
        <v>46239</v>
      </c>
      <c r="C6548" s="1" t="n">
        <v>11</v>
      </c>
      <c r="D6548" s="1" t="s">
        <v>3218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5455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8" t="n">
        <v>46239</v>
      </c>
      <c r="C6549" s="1" t="n">
        <v>11</v>
      </c>
      <c r="D6549" s="1" t="s">
        <v>3218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5456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8" t="n">
        <v>46239</v>
      </c>
      <c r="C6550" s="1" t="n">
        <v>11</v>
      </c>
      <c r="D6550" s="1" t="s">
        <v>3218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5457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8" t="n">
        <v>46239</v>
      </c>
      <c r="C6551" s="1" t="n">
        <v>11</v>
      </c>
      <c r="D6551" s="1" t="s">
        <v>3218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5458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8" t="n">
        <v>46239</v>
      </c>
      <c r="C6552" s="1" t="n">
        <v>11</v>
      </c>
      <c r="D6552" s="1" t="s">
        <v>3218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5459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8" t="n">
        <v>46239</v>
      </c>
      <c r="C6553" s="1" t="n">
        <v>11</v>
      </c>
      <c r="D6553" s="1" t="s">
        <v>3218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5460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8" t="n">
        <v>46239</v>
      </c>
      <c r="C6554" s="1" t="n">
        <v>11</v>
      </c>
      <c r="D6554" s="1" t="s">
        <v>3218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5461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8" t="n">
        <v>46239</v>
      </c>
      <c r="C6555" s="1" t="n">
        <v>11</v>
      </c>
      <c r="D6555" s="1" t="s">
        <v>3218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5462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8" t="n">
        <v>46239</v>
      </c>
      <c r="C6556" s="1" t="n">
        <v>11</v>
      </c>
      <c r="D6556" s="1" t="s">
        <v>3218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5463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8" t="n">
        <v>46239</v>
      </c>
      <c r="C6557" s="1" t="n">
        <v>11</v>
      </c>
      <c r="D6557" s="1" t="s">
        <v>3218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5464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8" t="n">
        <v>46239</v>
      </c>
      <c r="C6558" s="1" t="n">
        <v>11</v>
      </c>
      <c r="D6558" s="1" t="s">
        <v>3218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5465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8" t="n">
        <v>46239</v>
      </c>
      <c r="C6559" s="1" t="n">
        <v>11</v>
      </c>
      <c r="D6559" s="1" t="s">
        <v>3218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5466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8" t="n">
        <v>46239</v>
      </c>
      <c r="C6560" s="1" t="n">
        <v>11</v>
      </c>
      <c r="D6560" s="1" t="s">
        <v>3218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5467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8" t="n">
        <v>46239</v>
      </c>
      <c r="C6561" s="1" t="n">
        <v>11</v>
      </c>
      <c r="D6561" s="1" t="s">
        <v>3218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5468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8" t="n">
        <v>46239</v>
      </c>
      <c r="C6562" s="1" t="n">
        <v>11</v>
      </c>
      <c r="D6562" s="1" t="s">
        <v>3218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5469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8" t="n">
        <v>46239</v>
      </c>
      <c r="C6563" s="1" t="n">
        <v>11</v>
      </c>
      <c r="D6563" s="1" t="s">
        <v>3218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3369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8" t="n">
        <v>46239</v>
      </c>
      <c r="C6564" s="1" t="n">
        <v>11</v>
      </c>
      <c r="D6564" s="1" t="s">
        <v>3218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3370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8" t="n">
        <v>46239</v>
      </c>
      <c r="C6565" s="1" t="n">
        <v>11</v>
      </c>
      <c r="D6565" s="1" t="s">
        <v>3218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3318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8" t="n">
        <v>46239</v>
      </c>
      <c r="C6566" s="1" t="n">
        <v>11</v>
      </c>
      <c r="D6566" s="1" t="s">
        <v>3218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3319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8" t="n">
        <v>46239</v>
      </c>
      <c r="C6567" s="1" t="n">
        <v>11</v>
      </c>
      <c r="D6567" s="1" t="s">
        <v>3218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3660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8" t="n">
        <v>46239</v>
      </c>
      <c r="C6568" s="1" t="n">
        <v>11</v>
      </c>
      <c r="D6568" s="1" t="s">
        <v>3218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4197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8" t="n">
        <v>46239</v>
      </c>
      <c r="C6569" s="1" t="n">
        <v>11</v>
      </c>
      <c r="D6569" s="1" t="s">
        <v>3218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3665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8" t="n">
        <v>46239</v>
      </c>
      <c r="C6570" s="1" t="n">
        <v>11</v>
      </c>
      <c r="D6570" s="1" t="s">
        <v>3218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3667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8" t="n">
        <v>46239</v>
      </c>
      <c r="C6571" s="1" t="n">
        <v>11</v>
      </c>
      <c r="D6571" s="1" t="s">
        <v>3218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3668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8" t="n">
        <v>46239</v>
      </c>
      <c r="C6572" s="1" t="n">
        <v>11</v>
      </c>
      <c r="D6572" s="1" t="s">
        <v>3218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4525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8" t="n">
        <v>46239</v>
      </c>
      <c r="C6573" s="1" t="n">
        <v>11</v>
      </c>
      <c r="D6573" s="1" t="s">
        <v>3218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4527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8" t="n">
        <v>46239</v>
      </c>
      <c r="C6574" s="1" t="n">
        <v>11</v>
      </c>
      <c r="D6574" s="1" t="s">
        <v>3218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4528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8" t="n">
        <v>46239</v>
      </c>
      <c r="C6575" s="1" t="n">
        <v>11</v>
      </c>
      <c r="D6575" s="1" t="s">
        <v>3218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4526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8" t="n">
        <v>46239</v>
      </c>
      <c r="C6576" s="1" t="n">
        <v>11</v>
      </c>
      <c r="D6576" s="1" t="s">
        <v>3218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3409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8" t="n">
        <v>46239</v>
      </c>
      <c r="C6577" s="1" t="n">
        <v>11</v>
      </c>
      <c r="D6577" s="1" t="s">
        <v>3218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5470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8" t="n">
        <v>46239</v>
      </c>
      <c r="C6578" s="1" t="n">
        <v>11</v>
      </c>
      <c r="D6578" s="1" t="s">
        <v>3218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3268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8" t="n">
        <v>46239</v>
      </c>
      <c r="C6579" s="1" t="n">
        <v>11</v>
      </c>
      <c r="D6579" s="1" t="s">
        <v>3218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3269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8" t="n">
        <v>46239</v>
      </c>
      <c r="C6580" s="1" t="n">
        <v>11</v>
      </c>
      <c r="D6580" s="1" t="s">
        <v>3218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3270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8" t="n">
        <v>46239</v>
      </c>
      <c r="C6581" s="1" t="n">
        <v>11</v>
      </c>
      <c r="D6581" s="1" t="s">
        <v>3218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3271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8" t="n">
        <v>46239</v>
      </c>
      <c r="C6582" s="1" t="n">
        <v>11</v>
      </c>
      <c r="D6582" s="1" t="s">
        <v>3218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3272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8" t="n">
        <v>46239</v>
      </c>
      <c r="C6583" s="1" t="n">
        <v>11</v>
      </c>
      <c r="D6583" s="1" t="s">
        <v>3218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3288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8" t="n">
        <v>46239</v>
      </c>
      <c r="C6584" s="1" t="n">
        <v>11</v>
      </c>
      <c r="D6584" s="1" t="s">
        <v>3218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3290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8" t="n">
        <v>46239</v>
      </c>
      <c r="C6585" s="1" t="n">
        <v>11</v>
      </c>
      <c r="D6585" s="1" t="s">
        <v>3218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3647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8" t="n">
        <v>46239</v>
      </c>
      <c r="C6586" s="1" t="n">
        <v>11</v>
      </c>
      <c r="D6586" s="1" t="s">
        <v>3218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3648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8" t="n">
        <v>46239</v>
      </c>
      <c r="C6587" s="1" t="n">
        <v>11</v>
      </c>
      <c r="D6587" s="1" t="s">
        <v>3218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3649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8" t="n">
        <v>46239</v>
      </c>
      <c r="C6588" s="1" t="n">
        <v>11</v>
      </c>
      <c r="D6588" s="1" t="s">
        <v>3218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4611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8" t="n">
        <v>46239</v>
      </c>
      <c r="C6589" s="1" t="n">
        <v>11</v>
      </c>
      <c r="D6589" s="1" t="s">
        <v>3218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3305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8" t="n">
        <v>46239</v>
      </c>
      <c r="C6590" s="1" t="n">
        <v>11</v>
      </c>
      <c r="D6590" s="1" t="s">
        <v>3218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4129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8" t="n">
        <v>46239</v>
      </c>
      <c r="C6591" s="1" t="n">
        <v>11</v>
      </c>
      <c r="D6591" s="1" t="s">
        <v>3218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3306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8" t="n">
        <v>46239</v>
      </c>
      <c r="C6592" s="1" t="n">
        <v>11</v>
      </c>
      <c r="D6592" s="1" t="s">
        <v>3218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3651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8" t="n">
        <v>46239</v>
      </c>
      <c r="C6593" s="1" t="n">
        <v>11</v>
      </c>
      <c r="D6593" s="1" t="s">
        <v>3218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4130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8" t="n">
        <v>46239</v>
      </c>
      <c r="C6594" s="1" t="n">
        <v>11</v>
      </c>
      <c r="D6594" s="1" t="s">
        <v>3218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3652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8" t="n">
        <v>46239</v>
      </c>
      <c r="C6595" s="1" t="n">
        <v>11</v>
      </c>
      <c r="D6595" s="1" t="s">
        <v>3218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4613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8" t="n">
        <v>46239</v>
      </c>
      <c r="C6596" s="1" t="n">
        <v>11</v>
      </c>
      <c r="D6596" s="1" t="s">
        <v>3218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3654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8" t="n">
        <v>46239</v>
      </c>
      <c r="C6597" s="1" t="n">
        <v>11</v>
      </c>
      <c r="D6597" s="1" t="s">
        <v>3218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3629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8" t="n">
        <v>46239</v>
      </c>
      <c r="C6598" s="1" t="n">
        <v>11</v>
      </c>
      <c r="D6598" s="1" t="s">
        <v>3218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3631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8" t="n">
        <v>46239</v>
      </c>
      <c r="C6599" s="1" t="n">
        <v>11</v>
      </c>
      <c r="D6599" s="1" t="s">
        <v>3218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3632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8" t="n">
        <v>46239</v>
      </c>
      <c r="C6600" s="1" t="n">
        <v>11</v>
      </c>
      <c r="D6600" s="1" t="s">
        <v>3218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4931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8" t="n">
        <v>46239</v>
      </c>
      <c r="C6601" s="1" t="n">
        <v>11</v>
      </c>
      <c r="D6601" s="1" t="s">
        <v>3218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4597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8" t="n">
        <v>46239</v>
      </c>
      <c r="C6602" s="1" t="n">
        <v>11</v>
      </c>
      <c r="D6602" s="1" t="s">
        <v>3218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3633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8" t="n">
        <v>46239</v>
      </c>
      <c r="C6603" s="1" t="n">
        <v>11</v>
      </c>
      <c r="D6603" s="1" t="s">
        <v>3218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3634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8" t="n">
        <v>46239</v>
      </c>
      <c r="C6604" s="1" t="n">
        <v>11</v>
      </c>
      <c r="D6604" s="1" t="s">
        <v>3218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5471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8" t="n">
        <v>46239</v>
      </c>
      <c r="C6605" s="1" t="n">
        <v>11</v>
      </c>
      <c r="D6605" s="1" t="s">
        <v>3218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4165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8" t="n">
        <v>46239</v>
      </c>
      <c r="C6606" s="1" t="n">
        <v>11</v>
      </c>
      <c r="D6606" s="1" t="s">
        <v>3218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4426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8" t="n">
        <v>46239</v>
      </c>
      <c r="C6607" s="1" t="n">
        <v>11</v>
      </c>
      <c r="D6607" s="1" t="s">
        <v>3218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3747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8" t="n">
        <v>46239</v>
      </c>
      <c r="C6608" s="1" t="n">
        <v>11</v>
      </c>
      <c r="D6608" s="1" t="s">
        <v>3218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5472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8" t="n">
        <v>46239</v>
      </c>
      <c r="C6609" s="1" t="n">
        <v>11</v>
      </c>
      <c r="D6609" s="1" t="s">
        <v>3218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5473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8" t="n">
        <v>46239</v>
      </c>
      <c r="C6610" s="1" t="n">
        <v>11</v>
      </c>
      <c r="D6610" s="1" t="s">
        <v>3218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5474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8" t="n">
        <v>46239</v>
      </c>
      <c r="C6611" s="1" t="n">
        <v>11</v>
      </c>
      <c r="D6611" s="1" t="s">
        <v>3218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5039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8" t="n">
        <v>46239</v>
      </c>
      <c r="C6612" s="1" t="n">
        <v>11</v>
      </c>
      <c r="D6612" s="1" t="s">
        <v>3218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5475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8" t="n">
        <v>46239</v>
      </c>
      <c r="C6613" s="1" t="n">
        <v>11</v>
      </c>
      <c r="D6613" s="1" t="s">
        <v>3218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5476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8" t="n">
        <v>46239</v>
      </c>
      <c r="C6614" s="1" t="n">
        <v>11</v>
      </c>
      <c r="D6614" s="1" t="s">
        <v>3218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5477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8" t="n">
        <v>46239</v>
      </c>
      <c r="C6615" s="1" t="n">
        <v>11</v>
      </c>
      <c r="D6615" s="1" t="s">
        <v>3218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3752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8" t="n">
        <v>46239</v>
      </c>
      <c r="C6616" s="1" t="n">
        <v>11</v>
      </c>
      <c r="D6616" s="1" t="s">
        <v>3218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3753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8" t="n">
        <v>46239</v>
      </c>
      <c r="C6617" s="1" t="n">
        <v>11</v>
      </c>
      <c r="D6617" s="1" t="s">
        <v>3218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5478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8" t="n">
        <v>46239</v>
      </c>
      <c r="C6618" s="1" t="n">
        <v>11</v>
      </c>
      <c r="D6618" s="1" t="s">
        <v>3218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5479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8" t="n">
        <v>46239</v>
      </c>
      <c r="C6619" s="1" t="n">
        <v>11</v>
      </c>
      <c r="D6619" s="1" t="s">
        <v>3218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3757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8" t="n">
        <v>46239</v>
      </c>
      <c r="C6620" s="1" t="n">
        <v>11</v>
      </c>
      <c r="D6620" s="1" t="s">
        <v>3218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3759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8" t="n">
        <v>46239</v>
      </c>
      <c r="C6621" s="1" t="n">
        <v>11</v>
      </c>
      <c r="D6621" s="1" t="s">
        <v>3218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3767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8" t="n">
        <v>46239</v>
      </c>
      <c r="C6622" s="1" t="n">
        <v>11</v>
      </c>
      <c r="D6622" s="1" t="s">
        <v>3218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4087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8" t="n">
        <v>46239</v>
      </c>
      <c r="C6623" s="1" t="n">
        <v>11</v>
      </c>
      <c r="D6623" s="1" t="s">
        <v>3218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4194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8" t="n">
        <v>46239</v>
      </c>
      <c r="C6624" s="1" t="n">
        <v>11</v>
      </c>
      <c r="D6624" s="1" t="s">
        <v>3218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3360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8" t="n">
        <v>46239</v>
      </c>
      <c r="C6625" s="1" t="n">
        <v>11</v>
      </c>
      <c r="D6625" s="1" t="s">
        <v>3218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4956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8" t="n">
        <v>46239</v>
      </c>
      <c r="C6626" s="1" t="n">
        <v>11</v>
      </c>
      <c r="D6626" s="1" t="s">
        <v>3218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5002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8" t="n">
        <v>46239</v>
      </c>
      <c r="C6627" s="1" t="n">
        <v>11</v>
      </c>
      <c r="D6627" s="1" t="s">
        <v>3218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4957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8" t="n">
        <v>46239</v>
      </c>
      <c r="C6628" s="1" t="n">
        <v>11</v>
      </c>
      <c r="D6628" s="1" t="s">
        <v>3218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3412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8" t="n">
        <v>46239</v>
      </c>
      <c r="C6629" s="1" t="n">
        <v>11</v>
      </c>
      <c r="D6629" s="1" t="s">
        <v>3218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3413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8" t="n">
        <v>46239</v>
      </c>
      <c r="C6630" s="1" t="n">
        <v>11</v>
      </c>
      <c r="D6630" s="1" t="s">
        <v>3218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4016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8" t="n">
        <v>46239</v>
      </c>
      <c r="C6631" s="1" t="n">
        <v>11</v>
      </c>
      <c r="D6631" s="1" t="s">
        <v>3218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3414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8" t="n">
        <v>46239</v>
      </c>
      <c r="C6632" s="1" t="n">
        <v>11</v>
      </c>
      <c r="D6632" s="1" t="s">
        <v>3218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3415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8" t="n">
        <v>46239</v>
      </c>
      <c r="C6633" s="1" t="n">
        <v>11</v>
      </c>
      <c r="D6633" s="1" t="s">
        <v>3218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3417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8" t="n">
        <v>46239</v>
      </c>
      <c r="C6634" s="1" t="n">
        <v>11</v>
      </c>
      <c r="D6634" s="1" t="s">
        <v>3218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4020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8" t="n">
        <v>46239</v>
      </c>
      <c r="C6635" s="1" t="n">
        <v>11</v>
      </c>
      <c r="D6635" s="1" t="s">
        <v>3218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4767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8" t="n">
        <v>46239</v>
      </c>
      <c r="C6636" s="1" t="n">
        <v>11</v>
      </c>
      <c r="D6636" s="1" t="s">
        <v>3218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3419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8" t="n">
        <v>46239</v>
      </c>
      <c r="C6637" s="1" t="n">
        <v>11</v>
      </c>
      <c r="D6637" s="1" t="s">
        <v>3218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3420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8" t="n">
        <v>46239</v>
      </c>
      <c r="C6638" s="1" t="n">
        <v>11</v>
      </c>
      <c r="D6638" s="1" t="s">
        <v>3218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4999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8" t="n">
        <v>46239</v>
      </c>
      <c r="C6639" s="1" t="n">
        <v>11</v>
      </c>
      <c r="D6639" s="1" t="s">
        <v>3218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3363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8" t="n">
        <v>46239</v>
      </c>
      <c r="C6640" s="1" t="n">
        <v>11</v>
      </c>
      <c r="D6640" s="1" t="s">
        <v>3218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4194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8" t="n">
        <v>46239</v>
      </c>
      <c r="C6641" s="1" t="n">
        <v>11</v>
      </c>
      <c r="D6641" s="1" t="s">
        <v>3218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4196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8" t="n">
        <v>46239</v>
      </c>
      <c r="C6642" s="1" t="n">
        <v>11</v>
      </c>
      <c r="D6642" s="1" t="s">
        <v>3218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5480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8" t="n">
        <v>46239</v>
      </c>
      <c r="C6643" s="1" t="n">
        <v>11</v>
      </c>
      <c r="D6643" s="1" t="s">
        <v>3218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3916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8" t="n">
        <v>46239</v>
      </c>
      <c r="C6644" s="1" t="n">
        <v>11</v>
      </c>
      <c r="D6644" s="1" t="s">
        <v>3218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3918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8" t="n">
        <v>46239</v>
      </c>
      <c r="C6645" s="1" t="n">
        <v>11</v>
      </c>
      <c r="D6645" s="1" t="s">
        <v>3218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4198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8" t="n">
        <v>46239</v>
      </c>
      <c r="C6646" s="1" t="n">
        <v>11</v>
      </c>
      <c r="D6646" s="1" t="s">
        <v>3218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5481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8" t="n">
        <v>46239</v>
      </c>
      <c r="C6647" s="1" t="n">
        <v>11</v>
      </c>
      <c r="D6647" s="1" t="s">
        <v>3218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3924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8" t="n">
        <v>46239</v>
      </c>
      <c r="C6648" s="1" t="n">
        <v>11</v>
      </c>
      <c r="D6648" s="1" t="s">
        <v>3218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3925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8" t="n">
        <v>46239</v>
      </c>
      <c r="C6649" s="1" t="n">
        <v>11</v>
      </c>
      <c r="D6649" s="1" t="s">
        <v>3218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3426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8" t="n">
        <v>46239</v>
      </c>
      <c r="C6650" s="1" t="n">
        <v>11</v>
      </c>
      <c r="D6650" s="1" t="s">
        <v>3218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3237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8" t="n">
        <v>46239</v>
      </c>
      <c r="C6651" s="1" t="n">
        <v>22</v>
      </c>
      <c r="D6651" s="1" t="s">
        <v>3364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3379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8" t="n">
        <v>46239</v>
      </c>
      <c r="C6652" s="1" t="n">
        <v>22</v>
      </c>
      <c r="D6652" s="1" t="s">
        <v>3364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3379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8" t="n">
        <v>46239</v>
      </c>
      <c r="C6653" s="1" t="n">
        <v>22</v>
      </c>
      <c r="D6653" s="1" t="s">
        <v>3364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3380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8" t="n">
        <v>46239</v>
      </c>
      <c r="C6654" s="1" t="n">
        <v>22</v>
      </c>
      <c r="D6654" s="1" t="s">
        <v>3364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3381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8" t="n">
        <v>46239</v>
      </c>
      <c r="C6655" s="1" t="n">
        <v>22</v>
      </c>
      <c r="D6655" s="1" t="s">
        <v>3364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3382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8" t="n">
        <v>46239</v>
      </c>
      <c r="C6656" s="1" t="n">
        <v>22</v>
      </c>
      <c r="D6656" s="1" t="s">
        <v>3364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3365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8" t="n">
        <v>46239</v>
      </c>
      <c r="C6657" s="1" t="n">
        <v>22</v>
      </c>
      <c r="D6657" s="1" t="s">
        <v>3364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3383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8" t="n">
        <v>46239</v>
      </c>
      <c r="C6658" s="1" t="n">
        <v>22</v>
      </c>
      <c r="D6658" s="1" t="s">
        <v>3364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3383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8" t="n">
        <v>46239</v>
      </c>
      <c r="C6659" s="1" t="n">
        <v>22</v>
      </c>
      <c r="D6659" s="1" t="s">
        <v>3364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3366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8" t="n">
        <v>46239</v>
      </c>
      <c r="C6660" s="1" t="n">
        <v>22</v>
      </c>
      <c r="D6660" s="1" t="s">
        <v>3364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3367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8" t="n">
        <v>46239</v>
      </c>
      <c r="C6661" s="1" t="n">
        <v>22</v>
      </c>
      <c r="D6661" s="1" t="s">
        <v>3364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3368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8" t="n">
        <v>46239</v>
      </c>
      <c r="C6662" s="1" t="n">
        <v>22</v>
      </c>
      <c r="D6662" s="1" t="s">
        <v>3364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3369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8" t="n">
        <v>46239</v>
      </c>
      <c r="C6663" s="1" t="n">
        <v>22</v>
      </c>
      <c r="D6663" s="1" t="s">
        <v>3364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3370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8" t="n">
        <v>46239</v>
      </c>
      <c r="C6664" s="1" t="n">
        <v>22</v>
      </c>
      <c r="D6664" s="1" t="s">
        <v>3364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3371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8" t="n">
        <v>46239</v>
      </c>
      <c r="C6665" s="1" t="n">
        <v>22</v>
      </c>
      <c r="D6665" s="1" t="s">
        <v>3364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3372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8" t="n">
        <v>46239</v>
      </c>
      <c r="C6666" s="1" t="n">
        <v>22</v>
      </c>
      <c r="D6666" s="1" t="s">
        <v>3364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3373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8" t="n">
        <v>46239</v>
      </c>
      <c r="C6667" s="1" t="n">
        <v>22</v>
      </c>
      <c r="D6667" s="1" t="s">
        <v>3364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3374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8" t="n">
        <v>46239</v>
      </c>
      <c r="C6668" s="1" t="n">
        <v>22</v>
      </c>
      <c r="D6668" s="1" t="s">
        <v>3364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5064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8" t="n">
        <v>46239</v>
      </c>
      <c r="C6669" s="1" t="n">
        <v>22</v>
      </c>
      <c r="D6669" s="1" t="s">
        <v>3364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5064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8" t="n">
        <v>46239</v>
      </c>
      <c r="C6670" s="1" t="n">
        <v>22</v>
      </c>
      <c r="D6670" s="1" t="s">
        <v>3364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3375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8" t="n">
        <v>46239</v>
      </c>
      <c r="C6671" s="1" t="n">
        <v>22</v>
      </c>
      <c r="D6671" s="1" t="s">
        <v>3364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3376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8" t="n">
        <v>46239</v>
      </c>
      <c r="C6672" s="1" t="n">
        <v>22</v>
      </c>
      <c r="D6672" s="1" t="s">
        <v>3364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3376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8" t="n">
        <v>46239</v>
      </c>
      <c r="C6673" s="1" t="n">
        <v>22</v>
      </c>
      <c r="D6673" s="1" t="s">
        <v>3364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3377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8" t="n">
        <v>46239</v>
      </c>
      <c r="C6674" s="1" t="n">
        <v>22</v>
      </c>
      <c r="D6674" s="1" t="s">
        <v>3364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3378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8" t="n">
        <v>46239</v>
      </c>
      <c r="C6675" s="1" t="n">
        <v>22</v>
      </c>
      <c r="D6675" s="1" t="s">
        <v>3364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3378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8" t="n">
        <v>46239</v>
      </c>
      <c r="C6676" s="1" t="n">
        <v>100</v>
      </c>
      <c r="D6676" s="1" t="s">
        <v>3385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3379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8" t="n">
        <v>46239</v>
      </c>
      <c r="C6677" s="1" t="n">
        <v>100</v>
      </c>
      <c r="D6677" s="1" t="s">
        <v>3385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3380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8" t="n">
        <v>46239</v>
      </c>
      <c r="C6678" s="1" t="n">
        <v>100</v>
      </c>
      <c r="D6678" s="1" t="s">
        <v>3385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3381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8" t="n">
        <v>46239</v>
      </c>
      <c r="C6679" s="1" t="n">
        <v>100</v>
      </c>
      <c r="D6679" s="1" t="s">
        <v>3385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3382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8" t="n">
        <v>46239</v>
      </c>
      <c r="C6680" s="1" t="n">
        <v>100</v>
      </c>
      <c r="D6680" s="1" t="s">
        <v>3385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3383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8" t="n">
        <v>46239</v>
      </c>
      <c r="C6681" s="1" t="n">
        <v>100</v>
      </c>
      <c r="D6681" s="1" t="s">
        <v>3385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5064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8" t="n">
        <v>46239</v>
      </c>
      <c r="C6682" s="1" t="n">
        <v>100</v>
      </c>
      <c r="D6682" s="1" t="s">
        <v>3385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3376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8" t="n">
        <v>46239</v>
      </c>
      <c r="C6683" s="1" t="n">
        <v>100</v>
      </c>
      <c r="D6683" s="1" t="s">
        <v>3385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3378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8" t="n">
        <v>46239</v>
      </c>
      <c r="C6684" s="1" t="n">
        <v>100</v>
      </c>
      <c r="D6684" s="1" t="s">
        <v>3385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3379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8" t="n">
        <v>46239</v>
      </c>
      <c r="C6685" s="1" t="n">
        <v>100</v>
      </c>
      <c r="D6685" s="1" t="s">
        <v>3385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3365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8" t="n">
        <v>46239</v>
      </c>
      <c r="C6686" s="1" t="n">
        <v>100</v>
      </c>
      <c r="D6686" s="1" t="s">
        <v>3385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3383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8" t="n">
        <v>46239</v>
      </c>
      <c r="C6687" s="1" t="n">
        <v>100</v>
      </c>
      <c r="D6687" s="1" t="s">
        <v>3385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3366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8" t="n">
        <v>46239</v>
      </c>
      <c r="C6688" s="1" t="n">
        <v>100</v>
      </c>
      <c r="D6688" s="1" t="s">
        <v>3385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3367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8" t="n">
        <v>46239</v>
      </c>
      <c r="C6689" s="1" t="n">
        <v>100</v>
      </c>
      <c r="D6689" s="1" t="s">
        <v>3385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3368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8" t="n">
        <v>46239</v>
      </c>
      <c r="C6690" s="1" t="n">
        <v>100</v>
      </c>
      <c r="D6690" s="1" t="s">
        <v>3385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3369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8" t="n">
        <v>46239</v>
      </c>
      <c r="C6691" s="1" t="n">
        <v>100</v>
      </c>
      <c r="D6691" s="1" t="s">
        <v>3385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3370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8" t="n">
        <v>46239</v>
      </c>
      <c r="C6692" s="1" t="n">
        <v>100</v>
      </c>
      <c r="D6692" s="1" t="s">
        <v>3385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3371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8" t="n">
        <v>46239</v>
      </c>
      <c r="C6693" s="1" t="n">
        <v>100</v>
      </c>
      <c r="D6693" s="1" t="s">
        <v>3385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3372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8" t="n">
        <v>46239</v>
      </c>
      <c r="C6694" s="1" t="n">
        <v>100</v>
      </c>
      <c r="D6694" s="1" t="s">
        <v>3385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3373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8" t="n">
        <v>46239</v>
      </c>
      <c r="C6695" s="1" t="n">
        <v>100</v>
      </c>
      <c r="D6695" s="1" t="s">
        <v>3385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3374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8" t="n">
        <v>46239</v>
      </c>
      <c r="C6696" s="1" t="n">
        <v>100</v>
      </c>
      <c r="D6696" s="1" t="s">
        <v>3385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5064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8" t="n">
        <v>46239</v>
      </c>
      <c r="C6697" s="1" t="n">
        <v>100</v>
      </c>
      <c r="D6697" s="1" t="s">
        <v>3385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3375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8" t="n">
        <v>46239</v>
      </c>
      <c r="C6698" s="1" t="n">
        <v>100</v>
      </c>
      <c r="D6698" s="1" t="s">
        <v>3385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3376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8" t="n">
        <v>46239</v>
      </c>
      <c r="C6699" s="1" t="n">
        <v>100</v>
      </c>
      <c r="D6699" s="1" t="s">
        <v>3385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3377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8" t="n">
        <v>46239</v>
      </c>
      <c r="C6700" s="1" t="n">
        <v>100</v>
      </c>
      <c r="D6700" s="1" t="s">
        <v>3385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3378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8" t="n">
        <v>46240</v>
      </c>
      <c r="C6701" s="1" t="n">
        <v>6</v>
      </c>
      <c r="D6701" s="1" t="s">
        <v>3217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3212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8" t="n">
        <v>46240</v>
      </c>
      <c r="C6702" s="1" t="n">
        <v>6</v>
      </c>
      <c r="D6702" s="1" t="s">
        <v>3217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3213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8" t="n">
        <v>46240</v>
      </c>
      <c r="C6703" s="1" t="n">
        <v>6</v>
      </c>
      <c r="D6703" s="1" t="s">
        <v>3217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3214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8" t="n">
        <v>46240</v>
      </c>
      <c r="C6704" s="1" t="n">
        <v>6</v>
      </c>
      <c r="D6704" s="1" t="s">
        <v>3217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3215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8" t="n">
        <v>46240</v>
      </c>
      <c r="C6705" s="1" t="n">
        <v>11</v>
      </c>
      <c r="D6705" s="1" t="s">
        <v>3218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3392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8" t="n">
        <v>46240</v>
      </c>
      <c r="C6706" s="1" t="n">
        <v>11</v>
      </c>
      <c r="D6706" s="1" t="s">
        <v>3218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3393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8" t="n">
        <v>46240</v>
      </c>
      <c r="C6707" s="1" t="n">
        <v>11</v>
      </c>
      <c r="D6707" s="1" t="s">
        <v>3218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3393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8" t="n">
        <v>46240</v>
      </c>
      <c r="C6708" s="1" t="n">
        <v>11</v>
      </c>
      <c r="D6708" s="1" t="s">
        <v>3218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3288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8" t="n">
        <v>46240</v>
      </c>
      <c r="C6709" s="1" t="n">
        <v>11</v>
      </c>
      <c r="D6709" s="1" t="s">
        <v>3218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5482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8" t="n">
        <v>46240</v>
      </c>
      <c r="C6710" s="1" t="n">
        <v>11</v>
      </c>
      <c r="D6710" s="1" t="s">
        <v>3218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4169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8" t="n">
        <v>46240</v>
      </c>
      <c r="C6711" s="1" t="n">
        <v>11</v>
      </c>
      <c r="D6711" s="1" t="s">
        <v>3218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3320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8" t="n">
        <v>46240</v>
      </c>
      <c r="C6712" s="1" t="n">
        <v>11</v>
      </c>
      <c r="D6712" s="1" t="s">
        <v>3218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4865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8" t="n">
        <v>46240</v>
      </c>
      <c r="C6713" s="1" t="n">
        <v>11</v>
      </c>
      <c r="D6713" s="1" t="s">
        <v>3218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3322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8" t="n">
        <v>46240</v>
      </c>
      <c r="C6714" s="1" t="n">
        <v>11</v>
      </c>
      <c r="D6714" s="1" t="s">
        <v>3218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4171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8" t="n">
        <v>46240</v>
      </c>
      <c r="C6715" s="1" t="n">
        <v>11</v>
      </c>
      <c r="D6715" s="1" t="s">
        <v>3218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5483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8" t="n">
        <v>46240</v>
      </c>
      <c r="C6716" s="1" t="n">
        <v>11</v>
      </c>
      <c r="D6716" s="1" t="s">
        <v>3218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4496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8" t="n">
        <v>46240</v>
      </c>
      <c r="C6717" s="1" t="n">
        <v>11</v>
      </c>
      <c r="D6717" s="1" t="s">
        <v>3218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5484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8" t="n">
        <v>46240</v>
      </c>
      <c r="C6718" s="1" t="n">
        <v>11</v>
      </c>
      <c r="D6718" s="1" t="s">
        <v>3218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5485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8" t="n">
        <v>46240</v>
      </c>
      <c r="C6719" s="1" t="n">
        <v>11</v>
      </c>
      <c r="D6719" s="1" t="s">
        <v>3218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4664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8" t="n">
        <v>46240</v>
      </c>
      <c r="C6720" s="1" t="n">
        <v>11</v>
      </c>
      <c r="D6720" s="1" t="s">
        <v>3218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5486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8" t="n">
        <v>46240</v>
      </c>
      <c r="C6721" s="1" t="n">
        <v>11</v>
      </c>
      <c r="D6721" s="1" t="s">
        <v>3218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5487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8" t="n">
        <v>46240</v>
      </c>
      <c r="C6722" s="1" t="n">
        <v>11</v>
      </c>
      <c r="D6722" s="1" t="s">
        <v>3218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5488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8" t="n">
        <v>46240</v>
      </c>
      <c r="C6723" s="1" t="n">
        <v>11</v>
      </c>
      <c r="D6723" s="1" t="s">
        <v>3218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5489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8" t="n">
        <v>46240</v>
      </c>
      <c r="C6724" s="1" t="n">
        <v>11</v>
      </c>
      <c r="D6724" s="1" t="s">
        <v>3218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4666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8" t="n">
        <v>46240</v>
      </c>
      <c r="C6725" s="1" t="n">
        <v>11</v>
      </c>
      <c r="D6725" s="1" t="s">
        <v>3218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4667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8" t="n">
        <v>46240</v>
      </c>
      <c r="C6726" s="1" t="n">
        <v>11</v>
      </c>
      <c r="D6726" s="1" t="s">
        <v>3218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5490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8" t="n">
        <v>46240</v>
      </c>
      <c r="C6727" s="1" t="n">
        <v>11</v>
      </c>
      <c r="D6727" s="1" t="s">
        <v>3218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5491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8" t="n">
        <v>46240</v>
      </c>
      <c r="C6728" s="1" t="n">
        <v>11</v>
      </c>
      <c r="D6728" s="1" t="s">
        <v>3218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5492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8" t="n">
        <v>46240</v>
      </c>
      <c r="C6729" s="1" t="n">
        <v>11</v>
      </c>
      <c r="D6729" s="1" t="s">
        <v>3218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5493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8" t="n">
        <v>46240</v>
      </c>
      <c r="C6730" s="1" t="n">
        <v>11</v>
      </c>
      <c r="D6730" s="1" t="s">
        <v>3218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5494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8" t="n">
        <v>46240</v>
      </c>
      <c r="C6731" s="1" t="n">
        <v>11</v>
      </c>
      <c r="D6731" s="1" t="s">
        <v>3218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5495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8" t="n">
        <v>46240</v>
      </c>
      <c r="C6732" s="1" t="n">
        <v>11</v>
      </c>
      <c r="D6732" s="1" t="s">
        <v>3218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5496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8" t="n">
        <v>46240</v>
      </c>
      <c r="C6733" s="1" t="n">
        <v>11</v>
      </c>
      <c r="D6733" s="1" t="s">
        <v>3218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4668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8" t="n">
        <v>46240</v>
      </c>
      <c r="C6734" s="1" t="n">
        <v>11</v>
      </c>
      <c r="D6734" s="1" t="s">
        <v>3218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5497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8" t="n">
        <v>46240</v>
      </c>
      <c r="C6735" s="1" t="n">
        <v>11</v>
      </c>
      <c r="D6735" s="1" t="s">
        <v>3218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4670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8" t="n">
        <v>46240</v>
      </c>
      <c r="C6736" s="1" t="n">
        <v>11</v>
      </c>
      <c r="D6736" s="1" t="s">
        <v>3218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4671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8" t="n">
        <v>46240</v>
      </c>
      <c r="C6737" s="1" t="n">
        <v>11</v>
      </c>
      <c r="D6737" s="1" t="s">
        <v>3218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5498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8" t="n">
        <v>46240</v>
      </c>
      <c r="C6738" s="1" t="n">
        <v>11</v>
      </c>
      <c r="D6738" s="1" t="s">
        <v>3218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5499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8" t="n">
        <v>46240</v>
      </c>
      <c r="C6739" s="1" t="n">
        <v>11</v>
      </c>
      <c r="D6739" s="1" t="s">
        <v>3218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5500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8" t="n">
        <v>46240</v>
      </c>
      <c r="C6740" s="1" t="n">
        <v>11</v>
      </c>
      <c r="D6740" s="1" t="s">
        <v>3218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5501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8" t="n">
        <v>46240</v>
      </c>
      <c r="C6741" s="1" t="n">
        <v>11</v>
      </c>
      <c r="D6741" s="1" t="s">
        <v>3218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5502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8" t="n">
        <v>46240</v>
      </c>
      <c r="C6742" s="1" t="n">
        <v>11</v>
      </c>
      <c r="D6742" s="1" t="s">
        <v>3218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5503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8" t="n">
        <v>46240</v>
      </c>
      <c r="C6743" s="1" t="n">
        <v>11</v>
      </c>
      <c r="D6743" s="1" t="s">
        <v>3218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4672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8" t="n">
        <v>46240</v>
      </c>
      <c r="C6744" s="1" t="n">
        <v>11</v>
      </c>
      <c r="D6744" s="1" t="s">
        <v>3218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4674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8" t="n">
        <v>46240</v>
      </c>
      <c r="C6745" s="1" t="n">
        <v>11</v>
      </c>
      <c r="D6745" s="1" t="s">
        <v>3218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4673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8" t="n">
        <v>46240</v>
      </c>
      <c r="C6746" s="1" t="n">
        <v>11</v>
      </c>
      <c r="D6746" s="1" t="s">
        <v>3218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4675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8" t="n">
        <v>46240</v>
      </c>
      <c r="C6747" s="1" t="n">
        <v>11</v>
      </c>
      <c r="D6747" s="1" t="s">
        <v>3218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5504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8" t="n">
        <v>46240</v>
      </c>
      <c r="C6748" s="1" t="n">
        <v>11</v>
      </c>
      <c r="D6748" s="1" t="s">
        <v>3218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5505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8" t="n">
        <v>46240</v>
      </c>
      <c r="C6749" s="1" t="n">
        <v>11</v>
      </c>
      <c r="D6749" s="1" t="s">
        <v>3218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5506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8" t="n">
        <v>46240</v>
      </c>
      <c r="C6750" s="1" t="n">
        <v>11</v>
      </c>
      <c r="D6750" s="1" t="s">
        <v>3218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5507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8" t="n">
        <v>46240</v>
      </c>
      <c r="C6751" s="1" t="n">
        <v>11</v>
      </c>
      <c r="D6751" s="1" t="s">
        <v>3218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4676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8" t="n">
        <v>46240</v>
      </c>
      <c r="C6752" s="1" t="n">
        <v>11</v>
      </c>
      <c r="D6752" s="1" t="s">
        <v>3218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4677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8" t="n">
        <v>46240</v>
      </c>
      <c r="C6753" s="1" t="n">
        <v>11</v>
      </c>
      <c r="D6753" s="1" t="s">
        <v>3218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5508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8" t="n">
        <v>46240</v>
      </c>
      <c r="C6754" s="1" t="n">
        <v>11</v>
      </c>
      <c r="D6754" s="1" t="s">
        <v>3218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5509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8" t="n">
        <v>46240</v>
      </c>
      <c r="C6755" s="1" t="n">
        <v>11</v>
      </c>
      <c r="D6755" s="1" t="s">
        <v>3218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5510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8" t="n">
        <v>46240</v>
      </c>
      <c r="C6756" s="1" t="n">
        <v>11</v>
      </c>
      <c r="D6756" s="1" t="s">
        <v>3218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5511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8" t="n">
        <v>46240</v>
      </c>
      <c r="C6757" s="1" t="n">
        <v>11</v>
      </c>
      <c r="D6757" s="1" t="s">
        <v>3218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4679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8" t="n">
        <v>46240</v>
      </c>
      <c r="C6758" s="1" t="n">
        <v>11</v>
      </c>
      <c r="D6758" s="1" t="s">
        <v>3218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5512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8" t="n">
        <v>46240</v>
      </c>
      <c r="C6759" s="1" t="n">
        <v>11</v>
      </c>
      <c r="D6759" s="1" t="s">
        <v>3218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4680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8" t="n">
        <v>46240</v>
      </c>
      <c r="C6760" s="1" t="n">
        <v>11</v>
      </c>
      <c r="D6760" s="1" t="s">
        <v>3218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4681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8" t="n">
        <v>46240</v>
      </c>
      <c r="C6761" s="1" t="n">
        <v>11</v>
      </c>
      <c r="D6761" s="1" t="s">
        <v>3218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5513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8" t="n">
        <v>46240</v>
      </c>
      <c r="C6762" s="1" t="n">
        <v>11</v>
      </c>
      <c r="D6762" s="1" t="s">
        <v>3218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5514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8" t="n">
        <v>46240</v>
      </c>
      <c r="C6763" s="1" t="n">
        <v>11</v>
      </c>
      <c r="D6763" s="1" t="s">
        <v>3218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5515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8" t="n">
        <v>46240</v>
      </c>
      <c r="C6764" s="1" t="n">
        <v>11</v>
      </c>
      <c r="D6764" s="1" t="s">
        <v>3218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4682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8" t="n">
        <v>46240</v>
      </c>
      <c r="C6765" s="1" t="n">
        <v>11</v>
      </c>
      <c r="D6765" s="1" t="s">
        <v>3218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3394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8" t="n">
        <v>46240</v>
      </c>
      <c r="C6766" s="1" t="n">
        <v>11</v>
      </c>
      <c r="D6766" s="1" t="s">
        <v>3218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3395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8" t="n">
        <v>46240</v>
      </c>
      <c r="C6767" s="1" t="n">
        <v>11</v>
      </c>
      <c r="D6767" s="1" t="s">
        <v>3218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3396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8" t="n">
        <v>46240</v>
      </c>
      <c r="C6768" s="1" t="n">
        <v>11</v>
      </c>
      <c r="D6768" s="1" t="s">
        <v>3218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3397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8" t="n">
        <v>46240</v>
      </c>
      <c r="C6769" s="1" t="n">
        <v>11</v>
      </c>
      <c r="D6769" s="1" t="s">
        <v>3218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3398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8" t="n">
        <v>46240</v>
      </c>
      <c r="C6770" s="1" t="n">
        <v>11</v>
      </c>
      <c r="D6770" s="1" t="s">
        <v>3218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3399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8" t="n">
        <v>46240</v>
      </c>
      <c r="C6771" s="1" t="n">
        <v>11</v>
      </c>
      <c r="D6771" s="1" t="s">
        <v>3218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3400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8" t="n">
        <v>46240</v>
      </c>
      <c r="C6772" s="1" t="n">
        <v>11</v>
      </c>
      <c r="D6772" s="1" t="s">
        <v>3218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5516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8" t="n">
        <v>46240</v>
      </c>
      <c r="C6773" s="1" t="n">
        <v>11</v>
      </c>
      <c r="D6773" s="1" t="s">
        <v>3218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3793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8" t="n">
        <v>46240</v>
      </c>
      <c r="C6774" s="1" t="n">
        <v>11</v>
      </c>
      <c r="D6774" s="1" t="s">
        <v>3218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4683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8" t="n">
        <v>46240</v>
      </c>
      <c r="C6775" s="1" t="n">
        <v>11</v>
      </c>
      <c r="D6775" s="1" t="s">
        <v>3218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4684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8" t="n">
        <v>46240</v>
      </c>
      <c r="C6776" s="1" t="n">
        <v>11</v>
      </c>
      <c r="D6776" s="1" t="s">
        <v>3218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3795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8" t="n">
        <v>46240</v>
      </c>
      <c r="C6777" s="1" t="n">
        <v>11</v>
      </c>
      <c r="D6777" s="1" t="s">
        <v>3218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5152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8" t="n">
        <v>46240</v>
      </c>
      <c r="C6778" s="1" t="n">
        <v>11</v>
      </c>
      <c r="D6778" s="1" t="s">
        <v>3218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5517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8" t="n">
        <v>46240</v>
      </c>
      <c r="C6779" s="1" t="n">
        <v>11</v>
      </c>
      <c r="D6779" s="1" t="s">
        <v>3218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4687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8" t="n">
        <v>46240</v>
      </c>
      <c r="C6780" s="1" t="n">
        <v>11</v>
      </c>
      <c r="D6780" s="1" t="s">
        <v>3218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5160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8" t="n">
        <v>46240</v>
      </c>
      <c r="C6781" s="1" t="n">
        <v>11</v>
      </c>
      <c r="D6781" s="1" t="s">
        <v>3218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3796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8" t="n">
        <v>46240</v>
      </c>
      <c r="C6782" s="1" t="n">
        <v>11</v>
      </c>
      <c r="D6782" s="1" t="s">
        <v>3218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4692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8" t="n">
        <v>46240</v>
      </c>
      <c r="C6783" s="1" t="n">
        <v>11</v>
      </c>
      <c r="D6783" s="1" t="s">
        <v>3218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4693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8" t="n">
        <v>46240</v>
      </c>
      <c r="C6784" s="1" t="n">
        <v>11</v>
      </c>
      <c r="D6784" s="1" t="s">
        <v>3218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3797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8" t="n">
        <v>46240</v>
      </c>
      <c r="C6785" s="1" t="n">
        <v>11</v>
      </c>
      <c r="D6785" s="1" t="s">
        <v>3218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3798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8" t="n">
        <v>46240</v>
      </c>
      <c r="C6786" s="1" t="n">
        <v>11</v>
      </c>
      <c r="D6786" s="1" t="s">
        <v>3218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3800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8" t="n">
        <v>46240</v>
      </c>
      <c r="C6787" s="1" t="n">
        <v>11</v>
      </c>
      <c r="D6787" s="1" t="s">
        <v>3218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5518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8" t="n">
        <v>46240</v>
      </c>
      <c r="C6788" s="1" t="n">
        <v>11</v>
      </c>
      <c r="D6788" s="1" t="s">
        <v>3218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3801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8" t="n">
        <v>46240</v>
      </c>
      <c r="C6789" s="1" t="n">
        <v>11</v>
      </c>
      <c r="D6789" s="1" t="s">
        <v>3218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3802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8" t="n">
        <v>46240</v>
      </c>
      <c r="C6790" s="1" t="n">
        <v>11</v>
      </c>
      <c r="D6790" s="1" t="s">
        <v>3218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3803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8" t="n">
        <v>46240</v>
      </c>
      <c r="C6791" s="1" t="n">
        <v>11</v>
      </c>
      <c r="D6791" s="1" t="s">
        <v>3218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4697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8" t="n">
        <v>46240</v>
      </c>
      <c r="C6792" s="1" t="n">
        <v>11</v>
      </c>
      <c r="D6792" s="1" t="s">
        <v>3218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5519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8" t="n">
        <v>46240</v>
      </c>
      <c r="C6793" s="1" t="n">
        <v>11</v>
      </c>
      <c r="D6793" s="1" t="s">
        <v>3218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5520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8" t="n">
        <v>46240</v>
      </c>
      <c r="C6794" s="1" t="n">
        <v>11</v>
      </c>
      <c r="D6794" s="1" t="s">
        <v>3218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5521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8" t="n">
        <v>46240</v>
      </c>
      <c r="C6795" s="1" t="n">
        <v>11</v>
      </c>
      <c r="D6795" s="1" t="s">
        <v>3218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5522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8" t="n">
        <v>46240</v>
      </c>
      <c r="C6796" s="1" t="n">
        <v>11</v>
      </c>
      <c r="D6796" s="1" t="s">
        <v>3218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5523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8" t="n">
        <v>46240</v>
      </c>
      <c r="C6797" s="1" t="n">
        <v>11</v>
      </c>
      <c r="D6797" s="1" t="s">
        <v>3218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5524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8" t="n">
        <v>46240</v>
      </c>
      <c r="C6798" s="1" t="n">
        <v>11</v>
      </c>
      <c r="D6798" s="1" t="s">
        <v>3218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5525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8" t="n">
        <v>46240</v>
      </c>
      <c r="C6799" s="1" t="n">
        <v>11</v>
      </c>
      <c r="D6799" s="1" t="s">
        <v>3218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5526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8" t="n">
        <v>46240</v>
      </c>
      <c r="C6800" s="1" t="n">
        <v>11</v>
      </c>
      <c r="D6800" s="1" t="s">
        <v>3218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5527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8" t="n">
        <v>46240</v>
      </c>
      <c r="C6801" s="1" t="n">
        <v>11</v>
      </c>
      <c r="D6801" s="1" t="s">
        <v>3218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5528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8" t="n">
        <v>46240</v>
      </c>
      <c r="C6802" s="1" t="n">
        <v>11</v>
      </c>
      <c r="D6802" s="1" t="s">
        <v>3218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5529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8" t="n">
        <v>46240</v>
      </c>
      <c r="C6803" s="1" t="n">
        <v>11</v>
      </c>
      <c r="D6803" s="1" t="s">
        <v>3218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5530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8" t="n">
        <v>46240</v>
      </c>
      <c r="C6804" s="1" t="n">
        <v>11</v>
      </c>
      <c r="D6804" s="1" t="s">
        <v>3218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5531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8" t="n">
        <v>46240</v>
      </c>
      <c r="C6805" s="1" t="n">
        <v>11</v>
      </c>
      <c r="D6805" s="1" t="s">
        <v>3218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5532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8" t="n">
        <v>46240</v>
      </c>
      <c r="C6806" s="1" t="n">
        <v>11</v>
      </c>
      <c r="D6806" s="1" t="s">
        <v>3218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4046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8" t="n">
        <v>46240</v>
      </c>
      <c r="C6807" s="1" t="n">
        <v>11</v>
      </c>
      <c r="D6807" s="1" t="s">
        <v>3218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5533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8" t="n">
        <v>46240</v>
      </c>
      <c r="C6808" s="1" t="n">
        <v>11</v>
      </c>
      <c r="D6808" s="1" t="s">
        <v>3218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5534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8" t="n">
        <v>46240</v>
      </c>
      <c r="C6809" s="1" t="n">
        <v>11</v>
      </c>
      <c r="D6809" s="1" t="s">
        <v>3218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3490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8" t="n">
        <v>46240</v>
      </c>
      <c r="C6810" s="1" t="n">
        <v>11</v>
      </c>
      <c r="D6810" s="1" t="s">
        <v>3218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5535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8" t="n">
        <v>46240</v>
      </c>
      <c r="C6811" s="1" t="n">
        <v>11</v>
      </c>
      <c r="D6811" s="1" t="s">
        <v>3218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5536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8" t="n">
        <v>46240</v>
      </c>
      <c r="C6812" s="1" t="n">
        <v>11</v>
      </c>
      <c r="D6812" s="1" t="s">
        <v>3218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5537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8" t="n">
        <v>46240</v>
      </c>
      <c r="C6813" s="1" t="n">
        <v>11</v>
      </c>
      <c r="D6813" s="1" t="s">
        <v>3218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5538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8" t="n">
        <v>46240</v>
      </c>
      <c r="C6814" s="1" t="n">
        <v>11</v>
      </c>
      <c r="D6814" s="1" t="s">
        <v>3218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5539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8" t="n">
        <v>46240</v>
      </c>
      <c r="C6815" s="1" t="n">
        <v>11</v>
      </c>
      <c r="D6815" s="1" t="s">
        <v>3218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5540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8" t="n">
        <v>46240</v>
      </c>
      <c r="C6816" s="1" t="n">
        <v>11</v>
      </c>
      <c r="D6816" s="1" t="s">
        <v>3218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5541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8" t="n">
        <v>46240</v>
      </c>
      <c r="C6817" s="1" t="n">
        <v>11</v>
      </c>
      <c r="D6817" s="1" t="s">
        <v>3218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5542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8" t="n">
        <v>46240</v>
      </c>
      <c r="C6818" s="1" t="n">
        <v>11</v>
      </c>
      <c r="D6818" s="1" t="s">
        <v>3218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5543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8" t="n">
        <v>46240</v>
      </c>
      <c r="C6819" s="1" t="n">
        <v>11</v>
      </c>
      <c r="D6819" s="1" t="s">
        <v>3218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5544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8" t="n">
        <v>46240</v>
      </c>
      <c r="C6820" s="1" t="n">
        <v>11</v>
      </c>
      <c r="D6820" s="1" t="s">
        <v>3218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5545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8" t="n">
        <v>46240</v>
      </c>
      <c r="C6821" s="1" t="n">
        <v>11</v>
      </c>
      <c r="D6821" s="1" t="s">
        <v>3218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5546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8" t="n">
        <v>46240</v>
      </c>
      <c r="C6822" s="1" t="n">
        <v>11</v>
      </c>
      <c r="D6822" s="1" t="s">
        <v>3218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5547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8" t="n">
        <v>46240</v>
      </c>
      <c r="C6823" s="1" t="n">
        <v>11</v>
      </c>
      <c r="D6823" s="1" t="s">
        <v>3218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5548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8" t="n">
        <v>46240</v>
      </c>
      <c r="C6824" s="1" t="n">
        <v>11</v>
      </c>
      <c r="D6824" s="1" t="s">
        <v>3218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5549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8" t="n">
        <v>46240</v>
      </c>
      <c r="C6825" s="1" t="n">
        <v>11</v>
      </c>
      <c r="D6825" s="1" t="s">
        <v>3218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5550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8" t="n">
        <v>46240</v>
      </c>
      <c r="C6826" s="1" t="n">
        <v>11</v>
      </c>
      <c r="D6826" s="1" t="s">
        <v>3218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5551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8" t="n">
        <v>46240</v>
      </c>
      <c r="C6827" s="1" t="n">
        <v>11</v>
      </c>
      <c r="D6827" s="1" t="s">
        <v>3218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3468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8" t="n">
        <v>46240</v>
      </c>
      <c r="C6828" s="1" t="n">
        <v>11</v>
      </c>
      <c r="D6828" s="1" t="s">
        <v>3218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5552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8" t="n">
        <v>46240</v>
      </c>
      <c r="C6829" s="1" t="n">
        <v>11</v>
      </c>
      <c r="D6829" s="1" t="s">
        <v>3218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5553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8" t="n">
        <v>46240</v>
      </c>
      <c r="C6830" s="1" t="n">
        <v>11</v>
      </c>
      <c r="D6830" s="1" t="s">
        <v>3218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3472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8" t="n">
        <v>46240</v>
      </c>
      <c r="C6831" s="1" t="n">
        <v>11</v>
      </c>
      <c r="D6831" s="1" t="s">
        <v>3218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5554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8" t="n">
        <v>46240</v>
      </c>
      <c r="C6832" s="1" t="n">
        <v>11</v>
      </c>
      <c r="D6832" s="1" t="s">
        <v>3218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5555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8" t="n">
        <v>46240</v>
      </c>
      <c r="C6833" s="1" t="n">
        <v>11</v>
      </c>
      <c r="D6833" s="1" t="s">
        <v>3218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5556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8" t="n">
        <v>46240</v>
      </c>
      <c r="C6834" s="1" t="n">
        <v>11</v>
      </c>
      <c r="D6834" s="1" t="s">
        <v>3218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5557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8" t="n">
        <v>46240</v>
      </c>
      <c r="C6835" s="1" t="n">
        <v>11</v>
      </c>
      <c r="D6835" s="1" t="s">
        <v>3218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5558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8" t="n">
        <v>46240</v>
      </c>
      <c r="C6836" s="1" t="n">
        <v>11</v>
      </c>
      <c r="D6836" s="1" t="s">
        <v>3218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5559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8" t="n">
        <v>46240</v>
      </c>
      <c r="C6837" s="1" t="n">
        <v>11</v>
      </c>
      <c r="D6837" s="1" t="s">
        <v>3218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5560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8" t="n">
        <v>46240</v>
      </c>
      <c r="C6838" s="1" t="n">
        <v>11</v>
      </c>
      <c r="D6838" s="1" t="s">
        <v>3218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4847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8" t="n">
        <v>46240</v>
      </c>
      <c r="C6839" s="1" t="n">
        <v>22</v>
      </c>
      <c r="D6839" s="1" t="s">
        <v>3364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3365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8" t="n">
        <v>46240</v>
      </c>
      <c r="C6840" s="1" t="n">
        <v>22</v>
      </c>
      <c r="D6840" s="1" t="s">
        <v>3364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3383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8" t="n">
        <v>46240</v>
      </c>
      <c r="C6841" s="1" t="n">
        <v>22</v>
      </c>
      <c r="D6841" s="1" t="s">
        <v>3364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3366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8" t="n">
        <v>46240</v>
      </c>
      <c r="C6842" s="1" t="n">
        <v>22</v>
      </c>
      <c r="D6842" s="1" t="s">
        <v>3364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3367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8" t="n">
        <v>46240</v>
      </c>
      <c r="C6843" s="1" t="n">
        <v>22</v>
      </c>
      <c r="D6843" s="1" t="s">
        <v>3364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3368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8" t="n">
        <v>46240</v>
      </c>
      <c r="C6844" s="1" t="n">
        <v>22</v>
      </c>
      <c r="D6844" s="1" t="s">
        <v>3364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3369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8" t="n">
        <v>46240</v>
      </c>
      <c r="C6845" s="1" t="n">
        <v>22</v>
      </c>
      <c r="D6845" s="1" t="s">
        <v>3364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3370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8" t="n">
        <v>46240</v>
      </c>
      <c r="C6846" s="1" t="n">
        <v>22</v>
      </c>
      <c r="D6846" s="1" t="s">
        <v>3364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3371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8" t="n">
        <v>46240</v>
      </c>
      <c r="C6847" s="1" t="n">
        <v>22</v>
      </c>
      <c r="D6847" s="1" t="s">
        <v>3364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3372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8" t="n">
        <v>46240</v>
      </c>
      <c r="C6848" s="1" t="n">
        <v>22</v>
      </c>
      <c r="D6848" s="1" t="s">
        <v>3364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3373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8" t="n">
        <v>46240</v>
      </c>
      <c r="C6849" s="1" t="n">
        <v>22</v>
      </c>
      <c r="D6849" s="1" t="s">
        <v>3364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3374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8" t="n">
        <v>46240</v>
      </c>
      <c r="C6850" s="1" t="n">
        <v>22</v>
      </c>
      <c r="D6850" s="1" t="s">
        <v>3364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5064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8" t="n">
        <v>46240</v>
      </c>
      <c r="C6851" s="1" t="n">
        <v>22</v>
      </c>
      <c r="D6851" s="1" t="s">
        <v>3364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3384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8" t="n">
        <v>46240</v>
      </c>
      <c r="C6852" s="1" t="n">
        <v>22</v>
      </c>
      <c r="D6852" s="1" t="s">
        <v>3364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5561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8" t="n">
        <v>46240</v>
      </c>
      <c r="C6853" s="1" t="n">
        <v>22</v>
      </c>
      <c r="D6853" s="1" t="s">
        <v>3364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3376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8" t="n">
        <v>46240</v>
      </c>
      <c r="C6854" s="1" t="n">
        <v>22</v>
      </c>
      <c r="D6854" s="1" t="s">
        <v>3364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3377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8" t="n">
        <v>46240</v>
      </c>
      <c r="C6855" s="1" t="n">
        <v>22</v>
      </c>
      <c r="D6855" s="1" t="s">
        <v>3364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3378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8" t="n">
        <v>46240</v>
      </c>
      <c r="C6856" s="1" t="n">
        <v>100</v>
      </c>
      <c r="D6856" s="1" t="s">
        <v>3385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3365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8" t="n">
        <v>46240</v>
      </c>
      <c r="C6857" s="1" t="n">
        <v>100</v>
      </c>
      <c r="D6857" s="1" t="s">
        <v>3385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3383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8" t="n">
        <v>46240</v>
      </c>
      <c r="C6858" s="1" t="n">
        <v>100</v>
      </c>
      <c r="D6858" s="1" t="s">
        <v>3385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3366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8" t="n">
        <v>46240</v>
      </c>
      <c r="C6859" s="1" t="n">
        <v>100</v>
      </c>
      <c r="D6859" s="1" t="s">
        <v>3385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3367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8" t="n">
        <v>46240</v>
      </c>
      <c r="C6860" s="1" t="n">
        <v>100</v>
      </c>
      <c r="D6860" s="1" t="s">
        <v>3385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3368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8" t="n">
        <v>46240</v>
      </c>
      <c r="C6861" s="1" t="n">
        <v>100</v>
      </c>
      <c r="D6861" s="1" t="s">
        <v>3385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3369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8" t="n">
        <v>46240</v>
      </c>
      <c r="C6862" s="1" t="n">
        <v>100</v>
      </c>
      <c r="D6862" s="1" t="s">
        <v>3385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3370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8" t="n">
        <v>46240</v>
      </c>
      <c r="C6863" s="1" t="n">
        <v>100</v>
      </c>
      <c r="D6863" s="1" t="s">
        <v>3385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3371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8" t="n">
        <v>46240</v>
      </c>
      <c r="C6864" s="1" t="n">
        <v>100</v>
      </c>
      <c r="D6864" s="1" t="s">
        <v>3385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3372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8" t="n">
        <v>46240</v>
      </c>
      <c r="C6865" s="1" t="n">
        <v>100</v>
      </c>
      <c r="D6865" s="1" t="s">
        <v>3385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3373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8" t="n">
        <v>46240</v>
      </c>
      <c r="C6866" s="1" t="n">
        <v>100</v>
      </c>
      <c r="D6866" s="1" t="s">
        <v>3385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3374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8" t="n">
        <v>46240</v>
      </c>
      <c r="C6867" s="1" t="n">
        <v>100</v>
      </c>
      <c r="D6867" s="1" t="s">
        <v>3385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5064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8" t="n">
        <v>46240</v>
      </c>
      <c r="C6868" s="1" t="n">
        <v>100</v>
      </c>
      <c r="D6868" s="1" t="s">
        <v>3385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3384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8" t="n">
        <v>46240</v>
      </c>
      <c r="C6869" s="1" t="n">
        <v>100</v>
      </c>
      <c r="D6869" s="1" t="s">
        <v>3385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5561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8" t="n">
        <v>46240</v>
      </c>
      <c r="C6870" s="1" t="n">
        <v>100</v>
      </c>
      <c r="D6870" s="1" t="s">
        <v>3385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3376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8" t="n">
        <v>46240</v>
      </c>
      <c r="C6871" s="1" t="n">
        <v>100</v>
      </c>
      <c r="D6871" s="1" t="s">
        <v>3385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3377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8" t="n">
        <v>46240</v>
      </c>
      <c r="C6872" s="1" t="n">
        <v>100</v>
      </c>
      <c r="D6872" s="1" t="s">
        <v>3385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3378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8" t="n">
        <v>46240</v>
      </c>
      <c r="C6873" s="1" t="n">
        <v>171</v>
      </c>
      <c r="D6873" s="1" t="s">
        <v>3445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4676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8" t="n">
        <v>46241</v>
      </c>
      <c r="C6874" s="1" t="n">
        <v>1</v>
      </c>
      <c r="D6874" s="1" t="s">
        <v>3245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3386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8" t="n">
        <v>46241</v>
      </c>
      <c r="C6875" s="1" t="n">
        <v>1</v>
      </c>
      <c r="D6875" s="1" t="s">
        <v>3245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3387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8" t="n">
        <v>46241</v>
      </c>
      <c r="C6876" s="1" t="n">
        <v>6</v>
      </c>
      <c r="D6876" s="1" t="s">
        <v>3217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3213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8" t="n">
        <v>46241</v>
      </c>
      <c r="C6877" s="1" t="n">
        <v>6</v>
      </c>
      <c r="D6877" s="1" t="s">
        <v>3217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3214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8" t="n">
        <v>46241</v>
      </c>
      <c r="C6878" s="1" t="n">
        <v>6</v>
      </c>
      <c r="D6878" s="1" t="s">
        <v>3217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3216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8" t="n">
        <v>46241</v>
      </c>
      <c r="C6879" s="1" t="n">
        <v>6</v>
      </c>
      <c r="D6879" s="1" t="s">
        <v>3217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3248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8" t="n">
        <v>46241</v>
      </c>
      <c r="C6880" s="1" t="n">
        <v>6</v>
      </c>
      <c r="D6880" s="1" t="s">
        <v>3217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3249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8" t="n">
        <v>46241</v>
      </c>
      <c r="C6881" s="1" t="n">
        <v>6</v>
      </c>
      <c r="D6881" s="1" t="s">
        <v>3217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3250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8" t="n">
        <v>46241</v>
      </c>
      <c r="C6882" s="1" t="n">
        <v>6</v>
      </c>
      <c r="D6882" s="1" t="s">
        <v>3217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3251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8" t="n">
        <v>46241</v>
      </c>
      <c r="C6883" s="1" t="n">
        <v>6</v>
      </c>
      <c r="D6883" s="1" t="s">
        <v>3217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3252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8" t="n">
        <v>46241</v>
      </c>
      <c r="C6884" s="1" t="n">
        <v>6</v>
      </c>
      <c r="D6884" s="1" t="s">
        <v>3217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3401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8" t="n">
        <v>46241</v>
      </c>
      <c r="C6885" s="1" t="n">
        <v>6</v>
      </c>
      <c r="D6885" s="1" t="s">
        <v>3217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3254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8" t="n">
        <v>46241</v>
      </c>
      <c r="C6886" s="1" t="n">
        <v>6</v>
      </c>
      <c r="D6886" s="1" t="s">
        <v>3217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3402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8" t="n">
        <v>46241</v>
      </c>
      <c r="C6887" s="1" t="n">
        <v>6</v>
      </c>
      <c r="D6887" s="1" t="s">
        <v>3217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3255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8" t="n">
        <v>46241</v>
      </c>
      <c r="C6888" s="1" t="n">
        <v>6</v>
      </c>
      <c r="D6888" s="1" t="s">
        <v>3217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3256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8" t="n">
        <v>46241</v>
      </c>
      <c r="C6889" s="1" t="n">
        <v>6</v>
      </c>
      <c r="D6889" s="1" t="s">
        <v>3217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3257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8" t="n">
        <v>46241</v>
      </c>
      <c r="C6890" s="1" t="n">
        <v>6</v>
      </c>
      <c r="D6890" s="1" t="s">
        <v>3217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3258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8" t="n">
        <v>46241</v>
      </c>
      <c r="C6891" s="1" t="n">
        <v>6</v>
      </c>
      <c r="D6891" s="1" t="s">
        <v>3217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3403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8" t="n">
        <v>46241</v>
      </c>
      <c r="C6892" s="1" t="n">
        <v>6</v>
      </c>
      <c r="D6892" s="1" t="s">
        <v>3217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3404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8" t="n">
        <v>46241</v>
      </c>
      <c r="C6893" s="1" t="n">
        <v>6</v>
      </c>
      <c r="D6893" s="1" t="s">
        <v>3217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3260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8" t="n">
        <v>46241</v>
      </c>
      <c r="C6894" s="1" t="n">
        <v>6</v>
      </c>
      <c r="D6894" s="1" t="s">
        <v>3217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3261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8" t="n">
        <v>46241</v>
      </c>
      <c r="C6895" s="1" t="n">
        <v>6</v>
      </c>
      <c r="D6895" s="1" t="s">
        <v>3217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3604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8" t="n">
        <v>46241</v>
      </c>
      <c r="C6896" s="1" t="n">
        <v>6</v>
      </c>
      <c r="D6896" s="1" t="s">
        <v>3217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3262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8" t="n">
        <v>46241</v>
      </c>
      <c r="C6897" s="1" t="n">
        <v>6</v>
      </c>
      <c r="D6897" s="1" t="s">
        <v>3217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5208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8" t="n">
        <v>46241</v>
      </c>
      <c r="C6898" s="1" t="n">
        <v>6</v>
      </c>
      <c r="D6898" s="1" t="s">
        <v>3217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3406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8" t="n">
        <v>46241</v>
      </c>
      <c r="C6899" s="1" t="n">
        <v>11</v>
      </c>
      <c r="D6899" s="1" t="s">
        <v>3218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3675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8" t="n">
        <v>46241</v>
      </c>
      <c r="C6900" s="1" t="n">
        <v>11</v>
      </c>
      <c r="D6900" s="1" t="s">
        <v>3218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3676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8" t="n">
        <v>46241</v>
      </c>
      <c r="C6901" s="1" t="n">
        <v>11</v>
      </c>
      <c r="D6901" s="1" t="s">
        <v>3218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3677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8" t="n">
        <v>46241</v>
      </c>
      <c r="C6902" s="1" t="n">
        <v>11</v>
      </c>
      <c r="D6902" s="1" t="s">
        <v>3218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3447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8" t="n">
        <v>46241</v>
      </c>
      <c r="C6903" s="1" t="n">
        <v>11</v>
      </c>
      <c r="D6903" s="1" t="s">
        <v>3218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3448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8" t="n">
        <v>46241</v>
      </c>
      <c r="C6904" s="1" t="n">
        <v>11</v>
      </c>
      <c r="D6904" s="1" t="s">
        <v>3218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5562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8" t="n">
        <v>46241</v>
      </c>
      <c r="C6905" s="1" t="n">
        <v>11</v>
      </c>
      <c r="D6905" s="1" t="s">
        <v>3218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3858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8" t="n">
        <v>46241</v>
      </c>
      <c r="C6906" s="1" t="n">
        <v>11</v>
      </c>
      <c r="D6906" s="1" t="s">
        <v>3218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3859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8" t="n">
        <v>46241</v>
      </c>
      <c r="C6907" s="1" t="n">
        <v>11</v>
      </c>
      <c r="D6907" s="1" t="s">
        <v>3218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3860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8" t="n">
        <v>46241</v>
      </c>
      <c r="C6908" s="1" t="n">
        <v>11</v>
      </c>
      <c r="D6908" s="1" t="s">
        <v>3218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3861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8" t="n">
        <v>46241</v>
      </c>
      <c r="C6909" s="1" t="n">
        <v>11</v>
      </c>
      <c r="D6909" s="1" t="s">
        <v>3218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5563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8" t="n">
        <v>46241</v>
      </c>
      <c r="C6910" s="1" t="n">
        <v>11</v>
      </c>
      <c r="D6910" s="1" t="s">
        <v>3218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5563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8" t="n">
        <v>46241</v>
      </c>
      <c r="C6911" s="1" t="n">
        <v>11</v>
      </c>
      <c r="D6911" s="1" t="s">
        <v>3218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3864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8" t="n">
        <v>46241</v>
      </c>
      <c r="C6912" s="1" t="n">
        <v>11</v>
      </c>
      <c r="D6912" s="1" t="s">
        <v>3218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3865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8" t="n">
        <v>46241</v>
      </c>
      <c r="C6913" s="1" t="n">
        <v>11</v>
      </c>
      <c r="D6913" s="1" t="s">
        <v>3218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3870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8" t="n">
        <v>46241</v>
      </c>
      <c r="C6914" s="1" t="n">
        <v>11</v>
      </c>
      <c r="D6914" s="1" t="s">
        <v>3218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3871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8" t="n">
        <v>46241</v>
      </c>
      <c r="C6915" s="1" t="n">
        <v>11</v>
      </c>
      <c r="D6915" s="1" t="s">
        <v>3218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4967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8" t="n">
        <v>46241</v>
      </c>
      <c r="C6916" s="1" t="n">
        <v>11</v>
      </c>
      <c r="D6916" s="1" t="s">
        <v>3218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3874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8" t="n">
        <v>46241</v>
      </c>
      <c r="C6917" s="1" t="n">
        <v>11</v>
      </c>
      <c r="D6917" s="1" t="s">
        <v>3218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3875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8" t="n">
        <v>46241</v>
      </c>
      <c r="C6918" s="1" t="n">
        <v>11</v>
      </c>
      <c r="D6918" s="1" t="s">
        <v>3218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3876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8" t="n">
        <v>46241</v>
      </c>
      <c r="C6919" s="1" t="n">
        <v>11</v>
      </c>
      <c r="D6919" s="1" t="s">
        <v>3218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3877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8" t="n">
        <v>46241</v>
      </c>
      <c r="C6920" s="1" t="n">
        <v>11</v>
      </c>
      <c r="D6920" s="1" t="s">
        <v>3218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5564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8" t="n">
        <v>46241</v>
      </c>
      <c r="C6921" s="1" t="n">
        <v>11</v>
      </c>
      <c r="D6921" s="1" t="s">
        <v>3218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5565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8" t="n">
        <v>46241</v>
      </c>
      <c r="C6922" s="1" t="n">
        <v>11</v>
      </c>
      <c r="D6922" s="1" t="s">
        <v>3218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4724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8" t="n">
        <v>46241</v>
      </c>
      <c r="C6923" s="1" t="n">
        <v>11</v>
      </c>
      <c r="D6923" s="1" t="s">
        <v>3218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4725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8" t="n">
        <v>46241</v>
      </c>
      <c r="C6924" s="1" t="n">
        <v>11</v>
      </c>
      <c r="D6924" s="1" t="s">
        <v>3218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3290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8" t="n">
        <v>46241</v>
      </c>
      <c r="C6925" s="1" t="n">
        <v>11</v>
      </c>
      <c r="D6925" s="1" t="s">
        <v>3218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3288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8" t="n">
        <v>46241</v>
      </c>
      <c r="C6926" s="1" t="n">
        <v>11</v>
      </c>
      <c r="D6926" s="1" t="s">
        <v>3218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3290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8" t="n">
        <v>46241</v>
      </c>
      <c r="C6927" s="1" t="n">
        <v>11</v>
      </c>
      <c r="D6927" s="1" t="s">
        <v>3218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5566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8" t="n">
        <v>46241</v>
      </c>
      <c r="C6928" s="1" t="n">
        <v>11</v>
      </c>
      <c r="D6928" s="1" t="s">
        <v>3218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3725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8" t="n">
        <v>46241</v>
      </c>
      <c r="C6929" s="1" t="n">
        <v>11</v>
      </c>
      <c r="D6929" s="1" t="s">
        <v>3218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3726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8" t="n">
        <v>46241</v>
      </c>
      <c r="C6930" s="1" t="n">
        <v>11</v>
      </c>
      <c r="D6930" s="1" t="s">
        <v>3218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5351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8" t="n">
        <v>46241</v>
      </c>
      <c r="C6931" s="1" t="n">
        <v>11</v>
      </c>
      <c r="D6931" s="1" t="s">
        <v>3218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5567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8" t="n">
        <v>46241</v>
      </c>
      <c r="C6932" s="1" t="n">
        <v>11</v>
      </c>
      <c r="D6932" s="1" t="s">
        <v>3218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4771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8" t="n">
        <v>46241</v>
      </c>
      <c r="C6933" s="1" t="n">
        <v>11</v>
      </c>
      <c r="D6933" s="1" t="s">
        <v>3218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3741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8" t="n">
        <v>46241</v>
      </c>
      <c r="C6934" s="1" t="n">
        <v>11</v>
      </c>
      <c r="D6934" s="1" t="s">
        <v>3218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5568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8" t="n">
        <v>46241</v>
      </c>
      <c r="C6935" s="1" t="n">
        <v>11</v>
      </c>
      <c r="D6935" s="1" t="s">
        <v>3218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3744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8" t="n">
        <v>46241</v>
      </c>
      <c r="C6936" s="1" t="n">
        <v>11</v>
      </c>
      <c r="D6936" s="1" t="s">
        <v>3218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5569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8" t="n">
        <v>46241</v>
      </c>
      <c r="C6937" s="1" t="n">
        <v>11</v>
      </c>
      <c r="D6937" s="1" t="s">
        <v>3218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4423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8" t="n">
        <v>46241</v>
      </c>
      <c r="C6938" s="1" t="n">
        <v>11</v>
      </c>
      <c r="D6938" s="1" t="s">
        <v>3218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3672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8" t="n">
        <v>46241</v>
      </c>
      <c r="C6939" s="1" t="n">
        <v>11</v>
      </c>
      <c r="D6939" s="1" t="s">
        <v>3218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3673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8" t="n">
        <v>46241</v>
      </c>
      <c r="C6940" s="1" t="n">
        <v>11</v>
      </c>
      <c r="D6940" s="1" t="s">
        <v>3218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5570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8" t="n">
        <v>46241</v>
      </c>
      <c r="C6941" s="1" t="n">
        <v>11</v>
      </c>
      <c r="D6941" s="1" t="s">
        <v>3218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5571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8" t="n">
        <v>46241</v>
      </c>
      <c r="C6942" s="1" t="n">
        <v>11</v>
      </c>
      <c r="D6942" s="1" t="s">
        <v>3218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5572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8" t="n">
        <v>46241</v>
      </c>
      <c r="C6943" s="1" t="n">
        <v>11</v>
      </c>
      <c r="D6943" s="1" t="s">
        <v>3218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3725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8" t="n">
        <v>46241</v>
      </c>
      <c r="C6944" s="1" t="n">
        <v>11</v>
      </c>
      <c r="D6944" s="1" t="s">
        <v>3218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5573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8" t="n">
        <v>46241</v>
      </c>
      <c r="C6945" s="1" t="n">
        <v>11</v>
      </c>
      <c r="D6945" s="1" t="s">
        <v>3218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5574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8" t="n">
        <v>46241</v>
      </c>
      <c r="C6946" s="1" t="n">
        <v>11</v>
      </c>
      <c r="D6946" s="1" t="s">
        <v>3218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5575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8" t="n">
        <v>46241</v>
      </c>
      <c r="C6947" s="1" t="n">
        <v>11</v>
      </c>
      <c r="D6947" s="1" t="s">
        <v>3218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5575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8" t="n">
        <v>46241</v>
      </c>
      <c r="C6948" s="1" t="n">
        <v>11</v>
      </c>
      <c r="D6948" s="1" t="s">
        <v>3218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5576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8" t="n">
        <v>46241</v>
      </c>
      <c r="C6949" s="1" t="n">
        <v>11</v>
      </c>
      <c r="D6949" s="1" t="s">
        <v>3218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5577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8" t="n">
        <v>46241</v>
      </c>
      <c r="C6950" s="1" t="n">
        <v>11</v>
      </c>
      <c r="D6950" s="1" t="s">
        <v>3218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5578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8" t="n">
        <v>46241</v>
      </c>
      <c r="C6951" s="1" t="n">
        <v>11</v>
      </c>
      <c r="D6951" s="1" t="s">
        <v>3218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5579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8" t="n">
        <v>46241</v>
      </c>
      <c r="C6952" s="1" t="n">
        <v>11</v>
      </c>
      <c r="D6952" s="1" t="s">
        <v>3218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5579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8" t="n">
        <v>46241</v>
      </c>
      <c r="C6953" s="1" t="n">
        <v>11</v>
      </c>
      <c r="D6953" s="1" t="s">
        <v>3218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5579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8" t="n">
        <v>46241</v>
      </c>
      <c r="C6954" s="1" t="n">
        <v>11</v>
      </c>
      <c r="D6954" s="1" t="s">
        <v>3218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5579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8" t="n">
        <v>46241</v>
      </c>
      <c r="C6955" s="1" t="n">
        <v>11</v>
      </c>
      <c r="D6955" s="1" t="s">
        <v>3218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5580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8" t="n">
        <v>46241</v>
      </c>
      <c r="C6956" s="1" t="n">
        <v>11</v>
      </c>
      <c r="D6956" s="1" t="s">
        <v>3218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5581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8" t="n">
        <v>46241</v>
      </c>
      <c r="C6957" s="1" t="n">
        <v>11</v>
      </c>
      <c r="D6957" s="1" t="s">
        <v>3218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5582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8" t="n">
        <v>46241</v>
      </c>
      <c r="C6958" s="1" t="n">
        <v>11</v>
      </c>
      <c r="D6958" s="1" t="s">
        <v>3218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5583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8" t="n">
        <v>46241</v>
      </c>
      <c r="C6959" s="1" t="n">
        <v>11</v>
      </c>
      <c r="D6959" s="1" t="s">
        <v>3218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5584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8" t="n">
        <v>46241</v>
      </c>
      <c r="C6960" s="1" t="n">
        <v>11</v>
      </c>
      <c r="D6960" s="1" t="s">
        <v>3218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5585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8" t="n">
        <v>46241</v>
      </c>
      <c r="C6961" s="1" t="n">
        <v>11</v>
      </c>
      <c r="D6961" s="1" t="s">
        <v>3218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5586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8" t="n">
        <v>46241</v>
      </c>
      <c r="C6962" s="1" t="n">
        <v>11</v>
      </c>
      <c r="D6962" s="1" t="s">
        <v>3218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5587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8" t="n">
        <v>46241</v>
      </c>
      <c r="C6963" s="1" t="n">
        <v>11</v>
      </c>
      <c r="D6963" s="1" t="s">
        <v>3218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5588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8" t="n">
        <v>46241</v>
      </c>
      <c r="C6964" s="1" t="n">
        <v>11</v>
      </c>
      <c r="D6964" s="1" t="s">
        <v>3218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5589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8" t="n">
        <v>46241</v>
      </c>
      <c r="C6965" s="1" t="n">
        <v>11</v>
      </c>
      <c r="D6965" s="1" t="s">
        <v>3218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5590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8" t="n">
        <v>46241</v>
      </c>
      <c r="C6966" s="1" t="n">
        <v>11</v>
      </c>
      <c r="D6966" s="1" t="s">
        <v>3218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5591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8" t="n">
        <v>46241</v>
      </c>
      <c r="C6967" s="1" t="n">
        <v>11</v>
      </c>
      <c r="D6967" s="1" t="s">
        <v>3218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5592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8" t="n">
        <v>46241</v>
      </c>
      <c r="C6968" s="1" t="n">
        <v>11</v>
      </c>
      <c r="D6968" s="1" t="s">
        <v>3218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4115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8" t="n">
        <v>46241</v>
      </c>
      <c r="C6969" s="1" t="n">
        <v>11</v>
      </c>
      <c r="D6969" s="1" t="s">
        <v>3218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4116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8" t="n">
        <v>46241</v>
      </c>
      <c r="C6970" s="1" t="n">
        <v>11</v>
      </c>
      <c r="D6970" s="1" t="s">
        <v>3218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5053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8" t="n">
        <v>46241</v>
      </c>
      <c r="C6971" s="1" t="n">
        <v>11</v>
      </c>
      <c r="D6971" s="1" t="s">
        <v>3218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3231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8" t="n">
        <v>46241</v>
      </c>
      <c r="C6972" s="1" t="n">
        <v>11</v>
      </c>
      <c r="D6972" s="1" t="s">
        <v>3218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3232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8" t="n">
        <v>46241</v>
      </c>
      <c r="C6973" s="1" t="n">
        <v>11</v>
      </c>
      <c r="D6973" s="1" t="s">
        <v>3218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4180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8" t="n">
        <v>46241</v>
      </c>
      <c r="C6974" s="1" t="n">
        <v>11</v>
      </c>
      <c r="D6974" s="1" t="s">
        <v>3218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3236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8" t="n">
        <v>46241</v>
      </c>
      <c r="C6975" s="1" t="n">
        <v>11</v>
      </c>
      <c r="D6975" s="1" t="s">
        <v>3218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3220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8" t="n">
        <v>46241</v>
      </c>
      <c r="C6976" s="1" t="n">
        <v>11</v>
      </c>
      <c r="D6976" s="1" t="s">
        <v>3218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3222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8" t="n">
        <v>46241</v>
      </c>
      <c r="C6977" s="1" t="n">
        <v>11</v>
      </c>
      <c r="D6977" s="1" t="s">
        <v>3218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5055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8" t="n">
        <v>46241</v>
      </c>
      <c r="C6978" s="1" t="n">
        <v>11</v>
      </c>
      <c r="D6978" s="1" t="s">
        <v>3218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5593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8" t="n">
        <v>46241</v>
      </c>
      <c r="C6979" s="1" t="n">
        <v>11</v>
      </c>
      <c r="D6979" s="1" t="s">
        <v>3218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5594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8" t="n">
        <v>46241</v>
      </c>
      <c r="C6980" s="1" t="n">
        <v>11</v>
      </c>
      <c r="D6980" s="1" t="s">
        <v>3218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5595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8" t="n">
        <v>46241</v>
      </c>
      <c r="C6981" s="1" t="n">
        <v>11</v>
      </c>
      <c r="D6981" s="1" t="s">
        <v>3218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4118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8" t="n">
        <v>46241</v>
      </c>
      <c r="C6982" s="1" t="n">
        <v>11</v>
      </c>
      <c r="D6982" s="1" t="s">
        <v>3218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4540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8" t="n">
        <v>46241</v>
      </c>
      <c r="C6983" s="1" t="n">
        <v>11</v>
      </c>
      <c r="D6983" s="1" t="s">
        <v>3218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3226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8" t="n">
        <v>46241</v>
      </c>
      <c r="C6984" s="1" t="n">
        <v>11</v>
      </c>
      <c r="D6984" s="1" t="s">
        <v>3218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3227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8" t="n">
        <v>46241</v>
      </c>
      <c r="C6985" s="1" t="n">
        <v>11</v>
      </c>
      <c r="D6985" s="1" t="s">
        <v>3218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3228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8" t="n">
        <v>46241</v>
      </c>
      <c r="C6986" s="1" t="n">
        <v>11</v>
      </c>
      <c r="D6986" s="1" t="s">
        <v>3218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4952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8" t="n">
        <v>46241</v>
      </c>
      <c r="C6987" s="1" t="n">
        <v>11</v>
      </c>
      <c r="D6987" s="1" t="s">
        <v>3218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4953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8" t="n">
        <v>46241</v>
      </c>
      <c r="C6988" s="1" t="n">
        <v>11</v>
      </c>
      <c r="D6988" s="1" t="s">
        <v>3218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5596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8" t="n">
        <v>46241</v>
      </c>
      <c r="C6989" s="1" t="n">
        <v>11</v>
      </c>
      <c r="D6989" s="1" t="s">
        <v>3218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3234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8" t="n">
        <v>46241</v>
      </c>
      <c r="C6990" s="1" t="n">
        <v>11</v>
      </c>
      <c r="D6990" s="1" t="s">
        <v>3218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3804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8" t="n">
        <v>46241</v>
      </c>
      <c r="C6991" s="1" t="n">
        <v>11</v>
      </c>
      <c r="D6991" s="1" t="s">
        <v>3218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5054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8" t="n">
        <v>46241</v>
      </c>
      <c r="C6992" s="1" t="n">
        <v>11</v>
      </c>
      <c r="D6992" s="1" t="s">
        <v>3218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4120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8" t="n">
        <v>46241</v>
      </c>
      <c r="C6993" s="1" t="n">
        <v>11</v>
      </c>
      <c r="D6993" s="1" t="s">
        <v>3218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5202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8" t="n">
        <v>46241</v>
      </c>
      <c r="C6994" s="1" t="n">
        <v>11</v>
      </c>
      <c r="D6994" s="1" t="s">
        <v>3218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4185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8" t="n">
        <v>46241</v>
      </c>
      <c r="C6995" s="1" t="n">
        <v>11</v>
      </c>
      <c r="D6995" s="1" t="s">
        <v>3218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3807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8" t="n">
        <v>46241</v>
      </c>
      <c r="C6996" s="1" t="n">
        <v>11</v>
      </c>
      <c r="D6996" s="1" t="s">
        <v>3218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4565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8" t="n">
        <v>46241</v>
      </c>
      <c r="C6997" s="1" t="n">
        <v>11</v>
      </c>
      <c r="D6997" s="1" t="s">
        <v>3218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3809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8" t="n">
        <v>46241</v>
      </c>
      <c r="C6998" s="1" t="n">
        <v>11</v>
      </c>
      <c r="D6998" s="1" t="s">
        <v>3218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3811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8" t="n">
        <v>46241</v>
      </c>
      <c r="C6999" s="1" t="n">
        <v>11</v>
      </c>
      <c r="D6999" s="1" t="s">
        <v>3218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5129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8" t="n">
        <v>46241</v>
      </c>
      <c r="C7000" s="1" t="n">
        <v>11</v>
      </c>
      <c r="D7000" s="1" t="s">
        <v>3218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3239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8" t="n">
        <v>46241</v>
      </c>
      <c r="C7001" s="1" t="n">
        <v>11</v>
      </c>
      <c r="D7001" s="1" t="s">
        <v>3218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4189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8" t="n">
        <v>46241</v>
      </c>
      <c r="C7002" s="1" t="n">
        <v>11</v>
      </c>
      <c r="D7002" s="1" t="s">
        <v>3218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3241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8" t="n">
        <v>46241</v>
      </c>
      <c r="C7003" s="1" t="n">
        <v>11</v>
      </c>
      <c r="D7003" s="1" t="s">
        <v>3218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4566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8" t="n">
        <v>46241</v>
      </c>
      <c r="C7004" s="1" t="n">
        <v>11</v>
      </c>
      <c r="D7004" s="1" t="s">
        <v>3218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3233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8" t="n">
        <v>46241</v>
      </c>
      <c r="C7005" s="1" t="n">
        <v>11</v>
      </c>
      <c r="D7005" s="1" t="s">
        <v>3218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5597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8" t="n">
        <v>46241</v>
      </c>
      <c r="C7006" s="1" t="n">
        <v>22</v>
      </c>
      <c r="D7006" s="1" t="s">
        <v>3364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3379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8" t="n">
        <v>46241</v>
      </c>
      <c r="C7007" s="1" t="n">
        <v>22</v>
      </c>
      <c r="D7007" s="1" t="s">
        <v>3364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3380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8" t="n">
        <v>46241</v>
      </c>
      <c r="C7008" s="1" t="n">
        <v>22</v>
      </c>
      <c r="D7008" s="1" t="s">
        <v>3364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3381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8" t="n">
        <v>46241</v>
      </c>
      <c r="C7009" s="1" t="n">
        <v>22</v>
      </c>
      <c r="D7009" s="1" t="s">
        <v>3364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3382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8" t="n">
        <v>46241</v>
      </c>
      <c r="C7010" s="1" t="n">
        <v>22</v>
      </c>
      <c r="D7010" s="1" t="s">
        <v>3364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3595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8" t="n">
        <v>46241</v>
      </c>
      <c r="C7011" s="1" t="n">
        <v>22</v>
      </c>
      <c r="D7011" s="1" t="s">
        <v>3364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3383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8" t="n">
        <v>46241</v>
      </c>
      <c r="C7012" s="1" t="n">
        <v>22</v>
      </c>
      <c r="D7012" s="1" t="s">
        <v>3364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3376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8" t="n">
        <v>46241</v>
      </c>
      <c r="C7013" s="1" t="n">
        <v>22</v>
      </c>
      <c r="D7013" s="1" t="s">
        <v>3364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3377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8" t="n">
        <v>46241</v>
      </c>
      <c r="C7014" s="1" t="n">
        <v>22</v>
      </c>
      <c r="D7014" s="1" t="s">
        <v>3364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3378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8" t="n">
        <v>46241</v>
      </c>
      <c r="C7015" s="1" t="n">
        <v>22</v>
      </c>
      <c r="D7015" s="1" t="s">
        <v>3364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3379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8" t="n">
        <v>46241</v>
      </c>
      <c r="C7016" s="1" t="n">
        <v>22</v>
      </c>
      <c r="D7016" s="1" t="s">
        <v>3364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3380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8" t="n">
        <v>46241</v>
      </c>
      <c r="C7017" s="1" t="n">
        <v>22</v>
      </c>
      <c r="D7017" s="1" t="s">
        <v>3364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3381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8" t="n">
        <v>46241</v>
      </c>
      <c r="C7018" s="1" t="n">
        <v>22</v>
      </c>
      <c r="D7018" s="1" t="s">
        <v>3364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3382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8" t="n">
        <v>46241</v>
      </c>
      <c r="C7019" s="1" t="n">
        <v>22</v>
      </c>
      <c r="D7019" s="1" t="s">
        <v>3364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3595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8" t="n">
        <v>46241</v>
      </c>
      <c r="C7020" s="1" t="n">
        <v>22</v>
      </c>
      <c r="D7020" s="1" t="s">
        <v>3364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3365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8" t="n">
        <v>46241</v>
      </c>
      <c r="C7021" s="1" t="n">
        <v>22</v>
      </c>
      <c r="D7021" s="1" t="s">
        <v>3364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3365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8" t="n">
        <v>46241</v>
      </c>
      <c r="C7022" s="1" t="n">
        <v>22</v>
      </c>
      <c r="D7022" s="1" t="s">
        <v>3364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3383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8" t="n">
        <v>46241</v>
      </c>
      <c r="C7023" s="1" t="n">
        <v>22</v>
      </c>
      <c r="D7023" s="1" t="s">
        <v>3364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3383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8" t="n">
        <v>46241</v>
      </c>
      <c r="C7024" s="1" t="n">
        <v>22</v>
      </c>
      <c r="D7024" s="1" t="s">
        <v>3364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3366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8" t="n">
        <v>46241</v>
      </c>
      <c r="C7025" s="1" t="n">
        <v>22</v>
      </c>
      <c r="D7025" s="1" t="s">
        <v>3364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3367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8" t="n">
        <v>46241</v>
      </c>
      <c r="C7026" s="1" t="n">
        <v>22</v>
      </c>
      <c r="D7026" s="1" t="s">
        <v>3364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3368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8" t="n">
        <v>46241</v>
      </c>
      <c r="C7027" s="1" t="n">
        <v>22</v>
      </c>
      <c r="D7027" s="1" t="s">
        <v>3364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3369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8" t="n">
        <v>46241</v>
      </c>
      <c r="C7028" s="1" t="n">
        <v>22</v>
      </c>
      <c r="D7028" s="1" t="s">
        <v>3364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3370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8" t="n">
        <v>46241</v>
      </c>
      <c r="C7029" s="1" t="n">
        <v>22</v>
      </c>
      <c r="D7029" s="1" t="s">
        <v>3364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3371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8" t="n">
        <v>46241</v>
      </c>
      <c r="C7030" s="1" t="n">
        <v>22</v>
      </c>
      <c r="D7030" s="1" t="s">
        <v>3364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3372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8" t="n">
        <v>46241</v>
      </c>
      <c r="C7031" s="1" t="n">
        <v>22</v>
      </c>
      <c r="D7031" s="1" t="s">
        <v>3364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3373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8" t="n">
        <v>46241</v>
      </c>
      <c r="C7032" s="1" t="n">
        <v>22</v>
      </c>
      <c r="D7032" s="1" t="s">
        <v>3364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3374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8" t="n">
        <v>46241</v>
      </c>
      <c r="C7033" s="1" t="n">
        <v>22</v>
      </c>
      <c r="D7033" s="1" t="s">
        <v>3364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3384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8" t="n">
        <v>46241</v>
      </c>
      <c r="C7034" s="1" t="n">
        <v>22</v>
      </c>
      <c r="D7034" s="1" t="s">
        <v>3364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5561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8" t="n">
        <v>46241</v>
      </c>
      <c r="C7035" s="1" t="n">
        <v>22</v>
      </c>
      <c r="D7035" s="1" t="s">
        <v>3364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3376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8" t="n">
        <v>46241</v>
      </c>
      <c r="C7036" s="1" t="n">
        <v>22</v>
      </c>
      <c r="D7036" s="1" t="s">
        <v>3364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3376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8" t="n">
        <v>46241</v>
      </c>
      <c r="C7037" s="1" t="n">
        <v>22</v>
      </c>
      <c r="D7037" s="1" t="s">
        <v>3364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3377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8" t="n">
        <v>46241</v>
      </c>
      <c r="C7038" s="1" t="n">
        <v>22</v>
      </c>
      <c r="D7038" s="1" t="s">
        <v>3364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3377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8" t="n">
        <v>46241</v>
      </c>
      <c r="C7039" s="1" t="n">
        <v>22</v>
      </c>
      <c r="D7039" s="1" t="s">
        <v>3364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3378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8" t="n">
        <v>46241</v>
      </c>
      <c r="C7040" s="1" t="n">
        <v>22</v>
      </c>
      <c r="D7040" s="1" t="s">
        <v>3364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3378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8" t="n">
        <v>46241</v>
      </c>
      <c r="C7041" s="1" t="n">
        <v>100</v>
      </c>
      <c r="D7041" s="1" t="s">
        <v>3385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3379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8" t="n">
        <v>46241</v>
      </c>
      <c r="C7042" s="1" t="n">
        <v>100</v>
      </c>
      <c r="D7042" s="1" t="s">
        <v>3385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3380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8" t="n">
        <v>46241</v>
      </c>
      <c r="C7043" s="1" t="n">
        <v>100</v>
      </c>
      <c r="D7043" s="1" t="s">
        <v>3385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3381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8" t="n">
        <v>46241</v>
      </c>
      <c r="C7044" s="1" t="n">
        <v>100</v>
      </c>
      <c r="D7044" s="1" t="s">
        <v>3385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3382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8" t="n">
        <v>46241</v>
      </c>
      <c r="C7045" s="1" t="n">
        <v>100</v>
      </c>
      <c r="D7045" s="1" t="s">
        <v>3385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3595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8" t="n">
        <v>46241</v>
      </c>
      <c r="C7046" s="1" t="n">
        <v>100</v>
      </c>
      <c r="D7046" s="1" t="s">
        <v>3385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3383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8" t="n">
        <v>46241</v>
      </c>
      <c r="C7047" s="1" t="n">
        <v>100</v>
      </c>
      <c r="D7047" s="1" t="s">
        <v>3385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3376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8" t="n">
        <v>46241</v>
      </c>
      <c r="C7048" s="1" t="n">
        <v>100</v>
      </c>
      <c r="D7048" s="1" t="s">
        <v>3385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3377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8" t="n">
        <v>46241</v>
      </c>
      <c r="C7049" s="1" t="n">
        <v>100</v>
      </c>
      <c r="D7049" s="1" t="s">
        <v>3385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3378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8" t="n">
        <v>46241</v>
      </c>
      <c r="C7050" s="1" t="n">
        <v>100</v>
      </c>
      <c r="D7050" s="1" t="s">
        <v>3385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3379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8" t="n">
        <v>46241</v>
      </c>
      <c r="C7051" s="1" t="n">
        <v>100</v>
      </c>
      <c r="D7051" s="1" t="s">
        <v>3385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3380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8" t="n">
        <v>46241</v>
      </c>
      <c r="C7052" s="1" t="n">
        <v>100</v>
      </c>
      <c r="D7052" s="1" t="s">
        <v>3385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3381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8" t="n">
        <v>46241</v>
      </c>
      <c r="C7053" s="1" t="n">
        <v>100</v>
      </c>
      <c r="D7053" s="1" t="s">
        <v>3385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3382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8" t="n">
        <v>46241</v>
      </c>
      <c r="C7054" s="1" t="n">
        <v>100</v>
      </c>
      <c r="D7054" s="1" t="s">
        <v>3385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3595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8" t="n">
        <v>46241</v>
      </c>
      <c r="C7055" s="1" t="n">
        <v>100</v>
      </c>
      <c r="D7055" s="1" t="s">
        <v>3385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3365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8" t="n">
        <v>46241</v>
      </c>
      <c r="C7056" s="1" t="n">
        <v>100</v>
      </c>
      <c r="D7056" s="1" t="s">
        <v>3385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3383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8" t="n">
        <v>46241</v>
      </c>
      <c r="C7057" s="1" t="n">
        <v>100</v>
      </c>
      <c r="D7057" s="1" t="s">
        <v>3385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3376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8" t="n">
        <v>46241</v>
      </c>
      <c r="C7058" s="1" t="n">
        <v>100</v>
      </c>
      <c r="D7058" s="1" t="s">
        <v>3385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3377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8" t="n">
        <v>46241</v>
      </c>
      <c r="C7059" s="1" t="n">
        <v>100</v>
      </c>
      <c r="D7059" s="1" t="s">
        <v>3385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3378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8" t="n">
        <v>46241</v>
      </c>
      <c r="C7060" s="1" t="n">
        <v>100</v>
      </c>
      <c r="D7060" s="1" t="s">
        <v>3385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3365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8" t="n">
        <v>46241</v>
      </c>
      <c r="C7061" s="1" t="n">
        <v>100</v>
      </c>
      <c r="D7061" s="1" t="s">
        <v>3385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3383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8" t="n">
        <v>46241</v>
      </c>
      <c r="C7062" s="1" t="n">
        <v>100</v>
      </c>
      <c r="D7062" s="1" t="s">
        <v>3385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3366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8" t="n">
        <v>46241</v>
      </c>
      <c r="C7063" s="1" t="n">
        <v>100</v>
      </c>
      <c r="D7063" s="1" t="s">
        <v>3385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3367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8" t="n">
        <v>46241</v>
      </c>
      <c r="C7064" s="1" t="n">
        <v>100</v>
      </c>
      <c r="D7064" s="1" t="s">
        <v>3385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3368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8" t="n">
        <v>46241</v>
      </c>
      <c r="C7065" s="1" t="n">
        <v>100</v>
      </c>
      <c r="D7065" s="1" t="s">
        <v>3385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3369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8" t="n">
        <v>46241</v>
      </c>
      <c r="C7066" s="1" t="n">
        <v>100</v>
      </c>
      <c r="D7066" s="1" t="s">
        <v>3385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3370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8" t="n">
        <v>46241</v>
      </c>
      <c r="C7067" s="1" t="n">
        <v>100</v>
      </c>
      <c r="D7067" s="1" t="s">
        <v>3385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3371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8" t="n">
        <v>46241</v>
      </c>
      <c r="C7068" s="1" t="n">
        <v>100</v>
      </c>
      <c r="D7068" s="1" t="s">
        <v>3385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3372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8" t="n">
        <v>46241</v>
      </c>
      <c r="C7069" s="1" t="n">
        <v>100</v>
      </c>
      <c r="D7069" s="1" t="s">
        <v>3385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3373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8" t="n">
        <v>46241</v>
      </c>
      <c r="C7070" s="1" t="n">
        <v>100</v>
      </c>
      <c r="D7070" s="1" t="s">
        <v>3385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3374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8" t="n">
        <v>46241</v>
      </c>
      <c r="C7071" s="1" t="n">
        <v>100</v>
      </c>
      <c r="D7071" s="1" t="s">
        <v>3385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3384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8" t="n">
        <v>46241</v>
      </c>
      <c r="C7072" s="1" t="n">
        <v>100</v>
      </c>
      <c r="D7072" s="1" t="s">
        <v>3385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5561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8" t="n">
        <v>46241</v>
      </c>
      <c r="C7073" s="1" t="n">
        <v>100</v>
      </c>
      <c r="D7073" s="1" t="s">
        <v>3385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3376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8" t="n">
        <v>46241</v>
      </c>
      <c r="C7074" s="1" t="n">
        <v>100</v>
      </c>
      <c r="D7074" s="1" t="s">
        <v>3385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3377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8" t="n">
        <v>46241</v>
      </c>
      <c r="C7075" s="1" t="n">
        <v>100</v>
      </c>
      <c r="D7075" s="1" t="s">
        <v>3385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3378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8" t="n">
        <v>46241</v>
      </c>
      <c r="C7076" s="1" t="n">
        <v>107</v>
      </c>
      <c r="D7076" s="1" t="s">
        <v>3663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5598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8" t="n">
        <v>46241</v>
      </c>
      <c r="C7077" s="1" t="n">
        <v>107</v>
      </c>
      <c r="D7077" s="1" t="s">
        <v>3663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5155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8" t="n">
        <v>46241</v>
      </c>
      <c r="C7078" s="1" t="n">
        <v>107</v>
      </c>
      <c r="D7078" s="1" t="s">
        <v>3663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4687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8" t="n">
        <v>46241</v>
      </c>
      <c r="C7079" s="1" t="n">
        <v>107</v>
      </c>
      <c r="D7079" s="1" t="s">
        <v>3663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4693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8" t="n">
        <v>46241</v>
      </c>
      <c r="C7080" s="1" t="n">
        <v>107</v>
      </c>
      <c r="D7080" s="1" t="s">
        <v>3663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5599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8" t="n">
        <v>46241</v>
      </c>
      <c r="C7081" s="1" t="n">
        <v>107</v>
      </c>
      <c r="D7081" s="1" t="s">
        <v>3663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3800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8" t="n">
        <v>46241</v>
      </c>
      <c r="C7082" s="1" t="n">
        <v>107</v>
      </c>
      <c r="D7082" s="1" t="s">
        <v>3663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3802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8" t="n">
        <v>46241</v>
      </c>
      <c r="C7083" s="1" t="n">
        <v>107</v>
      </c>
      <c r="D7083" s="1" t="s">
        <v>3663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5600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8" t="n">
        <v>46241</v>
      </c>
      <c r="C7084" s="1" t="n">
        <v>107</v>
      </c>
      <c r="D7084" s="1" t="s">
        <v>3663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5601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8" t="n">
        <v>46241</v>
      </c>
      <c r="C7085" s="1" t="n">
        <v>171</v>
      </c>
      <c r="D7085" s="1" t="s">
        <v>3445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5575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8" t="n">
        <v>46241</v>
      </c>
      <c r="C7086" s="1" t="n">
        <v>171</v>
      </c>
      <c r="D7086" s="1" t="s">
        <v>3445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5582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8" t="n">
        <v>46242</v>
      </c>
      <c r="C7087" s="1" t="n">
        <v>1</v>
      </c>
      <c r="D7087" s="1" t="s">
        <v>3245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3246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8" t="n">
        <v>46242</v>
      </c>
      <c r="C7088" s="1" t="n">
        <v>6</v>
      </c>
      <c r="D7088" s="1" t="s">
        <v>3217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3212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8" t="n">
        <v>46242</v>
      </c>
      <c r="C7089" s="1" t="n">
        <v>6</v>
      </c>
      <c r="D7089" s="1" t="s">
        <v>3217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3213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8" t="n">
        <v>46242</v>
      </c>
      <c r="C7090" s="1" t="n">
        <v>6</v>
      </c>
      <c r="D7090" s="1" t="s">
        <v>3217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3214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8" t="n">
        <v>46242</v>
      </c>
      <c r="C7091" s="1" t="n">
        <v>6</v>
      </c>
      <c r="D7091" s="1" t="s">
        <v>3217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3215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8" t="n">
        <v>46242</v>
      </c>
      <c r="C7092" s="1" t="n">
        <v>6</v>
      </c>
      <c r="D7092" s="1" t="s">
        <v>3217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5602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8" t="n">
        <v>46242</v>
      </c>
      <c r="C7093" s="1" t="n">
        <v>11</v>
      </c>
      <c r="D7093" s="1" t="s">
        <v>3218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3269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8" t="n">
        <v>46242</v>
      </c>
      <c r="C7094" s="1" t="n">
        <v>11</v>
      </c>
      <c r="D7094" s="1" t="s">
        <v>3218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3270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8" t="n">
        <v>46242</v>
      </c>
      <c r="C7095" s="1" t="n">
        <v>11</v>
      </c>
      <c r="D7095" s="1" t="s">
        <v>3218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3271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8" t="n">
        <v>46242</v>
      </c>
      <c r="C7096" s="1" t="n">
        <v>11</v>
      </c>
      <c r="D7096" s="1" t="s">
        <v>3218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3272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8" t="n">
        <v>46242</v>
      </c>
      <c r="C7097" s="1" t="n">
        <v>11</v>
      </c>
      <c r="D7097" s="1" t="s">
        <v>3218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5603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8" t="n">
        <v>46242</v>
      </c>
      <c r="C7098" s="1" t="n">
        <v>11</v>
      </c>
      <c r="D7098" s="1" t="s">
        <v>3218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5604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8" t="n">
        <v>46242</v>
      </c>
      <c r="C7099" s="1" t="n">
        <v>11</v>
      </c>
      <c r="D7099" s="1" t="s">
        <v>3218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5605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8" t="n">
        <v>46242</v>
      </c>
      <c r="C7100" s="1" t="n">
        <v>11</v>
      </c>
      <c r="D7100" s="1" t="s">
        <v>3218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5606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8" t="n">
        <v>46242</v>
      </c>
      <c r="C7101" s="1" t="n">
        <v>11</v>
      </c>
      <c r="D7101" s="1" t="s">
        <v>3218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5607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8" t="n">
        <v>46242</v>
      </c>
      <c r="C7102" s="1" t="n">
        <v>11</v>
      </c>
      <c r="D7102" s="1" t="s">
        <v>3218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5608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8" t="n">
        <v>46242</v>
      </c>
      <c r="C7103" s="1" t="n">
        <v>11</v>
      </c>
      <c r="D7103" s="1" t="s">
        <v>3218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5609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8" t="n">
        <v>46242</v>
      </c>
      <c r="C7104" s="1" t="n">
        <v>11</v>
      </c>
      <c r="D7104" s="1" t="s">
        <v>3218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5610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8" t="n">
        <v>46242</v>
      </c>
      <c r="C7105" s="1" t="n">
        <v>11</v>
      </c>
      <c r="D7105" s="1" t="s">
        <v>3218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5611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8" t="n">
        <v>46242</v>
      </c>
      <c r="C7106" s="1" t="n">
        <v>171</v>
      </c>
      <c r="D7106" s="1" t="s">
        <v>3445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5612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8" t="n">
        <v>46244</v>
      </c>
      <c r="C7107" s="1" t="n">
        <v>6</v>
      </c>
      <c r="D7107" s="1" t="s">
        <v>3217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3212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8" t="n">
        <v>46244</v>
      </c>
      <c r="C7108" s="1" t="n">
        <v>6</v>
      </c>
      <c r="D7108" s="1" t="s">
        <v>3217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3213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8" t="n">
        <v>46244</v>
      </c>
      <c r="C7109" s="1" t="n">
        <v>6</v>
      </c>
      <c r="D7109" s="1" t="s">
        <v>3217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3214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8" t="n">
        <v>46244</v>
      </c>
      <c r="C7110" s="1" t="n">
        <v>6</v>
      </c>
      <c r="D7110" s="1" t="s">
        <v>3217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3215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8" t="n">
        <v>46244</v>
      </c>
      <c r="C7111" s="1" t="n">
        <v>11</v>
      </c>
      <c r="D7111" s="1" t="s">
        <v>3218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3267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8" t="n">
        <v>46244</v>
      </c>
      <c r="C7112" s="1" t="n">
        <v>11</v>
      </c>
      <c r="D7112" s="1" t="s">
        <v>3218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3494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8" t="n">
        <v>46244</v>
      </c>
      <c r="C7113" s="1" t="n">
        <v>11</v>
      </c>
      <c r="D7113" s="1" t="s">
        <v>3218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3288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8" t="n">
        <v>46244</v>
      </c>
      <c r="C7114" s="1" t="n">
        <v>11</v>
      </c>
      <c r="D7114" s="1" t="s">
        <v>3218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3290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8" t="n">
        <v>46244</v>
      </c>
      <c r="C7115" s="1" t="n">
        <v>22</v>
      </c>
      <c r="D7115" s="1" t="s">
        <v>3364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3379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8" t="n">
        <v>46244</v>
      </c>
      <c r="C7116" s="1" t="n">
        <v>22</v>
      </c>
      <c r="D7116" s="1" t="s">
        <v>3364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3380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8" t="n">
        <v>46244</v>
      </c>
      <c r="C7117" s="1" t="n">
        <v>22</v>
      </c>
      <c r="D7117" s="1" t="s">
        <v>3364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3381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8" t="n">
        <v>46244</v>
      </c>
      <c r="C7118" s="1" t="n">
        <v>22</v>
      </c>
      <c r="D7118" s="1" t="s">
        <v>3364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3382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8" t="n">
        <v>46244</v>
      </c>
      <c r="C7119" s="1" t="n">
        <v>22</v>
      </c>
      <c r="D7119" s="1" t="s">
        <v>3364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3365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8" t="n">
        <v>46244</v>
      </c>
      <c r="C7120" s="1" t="n">
        <v>22</v>
      </c>
      <c r="D7120" s="1" t="s">
        <v>3364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3383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8" t="n">
        <v>46244</v>
      </c>
      <c r="C7121" s="1" t="n">
        <v>22</v>
      </c>
      <c r="D7121" s="1" t="s">
        <v>3364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3366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8" t="n">
        <v>46244</v>
      </c>
      <c r="C7122" s="1" t="n">
        <v>22</v>
      </c>
      <c r="D7122" s="1" t="s">
        <v>3364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3367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8" t="n">
        <v>46244</v>
      </c>
      <c r="C7123" s="1" t="n">
        <v>22</v>
      </c>
      <c r="D7123" s="1" t="s">
        <v>3364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3368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8" t="n">
        <v>46244</v>
      </c>
      <c r="C7124" s="1" t="n">
        <v>22</v>
      </c>
      <c r="D7124" s="1" t="s">
        <v>3364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3369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8" t="n">
        <v>46244</v>
      </c>
      <c r="C7125" s="1" t="n">
        <v>22</v>
      </c>
      <c r="D7125" s="1" t="s">
        <v>3364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3370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8" t="n">
        <v>46244</v>
      </c>
      <c r="C7126" s="1" t="n">
        <v>22</v>
      </c>
      <c r="D7126" s="1" t="s">
        <v>3364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3371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8" t="n">
        <v>46244</v>
      </c>
      <c r="C7127" s="1" t="n">
        <v>22</v>
      </c>
      <c r="D7127" s="1" t="s">
        <v>3364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3372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8" t="n">
        <v>46244</v>
      </c>
      <c r="C7128" s="1" t="n">
        <v>22</v>
      </c>
      <c r="D7128" s="1" t="s">
        <v>3364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3373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8" t="n">
        <v>46244</v>
      </c>
      <c r="C7129" s="1" t="n">
        <v>22</v>
      </c>
      <c r="D7129" s="1" t="s">
        <v>3364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3374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8" t="n">
        <v>46244</v>
      </c>
      <c r="C7130" s="1" t="n">
        <v>22</v>
      </c>
      <c r="D7130" s="1" t="s">
        <v>3364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3375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8" t="n">
        <v>46244</v>
      </c>
      <c r="C7131" s="1" t="n">
        <v>22</v>
      </c>
      <c r="D7131" s="1" t="s">
        <v>3364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3376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8" t="n">
        <v>46244</v>
      </c>
      <c r="C7132" s="1" t="n">
        <v>22</v>
      </c>
      <c r="D7132" s="1" t="s">
        <v>3364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3376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8" t="n">
        <v>46244</v>
      </c>
      <c r="C7133" s="1" t="n">
        <v>22</v>
      </c>
      <c r="D7133" s="1" t="s">
        <v>3364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3377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8" t="n">
        <v>46244</v>
      </c>
      <c r="C7134" s="1" t="n">
        <v>22</v>
      </c>
      <c r="D7134" s="1" t="s">
        <v>3364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3377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8" t="n">
        <v>46244</v>
      </c>
      <c r="C7135" s="1" t="n">
        <v>22</v>
      </c>
      <c r="D7135" s="1" t="s">
        <v>3364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3378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8" t="n">
        <v>46244</v>
      </c>
      <c r="C7136" s="1" t="n">
        <v>22</v>
      </c>
      <c r="D7136" s="1" t="s">
        <v>3364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3378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8" t="n">
        <v>46244</v>
      </c>
      <c r="C7137" s="1" t="n">
        <v>100</v>
      </c>
      <c r="D7137" s="1" t="s">
        <v>3385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3379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8" t="n">
        <v>46244</v>
      </c>
      <c r="C7138" s="1" t="n">
        <v>100</v>
      </c>
      <c r="D7138" s="1" t="s">
        <v>3385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3380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8" t="n">
        <v>46244</v>
      </c>
      <c r="C7139" s="1" t="n">
        <v>100</v>
      </c>
      <c r="D7139" s="1" t="s">
        <v>3385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3381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8" t="n">
        <v>46244</v>
      </c>
      <c r="C7140" s="1" t="n">
        <v>100</v>
      </c>
      <c r="D7140" s="1" t="s">
        <v>3385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3382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8" t="n">
        <v>46244</v>
      </c>
      <c r="C7141" s="1" t="n">
        <v>100</v>
      </c>
      <c r="D7141" s="1" t="s">
        <v>3385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3383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8" t="n">
        <v>46244</v>
      </c>
      <c r="C7142" s="1" t="n">
        <v>100</v>
      </c>
      <c r="D7142" s="1" t="s">
        <v>3385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3376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8" t="n">
        <v>46244</v>
      </c>
      <c r="C7143" s="1" t="n">
        <v>100</v>
      </c>
      <c r="D7143" s="1" t="s">
        <v>3385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3377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8" t="n">
        <v>46244</v>
      </c>
      <c r="C7144" s="1" t="n">
        <v>100</v>
      </c>
      <c r="D7144" s="1" t="s">
        <v>3385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3378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8" t="n">
        <v>46244</v>
      </c>
      <c r="C7145" s="1" t="n">
        <v>100</v>
      </c>
      <c r="D7145" s="1" t="s">
        <v>3385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3365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8" t="n">
        <v>46244</v>
      </c>
      <c r="C7146" s="1" t="n">
        <v>100</v>
      </c>
      <c r="D7146" s="1" t="s">
        <v>3385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3366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8" t="n">
        <v>46244</v>
      </c>
      <c r="C7147" s="1" t="n">
        <v>100</v>
      </c>
      <c r="D7147" s="1" t="s">
        <v>3385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3367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8" t="n">
        <v>46244</v>
      </c>
      <c r="C7148" s="1" t="n">
        <v>100</v>
      </c>
      <c r="D7148" s="1" t="s">
        <v>3385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3368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8" t="n">
        <v>46244</v>
      </c>
      <c r="C7149" s="1" t="n">
        <v>100</v>
      </c>
      <c r="D7149" s="1" t="s">
        <v>3385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3369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8" t="n">
        <v>46244</v>
      </c>
      <c r="C7150" s="1" t="n">
        <v>100</v>
      </c>
      <c r="D7150" s="1" t="s">
        <v>3385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3370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8" t="n">
        <v>46244</v>
      </c>
      <c r="C7151" s="1" t="n">
        <v>100</v>
      </c>
      <c r="D7151" s="1" t="s">
        <v>3385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3371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8" t="n">
        <v>46244</v>
      </c>
      <c r="C7152" s="1" t="n">
        <v>100</v>
      </c>
      <c r="D7152" s="1" t="s">
        <v>3385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3372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8" t="n">
        <v>46244</v>
      </c>
      <c r="C7153" s="1" t="n">
        <v>100</v>
      </c>
      <c r="D7153" s="1" t="s">
        <v>3385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3373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8" t="n">
        <v>46244</v>
      </c>
      <c r="C7154" s="1" t="n">
        <v>100</v>
      </c>
      <c r="D7154" s="1" t="s">
        <v>3385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3374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8" t="n">
        <v>46244</v>
      </c>
      <c r="C7155" s="1" t="n">
        <v>100</v>
      </c>
      <c r="D7155" s="1" t="s">
        <v>3385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3375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8" t="n">
        <v>46244</v>
      </c>
      <c r="C7156" s="1" t="n">
        <v>100</v>
      </c>
      <c r="D7156" s="1" t="s">
        <v>3385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3376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8" t="n">
        <v>46244</v>
      </c>
      <c r="C7157" s="1" t="n">
        <v>100</v>
      </c>
      <c r="D7157" s="1" t="s">
        <v>3385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3377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8" t="n">
        <v>46244</v>
      </c>
      <c r="C7158" s="1" t="n">
        <v>100</v>
      </c>
      <c r="D7158" s="1" t="s">
        <v>3385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3378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8" t="n">
        <v>46245</v>
      </c>
      <c r="C7159" s="1" t="n">
        <v>6</v>
      </c>
      <c r="D7159" s="1" t="s">
        <v>3217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3212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8" t="n">
        <v>46245</v>
      </c>
      <c r="C7160" s="1" t="n">
        <v>6</v>
      </c>
      <c r="D7160" s="1" t="s">
        <v>3217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3213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8" t="n">
        <v>46245</v>
      </c>
      <c r="C7161" s="1" t="n">
        <v>6</v>
      </c>
      <c r="D7161" s="1" t="s">
        <v>3217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3214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8" t="n">
        <v>46245</v>
      </c>
      <c r="C7162" s="1" t="n">
        <v>6</v>
      </c>
      <c r="D7162" s="1" t="s">
        <v>3217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3216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8" t="n">
        <v>46245</v>
      </c>
      <c r="C7163" s="1" t="n">
        <v>6</v>
      </c>
      <c r="D7163" s="1" t="s">
        <v>3217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3215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8" t="n">
        <v>46245</v>
      </c>
      <c r="C7164" s="1" t="n">
        <v>6</v>
      </c>
      <c r="D7164" s="1" t="s">
        <v>3217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3248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8" t="n">
        <v>46245</v>
      </c>
      <c r="C7165" s="1" t="n">
        <v>6</v>
      </c>
      <c r="D7165" s="1" t="s">
        <v>3217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3249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8" t="n">
        <v>46245</v>
      </c>
      <c r="C7166" s="1" t="n">
        <v>6</v>
      </c>
      <c r="D7166" s="1" t="s">
        <v>3217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3250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8" t="n">
        <v>46245</v>
      </c>
      <c r="C7167" s="1" t="n">
        <v>6</v>
      </c>
      <c r="D7167" s="1" t="s">
        <v>3217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3251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8" t="n">
        <v>46245</v>
      </c>
      <c r="C7168" s="1" t="n">
        <v>6</v>
      </c>
      <c r="D7168" s="1" t="s">
        <v>3217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3252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8" t="n">
        <v>46245</v>
      </c>
      <c r="C7169" s="1" t="n">
        <v>6</v>
      </c>
      <c r="D7169" s="1" t="s">
        <v>3217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3254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8" t="n">
        <v>46245</v>
      </c>
      <c r="C7170" s="1" t="n">
        <v>6</v>
      </c>
      <c r="D7170" s="1" t="s">
        <v>3217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3402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8" t="n">
        <v>46245</v>
      </c>
      <c r="C7171" s="1" t="n">
        <v>6</v>
      </c>
      <c r="D7171" s="1" t="s">
        <v>3217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3255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8" t="n">
        <v>46245</v>
      </c>
      <c r="C7172" s="1" t="n">
        <v>6</v>
      </c>
      <c r="D7172" s="1" t="s">
        <v>3217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3256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8" t="n">
        <v>46245</v>
      </c>
      <c r="C7173" s="1" t="n">
        <v>6</v>
      </c>
      <c r="D7173" s="1" t="s">
        <v>3217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3257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8" t="n">
        <v>46245</v>
      </c>
      <c r="C7174" s="1" t="n">
        <v>6</v>
      </c>
      <c r="D7174" s="1" t="s">
        <v>3217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3258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8" t="n">
        <v>46245</v>
      </c>
      <c r="C7175" s="1" t="n">
        <v>6</v>
      </c>
      <c r="D7175" s="1" t="s">
        <v>3217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3403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8" t="n">
        <v>46245</v>
      </c>
      <c r="C7176" s="1" t="n">
        <v>6</v>
      </c>
      <c r="D7176" s="1" t="s">
        <v>3217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3260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8" t="n">
        <v>46245</v>
      </c>
      <c r="C7177" s="1" t="n">
        <v>6</v>
      </c>
      <c r="D7177" s="1" t="s">
        <v>3217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3604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8" t="n">
        <v>46245</v>
      </c>
      <c r="C7178" s="1" t="n">
        <v>6</v>
      </c>
      <c r="D7178" s="1" t="s">
        <v>3217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3262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8" t="n">
        <v>46245</v>
      </c>
      <c r="C7179" s="1" t="n">
        <v>6</v>
      </c>
      <c r="D7179" s="1" t="s">
        <v>3217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5208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8" t="n">
        <v>46245</v>
      </c>
      <c r="C7180" s="1" t="n">
        <v>6</v>
      </c>
      <c r="D7180" s="1" t="s">
        <v>3217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3406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8" t="n">
        <v>46245</v>
      </c>
      <c r="C7181" s="1" t="n">
        <v>6</v>
      </c>
      <c r="D7181" s="1" t="s">
        <v>3217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3407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8" t="n">
        <v>46245</v>
      </c>
      <c r="C7182" s="1" t="n">
        <v>11</v>
      </c>
      <c r="D7182" s="1" t="s">
        <v>3218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3288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8" t="n">
        <v>46245</v>
      </c>
      <c r="C7183" s="1" t="n">
        <v>11</v>
      </c>
      <c r="D7183" s="1" t="s">
        <v>3218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3288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8" t="n">
        <v>46245</v>
      </c>
      <c r="C7184" s="1" t="n">
        <v>11</v>
      </c>
      <c r="D7184" s="1" t="s">
        <v>3218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3290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8" t="n">
        <v>46245</v>
      </c>
      <c r="C7185" s="1" t="n">
        <v>11</v>
      </c>
      <c r="D7185" s="1" t="s">
        <v>3218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3289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8" t="n">
        <v>46245</v>
      </c>
      <c r="C7186" s="1" t="n">
        <v>11</v>
      </c>
      <c r="D7186" s="1" t="s">
        <v>3218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3289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8" t="n">
        <v>46245</v>
      </c>
      <c r="C7187" s="1" t="n">
        <v>11</v>
      </c>
      <c r="D7187" s="1" t="s">
        <v>3218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3513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8" t="n">
        <v>46245</v>
      </c>
      <c r="C7188" s="1" t="n">
        <v>11</v>
      </c>
      <c r="D7188" s="1" t="s">
        <v>3218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3496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8" t="n">
        <v>46245</v>
      </c>
      <c r="C7189" s="1" t="n">
        <v>11</v>
      </c>
      <c r="D7189" s="1" t="s">
        <v>3218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3497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8" t="n">
        <v>46245</v>
      </c>
      <c r="C7190" s="1" t="n">
        <v>11</v>
      </c>
      <c r="D7190" s="1" t="s">
        <v>3218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5613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8" t="n">
        <v>46245</v>
      </c>
      <c r="C7191" s="1" t="n">
        <v>11</v>
      </c>
      <c r="D7191" s="1" t="s">
        <v>3218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3636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8" t="n">
        <v>46245</v>
      </c>
      <c r="C7192" s="1" t="n">
        <v>11</v>
      </c>
      <c r="D7192" s="1" t="s">
        <v>3218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3638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8" t="n">
        <v>46245</v>
      </c>
      <c r="C7193" s="1" t="n">
        <v>11</v>
      </c>
      <c r="D7193" s="1" t="s">
        <v>3218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3639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8" t="n">
        <v>46245</v>
      </c>
      <c r="C7194" s="1" t="n">
        <v>11</v>
      </c>
      <c r="D7194" s="1" t="s">
        <v>3218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3640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8" t="n">
        <v>46245</v>
      </c>
      <c r="C7195" s="1" t="n">
        <v>11</v>
      </c>
      <c r="D7195" s="1" t="s">
        <v>3218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3642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8" t="n">
        <v>46245</v>
      </c>
      <c r="C7196" s="1" t="n">
        <v>22</v>
      </c>
      <c r="D7196" s="1" t="s">
        <v>3364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3379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8" t="n">
        <v>46245</v>
      </c>
      <c r="C7197" s="1" t="n">
        <v>22</v>
      </c>
      <c r="D7197" s="1" t="s">
        <v>3364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3380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8" t="n">
        <v>46245</v>
      </c>
      <c r="C7198" s="1" t="n">
        <v>22</v>
      </c>
      <c r="D7198" s="1" t="s">
        <v>3364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3381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8" t="n">
        <v>46245</v>
      </c>
      <c r="C7199" s="1" t="n">
        <v>22</v>
      </c>
      <c r="D7199" s="1" t="s">
        <v>3364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3382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8" t="n">
        <v>46245</v>
      </c>
      <c r="C7200" s="1" t="n">
        <v>22</v>
      </c>
      <c r="D7200" s="1" t="s">
        <v>3364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3595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8" t="n">
        <v>46245</v>
      </c>
      <c r="C7201" s="1" t="n">
        <v>22</v>
      </c>
      <c r="D7201" s="1" t="s">
        <v>3364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3595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8" t="n">
        <v>46245</v>
      </c>
      <c r="C7202" s="1" t="n">
        <v>22</v>
      </c>
      <c r="D7202" s="1" t="s">
        <v>3364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3365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8" t="n">
        <v>46245</v>
      </c>
      <c r="C7203" s="1" t="n">
        <v>22</v>
      </c>
      <c r="D7203" s="1" t="s">
        <v>3364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3365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8" t="n">
        <v>46245</v>
      </c>
      <c r="C7204" s="1" t="n">
        <v>22</v>
      </c>
      <c r="D7204" s="1" t="s">
        <v>3364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3383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8" t="n">
        <v>46245</v>
      </c>
      <c r="C7205" s="1" t="n">
        <v>22</v>
      </c>
      <c r="D7205" s="1" t="s">
        <v>3364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3383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8" t="n">
        <v>46245</v>
      </c>
      <c r="C7206" s="1" t="n">
        <v>22</v>
      </c>
      <c r="D7206" s="1" t="s">
        <v>3364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3383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8" t="n">
        <v>46245</v>
      </c>
      <c r="C7207" s="1" t="n">
        <v>22</v>
      </c>
      <c r="D7207" s="1" t="s">
        <v>3364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3383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8" t="n">
        <v>46245</v>
      </c>
      <c r="C7208" s="1" t="n">
        <v>22</v>
      </c>
      <c r="D7208" s="1" t="s">
        <v>3364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3366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8" t="n">
        <v>46245</v>
      </c>
      <c r="C7209" s="1" t="n">
        <v>22</v>
      </c>
      <c r="D7209" s="1" t="s">
        <v>3364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3366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8" t="n">
        <v>46245</v>
      </c>
      <c r="C7210" s="1" t="n">
        <v>22</v>
      </c>
      <c r="D7210" s="1" t="s">
        <v>3364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3367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8" t="n">
        <v>46245</v>
      </c>
      <c r="C7211" s="1" t="n">
        <v>22</v>
      </c>
      <c r="D7211" s="1" t="s">
        <v>3364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3368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8" t="n">
        <v>46245</v>
      </c>
      <c r="C7212" s="1" t="n">
        <v>22</v>
      </c>
      <c r="D7212" s="1" t="s">
        <v>3364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3369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8" t="n">
        <v>46245</v>
      </c>
      <c r="C7213" s="1" t="n">
        <v>22</v>
      </c>
      <c r="D7213" s="1" t="s">
        <v>3364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3370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8" t="n">
        <v>46245</v>
      </c>
      <c r="C7214" s="1" t="n">
        <v>22</v>
      </c>
      <c r="D7214" s="1" t="s">
        <v>3364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3371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8" t="n">
        <v>46245</v>
      </c>
      <c r="C7215" s="1" t="n">
        <v>22</v>
      </c>
      <c r="D7215" s="1" t="s">
        <v>3364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3372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8" t="n">
        <v>46245</v>
      </c>
      <c r="C7216" s="1" t="n">
        <v>22</v>
      </c>
      <c r="D7216" s="1" t="s">
        <v>3364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3373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8" t="n">
        <v>46245</v>
      </c>
      <c r="C7217" s="1" t="n">
        <v>22</v>
      </c>
      <c r="D7217" s="1" t="s">
        <v>3364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3373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8" t="n">
        <v>46245</v>
      </c>
      <c r="C7218" s="1" t="n">
        <v>22</v>
      </c>
      <c r="D7218" s="1" t="s">
        <v>3364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3374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8" t="n">
        <v>46245</v>
      </c>
      <c r="C7219" s="1" t="n">
        <v>22</v>
      </c>
      <c r="D7219" s="1" t="s">
        <v>3364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5614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8" t="n">
        <v>46245</v>
      </c>
      <c r="C7220" s="1" t="n">
        <v>22</v>
      </c>
      <c r="D7220" s="1" t="s">
        <v>3364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5064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8" t="n">
        <v>46245</v>
      </c>
      <c r="C7221" s="1" t="n">
        <v>22</v>
      </c>
      <c r="D7221" s="1" t="s">
        <v>3364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3384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8" t="n">
        <v>46245</v>
      </c>
      <c r="C7222" s="1" t="n">
        <v>22</v>
      </c>
      <c r="D7222" s="1" t="s">
        <v>3364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3375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8" t="n">
        <v>46245</v>
      </c>
      <c r="C7223" s="1" t="n">
        <v>22</v>
      </c>
      <c r="D7223" s="1" t="s">
        <v>3364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3375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8" t="n">
        <v>46245</v>
      </c>
      <c r="C7224" s="1" t="n">
        <v>22</v>
      </c>
      <c r="D7224" s="1" t="s">
        <v>3364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5561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8" t="n">
        <v>46245</v>
      </c>
      <c r="C7225" s="1" t="n">
        <v>22</v>
      </c>
      <c r="D7225" s="1" t="s">
        <v>3364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3376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8" t="n">
        <v>46245</v>
      </c>
      <c r="C7226" s="1" t="n">
        <v>22</v>
      </c>
      <c r="D7226" s="1" t="s">
        <v>3364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3376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8" t="n">
        <v>46245</v>
      </c>
      <c r="C7227" s="1" t="n">
        <v>22</v>
      </c>
      <c r="D7227" s="1" t="s">
        <v>3364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3376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8" t="n">
        <v>46245</v>
      </c>
      <c r="C7228" s="1" t="n">
        <v>22</v>
      </c>
      <c r="D7228" s="1" t="s">
        <v>3364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3376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8" t="n">
        <v>46245</v>
      </c>
      <c r="C7229" s="1" t="n">
        <v>22</v>
      </c>
      <c r="D7229" s="1" t="s">
        <v>3364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3377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8" t="n">
        <v>46245</v>
      </c>
      <c r="C7230" s="1" t="n">
        <v>22</v>
      </c>
      <c r="D7230" s="1" t="s">
        <v>3364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3377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8" t="n">
        <v>46245</v>
      </c>
      <c r="C7231" s="1" t="n">
        <v>22</v>
      </c>
      <c r="D7231" s="1" t="s">
        <v>3364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3377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8" t="n">
        <v>46245</v>
      </c>
      <c r="C7232" s="1" t="n">
        <v>22</v>
      </c>
      <c r="D7232" s="1" t="s">
        <v>3364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3378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8" t="n">
        <v>46245</v>
      </c>
      <c r="C7233" s="1" t="n">
        <v>22</v>
      </c>
      <c r="D7233" s="1" t="s">
        <v>3364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3378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8" t="n">
        <v>46245</v>
      </c>
      <c r="C7234" s="1" t="n">
        <v>22</v>
      </c>
      <c r="D7234" s="1" t="s">
        <v>3364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3378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8" t="n">
        <v>46245</v>
      </c>
      <c r="C7235" s="1" t="n">
        <v>22</v>
      </c>
      <c r="D7235" s="1" t="s">
        <v>3364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3378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8" t="n">
        <v>46245</v>
      </c>
      <c r="C7236" s="1" t="n">
        <v>100</v>
      </c>
      <c r="D7236" s="1" t="s">
        <v>3385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3365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8" t="n">
        <v>46245</v>
      </c>
      <c r="C7237" s="1" t="n">
        <v>100</v>
      </c>
      <c r="D7237" s="1" t="s">
        <v>3385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3366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8" t="n">
        <v>46245</v>
      </c>
      <c r="C7238" s="1" t="n">
        <v>100</v>
      </c>
      <c r="D7238" s="1" t="s">
        <v>3385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3367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8" t="n">
        <v>46245</v>
      </c>
      <c r="C7239" s="1" t="n">
        <v>100</v>
      </c>
      <c r="D7239" s="1" t="s">
        <v>3385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3368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8" t="n">
        <v>46245</v>
      </c>
      <c r="C7240" s="1" t="n">
        <v>100</v>
      </c>
      <c r="D7240" s="1" t="s">
        <v>3385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3369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8" t="n">
        <v>46245</v>
      </c>
      <c r="C7241" s="1" t="n">
        <v>100</v>
      </c>
      <c r="D7241" s="1" t="s">
        <v>3385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3370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8" t="n">
        <v>46245</v>
      </c>
      <c r="C7242" s="1" t="n">
        <v>100</v>
      </c>
      <c r="D7242" s="1" t="s">
        <v>3385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3371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8" t="n">
        <v>46245</v>
      </c>
      <c r="C7243" s="1" t="n">
        <v>100</v>
      </c>
      <c r="D7243" s="1" t="s">
        <v>3385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3372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8" t="n">
        <v>46245</v>
      </c>
      <c r="C7244" s="1" t="n">
        <v>100</v>
      </c>
      <c r="D7244" s="1" t="s">
        <v>3385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3373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8" t="n">
        <v>46245</v>
      </c>
      <c r="C7245" s="1" t="n">
        <v>100</v>
      </c>
      <c r="D7245" s="1" t="s">
        <v>3385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3374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8" t="n">
        <v>46245</v>
      </c>
      <c r="C7246" s="1" t="n">
        <v>100</v>
      </c>
      <c r="D7246" s="1" t="s">
        <v>3385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5064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8" t="n">
        <v>46245</v>
      </c>
      <c r="C7247" s="1" t="n">
        <v>100</v>
      </c>
      <c r="D7247" s="1" t="s">
        <v>3385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5561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8" t="n">
        <v>46245</v>
      </c>
      <c r="C7248" s="1" t="n">
        <v>100</v>
      </c>
      <c r="D7248" s="1" t="s">
        <v>3385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3376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8" t="n">
        <v>46245</v>
      </c>
      <c r="C7249" s="1" t="n">
        <v>100</v>
      </c>
      <c r="D7249" s="1" t="s">
        <v>3385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3377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8" t="n">
        <v>46245</v>
      </c>
      <c r="C7250" s="1" t="n">
        <v>100</v>
      </c>
      <c r="D7250" s="1" t="s">
        <v>3385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3378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8" t="n">
        <v>46245</v>
      </c>
      <c r="C7251" s="1" t="n">
        <v>100</v>
      </c>
      <c r="D7251" s="1" t="s">
        <v>3385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3365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8" t="n">
        <v>46245</v>
      </c>
      <c r="C7252" s="1" t="n">
        <v>100</v>
      </c>
      <c r="D7252" s="1" t="s">
        <v>3385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3383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8" t="n">
        <v>46245</v>
      </c>
      <c r="C7253" s="1" t="n">
        <v>100</v>
      </c>
      <c r="D7253" s="1" t="s">
        <v>3385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3367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8" t="n">
        <v>46245</v>
      </c>
      <c r="C7254" s="1" t="n">
        <v>100</v>
      </c>
      <c r="D7254" s="1" t="s">
        <v>3385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3368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8" t="n">
        <v>46245</v>
      </c>
      <c r="C7255" s="1" t="n">
        <v>100</v>
      </c>
      <c r="D7255" s="1" t="s">
        <v>3385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3369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8" t="n">
        <v>46245</v>
      </c>
      <c r="C7256" s="1" t="n">
        <v>100</v>
      </c>
      <c r="D7256" s="1" t="s">
        <v>3385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3370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8" t="n">
        <v>46245</v>
      </c>
      <c r="C7257" s="1" t="n">
        <v>100</v>
      </c>
      <c r="D7257" s="1" t="s">
        <v>3385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3371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8" t="n">
        <v>46245</v>
      </c>
      <c r="C7258" s="1" t="n">
        <v>100</v>
      </c>
      <c r="D7258" s="1" t="s">
        <v>3385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3372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8" t="n">
        <v>46245</v>
      </c>
      <c r="C7259" s="1" t="n">
        <v>100</v>
      </c>
      <c r="D7259" s="1" t="s">
        <v>3385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3373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8" t="n">
        <v>46245</v>
      </c>
      <c r="C7260" s="1" t="n">
        <v>100</v>
      </c>
      <c r="D7260" s="1" t="s">
        <v>3385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3374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8" t="n">
        <v>46245</v>
      </c>
      <c r="C7261" s="1" t="n">
        <v>100</v>
      </c>
      <c r="D7261" s="1" t="s">
        <v>3385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5614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8" t="n">
        <v>46245</v>
      </c>
      <c r="C7262" s="1" t="n">
        <v>100</v>
      </c>
      <c r="D7262" s="1" t="s">
        <v>3385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5064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8" t="n">
        <v>46245</v>
      </c>
      <c r="C7263" s="1" t="n">
        <v>100</v>
      </c>
      <c r="D7263" s="1" t="s">
        <v>3385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3375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8" t="n">
        <v>46245</v>
      </c>
      <c r="C7264" s="1" t="n">
        <v>100</v>
      </c>
      <c r="D7264" s="1" t="s">
        <v>3385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3376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8" t="n">
        <v>46245</v>
      </c>
      <c r="C7265" s="1" t="n">
        <v>100</v>
      </c>
      <c r="D7265" s="1" t="s">
        <v>3385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3377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8" t="n">
        <v>46245</v>
      </c>
      <c r="C7266" s="1" t="n">
        <v>100</v>
      </c>
      <c r="D7266" s="1" t="s">
        <v>3385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3378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8" t="n">
        <v>46245</v>
      </c>
      <c r="C7267" s="1" t="n">
        <v>100</v>
      </c>
      <c r="D7267" s="1" t="s">
        <v>3385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3379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8" t="n">
        <v>46245</v>
      </c>
      <c r="C7268" s="1" t="n">
        <v>100</v>
      </c>
      <c r="D7268" s="1" t="s">
        <v>3385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3380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8" t="n">
        <v>46245</v>
      </c>
      <c r="C7269" s="1" t="n">
        <v>100</v>
      </c>
      <c r="D7269" s="1" t="s">
        <v>3385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3381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8" t="n">
        <v>46245</v>
      </c>
      <c r="C7270" s="1" t="n">
        <v>100</v>
      </c>
      <c r="D7270" s="1" t="s">
        <v>3385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3382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8" t="n">
        <v>46245</v>
      </c>
      <c r="C7271" s="1" t="n">
        <v>100</v>
      </c>
      <c r="D7271" s="1" t="s">
        <v>3385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3595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8" t="n">
        <v>46245</v>
      </c>
      <c r="C7272" s="1" t="n">
        <v>100</v>
      </c>
      <c r="D7272" s="1" t="s">
        <v>3385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3383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8" t="n">
        <v>46245</v>
      </c>
      <c r="C7273" s="1" t="n">
        <v>100</v>
      </c>
      <c r="D7273" s="1" t="s">
        <v>3385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3376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8" t="n">
        <v>46245</v>
      </c>
      <c r="C7274" s="1" t="n">
        <v>100</v>
      </c>
      <c r="D7274" s="1" t="s">
        <v>3385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3377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8" t="n">
        <v>46245</v>
      </c>
      <c r="C7275" s="1" t="n">
        <v>100</v>
      </c>
      <c r="D7275" s="1" t="s">
        <v>3385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3378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8" t="n">
        <v>46245</v>
      </c>
      <c r="C7276" s="1" t="n">
        <v>100</v>
      </c>
      <c r="D7276" s="1" t="s">
        <v>3385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3595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8" t="n">
        <v>46245</v>
      </c>
      <c r="C7277" s="1" t="n">
        <v>100</v>
      </c>
      <c r="D7277" s="1" t="s">
        <v>3385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3383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8" t="n">
        <v>46245</v>
      </c>
      <c r="C7278" s="1" t="n">
        <v>100</v>
      </c>
      <c r="D7278" s="1" t="s">
        <v>3385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3384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8" t="n">
        <v>46245</v>
      </c>
      <c r="C7279" s="1" t="n">
        <v>100</v>
      </c>
      <c r="D7279" s="1" t="s">
        <v>3385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3376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8" t="n">
        <v>46245</v>
      </c>
      <c r="C7280" s="1" t="n">
        <v>100</v>
      </c>
      <c r="D7280" s="1" t="s">
        <v>3385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3378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8" t="n">
        <v>46245</v>
      </c>
      <c r="C7281" s="1" t="n">
        <v>100</v>
      </c>
      <c r="D7281" s="1" t="s">
        <v>3385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3365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8" t="n">
        <v>46245</v>
      </c>
      <c r="C7282" s="1" t="n">
        <v>100</v>
      </c>
      <c r="D7282" s="1" t="s">
        <v>3385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3383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8" t="n">
        <v>46245</v>
      </c>
      <c r="C7283" s="1" t="n">
        <v>100</v>
      </c>
      <c r="D7283" s="1" t="s">
        <v>3385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3366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8" t="n">
        <v>46245</v>
      </c>
      <c r="C7284" s="1" t="n">
        <v>100</v>
      </c>
      <c r="D7284" s="1" t="s">
        <v>3385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3373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8" t="n">
        <v>46245</v>
      </c>
      <c r="C7285" s="1" t="n">
        <v>100</v>
      </c>
      <c r="D7285" s="1" t="s">
        <v>3385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3375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8" t="n">
        <v>46245</v>
      </c>
      <c r="C7286" s="1" t="n">
        <v>100</v>
      </c>
      <c r="D7286" s="1" t="s">
        <v>3385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3376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8" t="n">
        <v>46245</v>
      </c>
      <c r="C7287" s="1" t="n">
        <v>100</v>
      </c>
      <c r="D7287" s="1" t="s">
        <v>3385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3377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8" t="n">
        <v>46245</v>
      </c>
      <c r="C7288" s="1" t="n">
        <v>100</v>
      </c>
      <c r="D7288" s="1" t="s">
        <v>3385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3378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8" t="n">
        <v>46245</v>
      </c>
      <c r="C7289" s="1" t="n">
        <v>100</v>
      </c>
      <c r="D7289" s="1" t="s">
        <v>3385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3365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8" t="n">
        <v>46245</v>
      </c>
      <c r="C7290" s="1" t="n">
        <v>100</v>
      </c>
      <c r="D7290" s="1" t="s">
        <v>3385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3383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8" t="n">
        <v>46245</v>
      </c>
      <c r="C7291" s="1" t="n">
        <v>100</v>
      </c>
      <c r="D7291" s="1" t="s">
        <v>3385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3366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8" t="n">
        <v>46245</v>
      </c>
      <c r="C7292" s="1" t="n">
        <v>100</v>
      </c>
      <c r="D7292" s="1" t="s">
        <v>3385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3373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8" t="n">
        <v>46245</v>
      </c>
      <c r="C7293" s="1" t="n">
        <v>100</v>
      </c>
      <c r="D7293" s="1" t="s">
        <v>3385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3375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8" t="n">
        <v>46245</v>
      </c>
      <c r="C7294" s="1" t="n">
        <v>100</v>
      </c>
      <c r="D7294" s="1" t="s">
        <v>3385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3376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8" t="n">
        <v>46245</v>
      </c>
      <c r="C7295" s="1" t="n">
        <v>100</v>
      </c>
      <c r="D7295" s="1" t="s">
        <v>3385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3377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8" t="n">
        <v>46245</v>
      </c>
      <c r="C7296" s="1" t="n">
        <v>100</v>
      </c>
      <c r="D7296" s="1" t="s">
        <v>3385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3378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8" t="n">
        <v>46245</v>
      </c>
      <c r="C7297" s="1" t="n">
        <v>107</v>
      </c>
      <c r="D7297" s="1" t="s">
        <v>3663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3239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8" t="n">
        <v>46246</v>
      </c>
      <c r="C7298" s="1" t="n">
        <v>1</v>
      </c>
      <c r="D7298" s="1" t="s">
        <v>3245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3246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8" t="n">
        <v>46246</v>
      </c>
      <c r="C7299" s="1" t="n">
        <v>6</v>
      </c>
      <c r="D7299" s="1" t="s">
        <v>3217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3212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8" t="n">
        <v>46246</v>
      </c>
      <c r="C7300" s="1" t="n">
        <v>6</v>
      </c>
      <c r="D7300" s="1" t="s">
        <v>3217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3214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8" t="n">
        <v>46246</v>
      </c>
      <c r="C7301" s="1" t="n">
        <v>11</v>
      </c>
      <c r="D7301" s="1" t="s">
        <v>3218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3267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8" t="n">
        <v>46246</v>
      </c>
      <c r="C7302" s="1" t="n">
        <v>11</v>
      </c>
      <c r="D7302" s="1" t="s">
        <v>3218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3494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8" t="n">
        <v>46246</v>
      </c>
      <c r="C7303" s="1" t="n">
        <v>11</v>
      </c>
      <c r="D7303" s="1" t="s">
        <v>3218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3450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8" t="n">
        <v>46246</v>
      </c>
      <c r="C7304" s="1" t="n">
        <v>11</v>
      </c>
      <c r="D7304" s="1" t="s">
        <v>3218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3451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8" t="n">
        <v>46246</v>
      </c>
      <c r="C7305" s="1" t="n">
        <v>11</v>
      </c>
      <c r="D7305" s="1" t="s">
        <v>3218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3452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8" t="n">
        <v>46246</v>
      </c>
      <c r="C7306" s="1" t="n">
        <v>11</v>
      </c>
      <c r="D7306" s="1" t="s">
        <v>3218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3453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8" t="n">
        <v>46246</v>
      </c>
      <c r="C7307" s="1" t="n">
        <v>11</v>
      </c>
      <c r="D7307" s="1" t="s">
        <v>3218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3454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8" t="n">
        <v>46246</v>
      </c>
      <c r="C7308" s="1" t="n">
        <v>11</v>
      </c>
      <c r="D7308" s="1" t="s">
        <v>3218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3455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8" t="n">
        <v>46246</v>
      </c>
      <c r="C7309" s="1" t="n">
        <v>11</v>
      </c>
      <c r="D7309" s="1" t="s">
        <v>3218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3456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8" t="n">
        <v>46246</v>
      </c>
      <c r="C7310" s="1" t="n">
        <v>11</v>
      </c>
      <c r="D7310" s="1" t="s">
        <v>3218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3457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8" t="n">
        <v>46246</v>
      </c>
      <c r="C7311" s="1" t="n">
        <v>11</v>
      </c>
      <c r="D7311" s="1" t="s">
        <v>3218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5133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8" t="n">
        <v>46246</v>
      </c>
      <c r="C7312" s="1" t="n">
        <v>11</v>
      </c>
      <c r="D7312" s="1" t="s">
        <v>3218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5134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8" t="n">
        <v>46246</v>
      </c>
      <c r="C7313" s="1" t="n">
        <v>11</v>
      </c>
      <c r="D7313" s="1" t="s">
        <v>3218</v>
      </c>
      <c r="E7313" s="1" t="n">
        <v>1609</v>
      </c>
      <c r="F7313" s="1" t="s">
        <v>521</v>
      </c>
      <c r="I7313" s="1" t="n">
        <v>5961</v>
      </c>
      <c r="J7313" s="1" t="n">
        <v>41614</v>
      </c>
      <c r="K7313" s="1" t="n">
        <v>7896878801213</v>
      </c>
      <c r="L7313" s="1" t="s">
        <v>3458</v>
      </c>
      <c r="N7313" s="1" t="n">
        <v>20</v>
      </c>
      <c r="O7313" s="1" t="n">
        <v>81</v>
      </c>
    </row>
    <row r="7314" customFormat="false" ht="15" hidden="false" customHeight="true" outlineLevel="0" collapsed="false">
      <c r="A7314" s="1" t="n">
        <v>3</v>
      </c>
      <c r="B7314" s="18" t="n">
        <v>46246</v>
      </c>
      <c r="C7314" s="1" t="n">
        <v>11</v>
      </c>
      <c r="D7314" s="1" t="s">
        <v>3218</v>
      </c>
      <c r="E7314" s="1" t="n">
        <v>1609</v>
      </c>
      <c r="F7314" s="1" t="s">
        <v>521</v>
      </c>
      <c r="I7314" s="1" t="n">
        <v>5961</v>
      </c>
      <c r="J7314" s="1" t="n">
        <v>32861</v>
      </c>
      <c r="K7314" s="1" t="n">
        <v>7896878801145</v>
      </c>
      <c r="L7314" s="1" t="s">
        <v>5136</v>
      </c>
      <c r="N7314" s="1" t="n">
        <v>3</v>
      </c>
      <c r="O7314" s="1" t="n">
        <v>23.55</v>
      </c>
    </row>
    <row r="7315" customFormat="false" ht="15" hidden="false" customHeight="true" outlineLevel="0" collapsed="false">
      <c r="A7315" s="1" t="n">
        <v>3</v>
      </c>
      <c r="B7315" s="18" t="n">
        <v>46246</v>
      </c>
      <c r="C7315" s="1" t="n">
        <v>11</v>
      </c>
      <c r="D7315" s="1" t="s">
        <v>3218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3269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8" t="n">
        <v>46246</v>
      </c>
      <c r="C7316" s="1" t="n">
        <v>11</v>
      </c>
      <c r="D7316" s="1" t="s">
        <v>3218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3272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8" t="n">
        <v>46246</v>
      </c>
      <c r="C7317" s="1" t="n">
        <v>11</v>
      </c>
      <c r="D7317" s="1" t="s">
        <v>3218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3288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8" t="n">
        <v>46246</v>
      </c>
      <c r="C7318" s="1" t="n">
        <v>11</v>
      </c>
      <c r="D7318" s="1" t="s">
        <v>3218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3309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8" t="n">
        <v>46246</v>
      </c>
      <c r="C7319" s="1" t="n">
        <v>11</v>
      </c>
      <c r="D7319" s="1" t="s">
        <v>3218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3629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8" t="n">
        <v>46246</v>
      </c>
      <c r="C7320" s="1" t="n">
        <v>11</v>
      </c>
      <c r="D7320" s="1" t="s">
        <v>3218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3310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8" t="n">
        <v>46246</v>
      </c>
      <c r="C7321" s="1" t="n">
        <v>11</v>
      </c>
      <c r="D7321" s="1" t="s">
        <v>3218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3630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8" t="n">
        <v>46246</v>
      </c>
      <c r="C7322" s="1" t="n">
        <v>11</v>
      </c>
      <c r="D7322" s="1" t="s">
        <v>3218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3631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8" t="n">
        <v>46246</v>
      </c>
      <c r="C7323" s="1" t="n">
        <v>11</v>
      </c>
      <c r="D7323" s="1" t="s">
        <v>3218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4763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8" t="n">
        <v>46246</v>
      </c>
      <c r="C7324" s="1" t="n">
        <v>11</v>
      </c>
      <c r="D7324" s="1" t="s">
        <v>3218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3310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8" t="n">
        <v>46246</v>
      </c>
      <c r="C7325" s="1" t="n">
        <v>11</v>
      </c>
      <c r="D7325" s="1" t="s">
        <v>3218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3635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8" t="n">
        <v>46246</v>
      </c>
      <c r="C7326" s="1" t="n">
        <v>11</v>
      </c>
      <c r="D7326" s="1" t="s">
        <v>3218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3315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8" t="n">
        <v>46246</v>
      </c>
      <c r="C7327" s="1" t="n">
        <v>11</v>
      </c>
      <c r="D7327" s="1" t="s">
        <v>3218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3316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8" t="n">
        <v>46246</v>
      </c>
      <c r="C7328" s="1" t="n">
        <v>11</v>
      </c>
      <c r="D7328" s="1" t="s">
        <v>3218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4165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8" t="n">
        <v>46246</v>
      </c>
      <c r="C7329" s="1" t="n">
        <v>11</v>
      </c>
      <c r="D7329" s="1" t="s">
        <v>3218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5615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8" t="n">
        <v>46246</v>
      </c>
      <c r="C7330" s="1" t="n">
        <v>11</v>
      </c>
      <c r="D7330" s="1" t="s">
        <v>3218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5616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8" t="n">
        <v>46246</v>
      </c>
      <c r="C7331" s="1" t="n">
        <v>11</v>
      </c>
      <c r="D7331" s="1" t="s">
        <v>3218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3647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8" t="n">
        <v>46246</v>
      </c>
      <c r="C7332" s="1" t="n">
        <v>11</v>
      </c>
      <c r="D7332" s="1" t="s">
        <v>3218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3648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8" t="n">
        <v>46246</v>
      </c>
      <c r="C7333" s="1" t="n">
        <v>11</v>
      </c>
      <c r="D7333" s="1" t="s">
        <v>3218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4128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8" t="n">
        <v>46246</v>
      </c>
      <c r="C7334" s="1" t="n">
        <v>11</v>
      </c>
      <c r="D7334" s="1" t="s">
        <v>3218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3306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8" t="n">
        <v>46246</v>
      </c>
      <c r="C7335" s="1" t="n">
        <v>11</v>
      </c>
      <c r="D7335" s="1" t="s">
        <v>3218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3651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8" t="n">
        <v>46246</v>
      </c>
      <c r="C7336" s="1" t="n">
        <v>11</v>
      </c>
      <c r="D7336" s="1" t="s">
        <v>3218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3653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8" t="n">
        <v>46246</v>
      </c>
      <c r="C7337" s="1" t="n">
        <v>11</v>
      </c>
      <c r="D7337" s="1" t="s">
        <v>3218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3654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8" t="n">
        <v>46246</v>
      </c>
      <c r="C7338" s="1" t="n">
        <v>11</v>
      </c>
      <c r="D7338" s="1" t="s">
        <v>3218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3721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8" t="n">
        <v>46246</v>
      </c>
      <c r="C7339" s="1" t="n">
        <v>11</v>
      </c>
      <c r="D7339" s="1" t="s">
        <v>3218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4770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8" t="n">
        <v>46246</v>
      </c>
      <c r="C7340" s="1" t="n">
        <v>11</v>
      </c>
      <c r="D7340" s="1" t="s">
        <v>3218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4221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8" t="n">
        <v>46246</v>
      </c>
      <c r="C7341" s="1" t="n">
        <v>11</v>
      </c>
      <c r="D7341" s="1" t="s">
        <v>3218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3728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8" t="n">
        <v>46246</v>
      </c>
      <c r="C7342" s="1" t="n">
        <v>11</v>
      </c>
      <c r="D7342" s="1" t="s">
        <v>3218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3514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8" t="n">
        <v>46246</v>
      </c>
      <c r="C7343" s="1" t="n">
        <v>11</v>
      </c>
      <c r="D7343" s="1" t="s">
        <v>3218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4223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8" t="n">
        <v>46246</v>
      </c>
      <c r="C7344" s="1" t="n">
        <v>11</v>
      </c>
      <c r="D7344" s="1" t="s">
        <v>3218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3740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8" t="n">
        <v>46246</v>
      </c>
      <c r="C7345" s="1" t="n">
        <v>11</v>
      </c>
      <c r="D7345" s="1" t="s">
        <v>3218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4224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8" t="n">
        <v>46246</v>
      </c>
      <c r="C7346" s="1" t="n">
        <v>11</v>
      </c>
      <c r="D7346" s="1" t="s">
        <v>3218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3743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8" t="n">
        <v>46246</v>
      </c>
      <c r="C7347" s="1" t="n">
        <v>11</v>
      </c>
      <c r="D7347" s="1" t="s">
        <v>3218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5617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8" t="n">
        <v>46246</v>
      </c>
      <c r="C7348" s="1" t="n">
        <v>11</v>
      </c>
      <c r="D7348" s="1" t="s">
        <v>3218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4073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8" t="n">
        <v>46246</v>
      </c>
      <c r="C7349" s="1" t="n">
        <v>11</v>
      </c>
      <c r="D7349" s="1" t="s">
        <v>3218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4074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8" t="n">
        <v>46246</v>
      </c>
      <c r="C7350" s="1" t="n">
        <v>11</v>
      </c>
      <c r="D7350" s="1" t="s">
        <v>3218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4075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8" t="n">
        <v>46246</v>
      </c>
      <c r="C7351" s="1" t="n">
        <v>22</v>
      </c>
      <c r="D7351" s="1" t="s">
        <v>3364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3365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8" t="n">
        <v>46246</v>
      </c>
      <c r="C7352" s="1" t="n">
        <v>22</v>
      </c>
      <c r="D7352" s="1" t="s">
        <v>3364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3383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8" t="n">
        <v>46246</v>
      </c>
      <c r="C7353" s="1" t="n">
        <v>22</v>
      </c>
      <c r="D7353" s="1" t="s">
        <v>3364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3366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8" t="n">
        <v>46246</v>
      </c>
      <c r="C7354" s="1" t="n">
        <v>22</v>
      </c>
      <c r="D7354" s="1" t="s">
        <v>3364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3368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8" t="n">
        <v>46246</v>
      </c>
      <c r="C7355" s="1" t="n">
        <v>22</v>
      </c>
      <c r="D7355" s="1" t="s">
        <v>3364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3369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8" t="n">
        <v>46246</v>
      </c>
      <c r="C7356" s="1" t="n">
        <v>22</v>
      </c>
      <c r="D7356" s="1" t="s">
        <v>3364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3370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8" t="n">
        <v>46246</v>
      </c>
      <c r="C7357" s="1" t="n">
        <v>22</v>
      </c>
      <c r="D7357" s="1" t="s">
        <v>3364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3371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8" t="n">
        <v>46246</v>
      </c>
      <c r="C7358" s="1" t="n">
        <v>22</v>
      </c>
      <c r="D7358" s="1" t="s">
        <v>3364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3372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8" t="n">
        <v>46246</v>
      </c>
      <c r="C7359" s="1" t="n">
        <v>22</v>
      </c>
      <c r="D7359" s="1" t="s">
        <v>3364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3373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8" t="n">
        <v>46246</v>
      </c>
      <c r="C7360" s="1" t="n">
        <v>22</v>
      </c>
      <c r="D7360" s="1" t="s">
        <v>3364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3374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8" t="n">
        <v>46246</v>
      </c>
      <c r="C7361" s="1" t="n">
        <v>22</v>
      </c>
      <c r="D7361" s="1" t="s">
        <v>3364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3375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8" t="n">
        <v>46246</v>
      </c>
      <c r="C7362" s="1" t="n">
        <v>22</v>
      </c>
      <c r="D7362" s="1" t="s">
        <v>3364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3376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8" t="n">
        <v>46246</v>
      </c>
      <c r="C7363" s="1" t="n">
        <v>22</v>
      </c>
      <c r="D7363" s="1" t="s">
        <v>3364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3377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8" t="n">
        <v>46246</v>
      </c>
      <c r="C7364" s="1" t="n">
        <v>22</v>
      </c>
      <c r="D7364" s="1" t="s">
        <v>3364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3378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8" t="n">
        <v>46246</v>
      </c>
      <c r="C7365" s="1" t="n">
        <v>100</v>
      </c>
      <c r="D7365" s="1" t="s">
        <v>3385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3365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8" t="n">
        <v>46246</v>
      </c>
      <c r="C7366" s="1" t="n">
        <v>100</v>
      </c>
      <c r="D7366" s="1" t="s">
        <v>3385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3383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8" t="n">
        <v>46246</v>
      </c>
      <c r="C7367" s="1" t="n">
        <v>100</v>
      </c>
      <c r="D7367" s="1" t="s">
        <v>3385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3366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8" t="n">
        <v>46246</v>
      </c>
      <c r="C7368" s="1" t="n">
        <v>100</v>
      </c>
      <c r="D7368" s="1" t="s">
        <v>3385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3368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8" t="n">
        <v>46246</v>
      </c>
      <c r="C7369" s="1" t="n">
        <v>100</v>
      </c>
      <c r="D7369" s="1" t="s">
        <v>3385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3369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8" t="n">
        <v>46246</v>
      </c>
      <c r="C7370" s="1" t="n">
        <v>100</v>
      </c>
      <c r="D7370" s="1" t="s">
        <v>3385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3370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8" t="n">
        <v>46246</v>
      </c>
      <c r="C7371" s="1" t="n">
        <v>100</v>
      </c>
      <c r="D7371" s="1" t="s">
        <v>3385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3371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8" t="n">
        <v>46246</v>
      </c>
      <c r="C7372" s="1" t="n">
        <v>100</v>
      </c>
      <c r="D7372" s="1" t="s">
        <v>3385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3372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8" t="n">
        <v>46246</v>
      </c>
      <c r="C7373" s="1" t="n">
        <v>100</v>
      </c>
      <c r="D7373" s="1" t="s">
        <v>3385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3373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8" t="n">
        <v>46246</v>
      </c>
      <c r="C7374" s="1" t="n">
        <v>100</v>
      </c>
      <c r="D7374" s="1" t="s">
        <v>3385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3374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8" t="n">
        <v>46246</v>
      </c>
      <c r="C7375" s="1" t="n">
        <v>100</v>
      </c>
      <c r="D7375" s="1" t="s">
        <v>3385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3375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8" t="n">
        <v>46246</v>
      </c>
      <c r="C7376" s="1" t="n">
        <v>100</v>
      </c>
      <c r="D7376" s="1" t="s">
        <v>3385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3376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8" t="n">
        <v>46246</v>
      </c>
      <c r="C7377" s="1" t="n">
        <v>100</v>
      </c>
      <c r="D7377" s="1" t="s">
        <v>3385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3377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8" t="n">
        <v>46246</v>
      </c>
      <c r="C7378" s="1" t="n">
        <v>100</v>
      </c>
      <c r="D7378" s="1" t="s">
        <v>3385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3378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8" t="n">
        <v>46247</v>
      </c>
      <c r="C7379" s="1" t="n">
        <v>6</v>
      </c>
      <c r="D7379" s="1" t="s">
        <v>3217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3845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8" t="n">
        <v>46247</v>
      </c>
      <c r="C7380" s="1" t="n">
        <v>6</v>
      </c>
      <c r="D7380" s="1" t="s">
        <v>3217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3847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8" t="n">
        <v>46247</v>
      </c>
      <c r="C7381" s="1" t="n">
        <v>6</v>
      </c>
      <c r="D7381" s="1" t="s">
        <v>3217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3848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8" t="n">
        <v>46247</v>
      </c>
      <c r="C7382" s="1" t="n">
        <v>6</v>
      </c>
      <c r="D7382" s="1" t="s">
        <v>3217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3215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8" t="n">
        <v>46247</v>
      </c>
      <c r="C7383" s="1" t="n">
        <v>6</v>
      </c>
      <c r="D7383" s="1" t="s">
        <v>3217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3212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8" t="n">
        <v>46247</v>
      </c>
      <c r="C7384" s="1" t="n">
        <v>6</v>
      </c>
      <c r="D7384" s="1" t="s">
        <v>3217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3213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8" t="n">
        <v>46247</v>
      </c>
      <c r="C7385" s="1" t="n">
        <v>6</v>
      </c>
      <c r="D7385" s="1" t="s">
        <v>3217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3214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8" t="n">
        <v>46247</v>
      </c>
      <c r="C7386" s="1" t="n">
        <v>11</v>
      </c>
      <c r="D7386" s="1" t="s">
        <v>3218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3273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8" t="n">
        <v>46247</v>
      </c>
      <c r="C7387" s="1" t="n">
        <v>11</v>
      </c>
      <c r="D7387" s="1" t="s">
        <v>3218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3274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8" t="n">
        <v>46247</v>
      </c>
      <c r="C7388" s="1" t="n">
        <v>11</v>
      </c>
      <c r="D7388" s="1" t="s">
        <v>3218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4158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8" t="n">
        <v>46247</v>
      </c>
      <c r="C7389" s="1" t="n">
        <v>11</v>
      </c>
      <c r="D7389" s="1" t="s">
        <v>3218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3275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8" t="n">
        <v>46247</v>
      </c>
      <c r="C7390" s="1" t="n">
        <v>11</v>
      </c>
      <c r="D7390" s="1" t="s">
        <v>3218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3276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8" t="n">
        <v>46247</v>
      </c>
      <c r="C7391" s="1" t="n">
        <v>11</v>
      </c>
      <c r="D7391" s="1" t="s">
        <v>3218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4159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8" t="n">
        <v>46247</v>
      </c>
      <c r="C7392" s="1" t="n">
        <v>11</v>
      </c>
      <c r="D7392" s="1" t="s">
        <v>3218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3277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8" t="n">
        <v>46247</v>
      </c>
      <c r="C7393" s="1" t="n">
        <v>11</v>
      </c>
      <c r="D7393" s="1" t="s">
        <v>3218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3278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8" t="n">
        <v>46247</v>
      </c>
      <c r="C7394" s="1" t="n">
        <v>11</v>
      </c>
      <c r="D7394" s="1" t="s">
        <v>3218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3280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8" t="n">
        <v>46247</v>
      </c>
      <c r="C7395" s="1" t="n">
        <v>11</v>
      </c>
      <c r="D7395" s="1" t="s">
        <v>3218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3283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8" t="n">
        <v>46247</v>
      </c>
      <c r="C7396" s="1" t="n">
        <v>11</v>
      </c>
      <c r="D7396" s="1" t="s">
        <v>3218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3284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8" t="n">
        <v>46247</v>
      </c>
      <c r="C7397" s="1" t="n">
        <v>11</v>
      </c>
      <c r="D7397" s="1" t="s">
        <v>3218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4813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8" t="n">
        <v>46247</v>
      </c>
      <c r="C7398" s="1" t="n">
        <v>11</v>
      </c>
      <c r="D7398" s="1" t="s">
        <v>3218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3285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8" t="n">
        <v>46247</v>
      </c>
      <c r="C7399" s="1" t="n">
        <v>11</v>
      </c>
      <c r="D7399" s="1" t="s">
        <v>3218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3287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8" t="n">
        <v>46247</v>
      </c>
      <c r="C7400" s="1" t="n">
        <v>11</v>
      </c>
      <c r="D7400" s="1" t="s">
        <v>3218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4160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8" t="n">
        <v>46247</v>
      </c>
      <c r="C7401" s="1" t="n">
        <v>11</v>
      </c>
      <c r="D7401" s="1" t="s">
        <v>3218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3296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8" t="n">
        <v>46247</v>
      </c>
      <c r="C7402" s="1" t="n">
        <v>11</v>
      </c>
      <c r="D7402" s="1" t="s">
        <v>3218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3301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8" t="n">
        <v>46247</v>
      </c>
      <c r="C7403" s="1" t="n">
        <v>11</v>
      </c>
      <c r="D7403" s="1" t="s">
        <v>3218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5618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8" t="n">
        <v>46247</v>
      </c>
      <c r="C7404" s="1" t="n">
        <v>11</v>
      </c>
      <c r="D7404" s="1" t="s">
        <v>3218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5603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8" t="n">
        <v>46247</v>
      </c>
      <c r="C7405" s="1" t="n">
        <v>11</v>
      </c>
      <c r="D7405" s="1" t="s">
        <v>3218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5619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8" t="n">
        <v>46247</v>
      </c>
      <c r="C7406" s="1" t="n">
        <v>11</v>
      </c>
      <c r="D7406" s="1" t="s">
        <v>3218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3689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8" t="n">
        <v>46247</v>
      </c>
      <c r="C7407" s="1" t="n">
        <v>11</v>
      </c>
      <c r="D7407" s="1" t="s">
        <v>3218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5620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8" t="n">
        <v>46247</v>
      </c>
      <c r="C7408" s="1" t="n">
        <v>11</v>
      </c>
      <c r="D7408" s="1" t="s">
        <v>3218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4427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8" t="n">
        <v>46247</v>
      </c>
      <c r="C7409" s="1" t="n">
        <v>11</v>
      </c>
      <c r="D7409" s="1" t="s">
        <v>3218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4395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8" t="n">
        <v>46247</v>
      </c>
      <c r="C7410" s="1" t="n">
        <v>11</v>
      </c>
      <c r="D7410" s="1" t="s">
        <v>3218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4398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8" t="n">
        <v>46247</v>
      </c>
      <c r="C7411" s="1" t="n">
        <v>11</v>
      </c>
      <c r="D7411" s="1" t="s">
        <v>3218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4505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8" t="n">
        <v>46247</v>
      </c>
      <c r="C7412" s="1" t="n">
        <v>11</v>
      </c>
      <c r="D7412" s="1" t="s">
        <v>3218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4400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8" t="n">
        <v>46247</v>
      </c>
      <c r="C7413" s="1" t="n">
        <v>11</v>
      </c>
      <c r="D7413" s="1" t="s">
        <v>3218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4506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8" t="n">
        <v>46247</v>
      </c>
      <c r="C7414" s="1" t="n">
        <v>11</v>
      </c>
      <c r="D7414" s="1" t="s">
        <v>3218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3894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8" t="n">
        <v>46247</v>
      </c>
      <c r="C7415" s="1" t="n">
        <v>11</v>
      </c>
      <c r="D7415" s="1" t="s">
        <v>3218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5621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8" t="n">
        <v>46247</v>
      </c>
      <c r="C7416" s="1" t="n">
        <v>11</v>
      </c>
      <c r="D7416" s="1" t="s">
        <v>3218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4403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8" t="n">
        <v>46247</v>
      </c>
      <c r="C7417" s="1" t="n">
        <v>11</v>
      </c>
      <c r="D7417" s="1" t="s">
        <v>3218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5622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8" t="n">
        <v>46247</v>
      </c>
      <c r="C7418" s="1" t="n">
        <v>11</v>
      </c>
      <c r="D7418" s="1" t="s">
        <v>3218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4406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8" t="n">
        <v>46247</v>
      </c>
      <c r="C7419" s="1" t="n">
        <v>11</v>
      </c>
      <c r="D7419" s="1" t="s">
        <v>3218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5623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8" t="n">
        <v>46247</v>
      </c>
      <c r="C7420" s="1" t="n">
        <v>11</v>
      </c>
      <c r="D7420" s="1" t="s">
        <v>3218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4649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8" t="n">
        <v>46247</v>
      </c>
      <c r="C7421" s="1" t="n">
        <v>11</v>
      </c>
      <c r="D7421" s="1" t="s">
        <v>3218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3697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8" t="n">
        <v>46247</v>
      </c>
      <c r="C7422" s="1" t="n">
        <v>11</v>
      </c>
      <c r="D7422" s="1" t="s">
        <v>3218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4512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8" t="n">
        <v>46247</v>
      </c>
      <c r="C7423" s="1" t="n">
        <v>11</v>
      </c>
      <c r="D7423" s="1" t="s">
        <v>3218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5624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8" t="n">
        <v>46247</v>
      </c>
      <c r="C7424" s="1" t="n">
        <v>11</v>
      </c>
      <c r="D7424" s="1" t="s">
        <v>3218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5341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8" t="n">
        <v>46247</v>
      </c>
      <c r="C7425" s="1" t="n">
        <v>11</v>
      </c>
      <c r="D7425" s="1" t="s">
        <v>3218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5625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8" t="n">
        <v>46247</v>
      </c>
      <c r="C7426" s="1" t="n">
        <v>11</v>
      </c>
      <c r="D7426" s="1" t="s">
        <v>3218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5626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8" t="n">
        <v>46247</v>
      </c>
      <c r="C7427" s="1" t="n">
        <v>11</v>
      </c>
      <c r="D7427" s="1" t="s">
        <v>3218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5627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8" t="n">
        <v>46247</v>
      </c>
      <c r="C7428" s="1" t="n">
        <v>11</v>
      </c>
      <c r="D7428" s="1" t="s">
        <v>3218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5628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8" t="n">
        <v>46247</v>
      </c>
      <c r="C7429" s="1" t="n">
        <v>11</v>
      </c>
      <c r="D7429" s="1" t="s">
        <v>3218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5629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8" t="n">
        <v>46247</v>
      </c>
      <c r="C7430" s="1" t="n">
        <v>11</v>
      </c>
      <c r="D7430" s="1" t="s">
        <v>3218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5630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8" t="n">
        <v>46247</v>
      </c>
      <c r="C7431" s="1" t="n">
        <v>11</v>
      </c>
      <c r="D7431" s="1" t="s">
        <v>3218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5631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8" t="n">
        <v>46247</v>
      </c>
      <c r="C7432" s="1" t="n">
        <v>11</v>
      </c>
      <c r="D7432" s="1" t="s">
        <v>3218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5632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8" t="n">
        <v>46247</v>
      </c>
      <c r="C7433" s="1" t="n">
        <v>11</v>
      </c>
      <c r="D7433" s="1" t="s">
        <v>3218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5633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8" t="n">
        <v>46247</v>
      </c>
      <c r="C7434" s="1" t="n">
        <v>11</v>
      </c>
      <c r="D7434" s="1" t="s">
        <v>3218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5634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8" t="n">
        <v>46247</v>
      </c>
      <c r="C7435" s="1" t="n">
        <v>11</v>
      </c>
      <c r="D7435" s="1" t="s">
        <v>3218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5635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8" t="n">
        <v>46247</v>
      </c>
      <c r="C7436" s="1" t="n">
        <v>11</v>
      </c>
      <c r="D7436" s="1" t="s">
        <v>3218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5636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8" t="n">
        <v>46247</v>
      </c>
      <c r="C7437" s="1" t="n">
        <v>11</v>
      </c>
      <c r="D7437" s="1" t="s">
        <v>3218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4106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8" t="n">
        <v>46247</v>
      </c>
      <c r="C7438" s="1" t="n">
        <v>11</v>
      </c>
      <c r="D7438" s="1" t="s">
        <v>3218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4107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8" t="n">
        <v>46247</v>
      </c>
      <c r="C7439" s="1" t="n">
        <v>11</v>
      </c>
      <c r="D7439" s="1" t="s">
        <v>3218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4111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8" t="n">
        <v>46247</v>
      </c>
      <c r="C7440" s="1" t="n">
        <v>11</v>
      </c>
      <c r="D7440" s="1" t="s">
        <v>3218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3395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8" t="n">
        <v>46247</v>
      </c>
      <c r="C7441" s="1" t="n">
        <v>11</v>
      </c>
      <c r="D7441" s="1" t="s">
        <v>3218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3396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8" t="n">
        <v>46247</v>
      </c>
      <c r="C7442" s="1" t="n">
        <v>11</v>
      </c>
      <c r="D7442" s="1" t="s">
        <v>3218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3397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8" t="n">
        <v>46247</v>
      </c>
      <c r="C7443" s="1" t="n">
        <v>11</v>
      </c>
      <c r="D7443" s="1" t="s">
        <v>3218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3398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8" t="n">
        <v>46247</v>
      </c>
      <c r="C7444" s="1" t="n">
        <v>11</v>
      </c>
      <c r="D7444" s="1" t="s">
        <v>3218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3399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8" t="n">
        <v>46247</v>
      </c>
      <c r="C7445" s="1" t="n">
        <v>11</v>
      </c>
      <c r="D7445" s="1" t="s">
        <v>3218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3400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8" t="n">
        <v>46247</v>
      </c>
      <c r="C7446" s="1" t="n">
        <v>11</v>
      </c>
      <c r="D7446" s="1" t="s">
        <v>3218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3412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8" t="n">
        <v>46247</v>
      </c>
      <c r="C7447" s="1" t="n">
        <v>11</v>
      </c>
      <c r="D7447" s="1" t="s">
        <v>3218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5637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8" t="n">
        <v>46247</v>
      </c>
      <c r="C7448" s="1" t="n">
        <v>11</v>
      </c>
      <c r="D7448" s="1" t="s">
        <v>3218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5638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8" t="n">
        <v>46247</v>
      </c>
      <c r="C7449" s="1" t="n">
        <v>11</v>
      </c>
      <c r="D7449" s="1" t="s">
        <v>3218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4016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8" t="n">
        <v>46247</v>
      </c>
      <c r="C7450" s="1" t="n">
        <v>11</v>
      </c>
      <c r="D7450" s="1" t="s">
        <v>3218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3446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8" t="n">
        <v>46247</v>
      </c>
      <c r="C7451" s="1" t="n">
        <v>11</v>
      </c>
      <c r="D7451" s="1" t="s">
        <v>3218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4121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8" t="n">
        <v>46247</v>
      </c>
      <c r="C7452" s="1" t="n">
        <v>11</v>
      </c>
      <c r="D7452" s="1" t="s">
        <v>3218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4017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8" t="n">
        <v>46247</v>
      </c>
      <c r="C7453" s="1" t="n">
        <v>11</v>
      </c>
      <c r="D7453" s="1" t="s">
        <v>3218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3415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8" t="n">
        <v>46247</v>
      </c>
      <c r="C7454" s="1" t="n">
        <v>11</v>
      </c>
      <c r="D7454" s="1" t="s">
        <v>3218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4018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8" t="n">
        <v>46247</v>
      </c>
      <c r="C7455" s="1" t="n">
        <v>11</v>
      </c>
      <c r="D7455" s="1" t="s">
        <v>3218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5639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8" t="n">
        <v>46247</v>
      </c>
      <c r="C7456" s="1" t="n">
        <v>11</v>
      </c>
      <c r="D7456" s="1" t="s">
        <v>3218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3417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8" t="n">
        <v>46247</v>
      </c>
      <c r="C7457" s="1" t="n">
        <v>11</v>
      </c>
      <c r="D7457" s="1" t="s">
        <v>3218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4767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8" t="n">
        <v>46247</v>
      </c>
      <c r="C7458" s="1" t="n">
        <v>11</v>
      </c>
      <c r="D7458" s="1" t="s">
        <v>3218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5640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8" t="n">
        <v>46247</v>
      </c>
      <c r="C7459" s="1" t="n">
        <v>11</v>
      </c>
      <c r="D7459" s="1" t="s">
        <v>3218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3420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8" t="n">
        <v>46247</v>
      </c>
      <c r="C7460" s="1" t="n">
        <v>11</v>
      </c>
      <c r="D7460" s="1" t="s">
        <v>3218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5641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8" t="n">
        <v>46247</v>
      </c>
      <c r="C7461" s="1" t="n">
        <v>11</v>
      </c>
      <c r="D7461" s="1" t="s">
        <v>3218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5642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8" t="n">
        <v>46247</v>
      </c>
      <c r="C7462" s="1" t="n">
        <v>11</v>
      </c>
      <c r="D7462" s="1" t="s">
        <v>3218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4999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8" t="n">
        <v>46247</v>
      </c>
      <c r="C7463" s="1" t="n">
        <v>11</v>
      </c>
      <c r="D7463" s="1" t="s">
        <v>3218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4023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8" t="n">
        <v>46247</v>
      </c>
      <c r="C7464" s="1" t="n">
        <v>11</v>
      </c>
      <c r="D7464" s="1" t="s">
        <v>3218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3420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8" t="n">
        <v>46247</v>
      </c>
      <c r="C7465" s="1" t="n">
        <v>11</v>
      </c>
      <c r="D7465" s="1" t="s">
        <v>3218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5643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8" t="n">
        <v>46247</v>
      </c>
      <c r="C7466" s="1" t="n">
        <v>11</v>
      </c>
      <c r="D7466" s="1" t="s">
        <v>3218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3362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8" t="n">
        <v>46247</v>
      </c>
      <c r="C7467" s="1" t="n">
        <v>11</v>
      </c>
      <c r="D7467" s="1" t="s">
        <v>3218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3363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8" t="n">
        <v>46247</v>
      </c>
      <c r="C7468" s="1" t="n">
        <v>11</v>
      </c>
      <c r="D7468" s="1" t="s">
        <v>3218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5644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8" t="n">
        <v>46247</v>
      </c>
      <c r="C7469" s="1" t="n">
        <v>11</v>
      </c>
      <c r="D7469" s="1" t="s">
        <v>3218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5645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8" t="n">
        <v>46247</v>
      </c>
      <c r="C7470" s="1" t="n">
        <v>11</v>
      </c>
      <c r="D7470" s="1" t="s">
        <v>3218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5646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8" t="n">
        <v>46247</v>
      </c>
      <c r="C7471" s="1" t="n">
        <v>11</v>
      </c>
      <c r="D7471" s="1" t="s">
        <v>3218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5647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8" t="n">
        <v>46247</v>
      </c>
      <c r="C7472" s="1" t="n">
        <v>11</v>
      </c>
      <c r="D7472" s="1" t="s">
        <v>3218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4341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8" t="n">
        <v>46247</v>
      </c>
      <c r="C7473" s="1" t="n">
        <v>11</v>
      </c>
      <c r="D7473" s="1" t="s">
        <v>3218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5648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8" t="n">
        <v>46247</v>
      </c>
      <c r="C7474" s="1" t="n">
        <v>11</v>
      </c>
      <c r="D7474" s="1" t="s">
        <v>3218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5649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8" t="n">
        <v>46247</v>
      </c>
      <c r="C7475" s="1" t="n">
        <v>11</v>
      </c>
      <c r="D7475" s="1" t="s">
        <v>3218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5650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8" t="n">
        <v>46247</v>
      </c>
      <c r="C7476" s="1" t="n">
        <v>11</v>
      </c>
      <c r="D7476" s="1" t="s">
        <v>3218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4347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8" t="n">
        <v>46247</v>
      </c>
      <c r="C7477" s="1" t="n">
        <v>11</v>
      </c>
      <c r="D7477" s="1" t="s">
        <v>3218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5116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8" t="n">
        <v>46247</v>
      </c>
      <c r="C7478" s="1" t="n">
        <v>11</v>
      </c>
      <c r="D7478" s="1" t="s">
        <v>3218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5651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8" t="n">
        <v>46247</v>
      </c>
      <c r="C7479" s="1" t="n">
        <v>11</v>
      </c>
      <c r="D7479" s="1" t="s">
        <v>3218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4355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8" t="n">
        <v>46247</v>
      </c>
      <c r="C7480" s="1" t="n">
        <v>11</v>
      </c>
      <c r="D7480" s="1" t="s">
        <v>3218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4356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8" t="n">
        <v>46247</v>
      </c>
      <c r="C7481" s="1" t="n">
        <v>11</v>
      </c>
      <c r="D7481" s="1" t="s">
        <v>3218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4358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8" t="n">
        <v>46247</v>
      </c>
      <c r="C7482" s="1" t="n">
        <v>11</v>
      </c>
      <c r="D7482" s="1" t="s">
        <v>3218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4359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8" t="n">
        <v>46247</v>
      </c>
      <c r="C7483" s="1" t="n">
        <v>11</v>
      </c>
      <c r="D7483" s="1" t="s">
        <v>3218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4361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8" t="n">
        <v>46247</v>
      </c>
      <c r="C7484" s="1" t="n">
        <v>11</v>
      </c>
      <c r="D7484" s="1" t="s">
        <v>3218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4362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8" t="n">
        <v>46247</v>
      </c>
      <c r="C7485" s="1" t="n">
        <v>11</v>
      </c>
      <c r="D7485" s="1" t="s">
        <v>3218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5652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8" t="n">
        <v>46247</v>
      </c>
      <c r="C7486" s="1" t="n">
        <v>11</v>
      </c>
      <c r="D7486" s="1" t="s">
        <v>3218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4372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8" t="n">
        <v>46247</v>
      </c>
      <c r="C7487" s="1" t="n">
        <v>11</v>
      </c>
      <c r="D7487" s="1" t="s">
        <v>3218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5127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8" t="n">
        <v>46247</v>
      </c>
      <c r="C7488" s="1" t="n">
        <v>11</v>
      </c>
      <c r="D7488" s="1" t="s">
        <v>3218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4373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8" t="n">
        <v>46247</v>
      </c>
      <c r="C7489" s="1" t="n">
        <v>171</v>
      </c>
      <c r="D7489" s="1" t="s">
        <v>3445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5653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8" t="n">
        <v>46247</v>
      </c>
      <c r="C7490" s="1" t="n">
        <v>171</v>
      </c>
      <c r="D7490" s="1" t="s">
        <v>3445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3293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8" t="n">
        <v>46248</v>
      </c>
      <c r="C7491" s="1" t="n">
        <v>1</v>
      </c>
      <c r="D7491" s="1" t="s">
        <v>3245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3386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8" t="n">
        <v>46248</v>
      </c>
      <c r="C7492" s="1" t="n">
        <v>1</v>
      </c>
      <c r="D7492" s="1" t="s">
        <v>3245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3387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8" t="n">
        <v>46248</v>
      </c>
      <c r="C7493" s="1" t="n">
        <v>1</v>
      </c>
      <c r="D7493" s="1" t="s">
        <v>3245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3388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8" t="n">
        <v>46248</v>
      </c>
      <c r="C7494" s="1" t="n">
        <v>1</v>
      </c>
      <c r="D7494" s="1" t="s">
        <v>3245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3263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8" t="n">
        <v>46248</v>
      </c>
      <c r="C7495" s="1" t="n">
        <v>1</v>
      </c>
      <c r="D7495" s="1" t="s">
        <v>3245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3264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8" t="n">
        <v>46248</v>
      </c>
      <c r="C7496" s="1" t="n">
        <v>1</v>
      </c>
      <c r="D7496" s="1" t="s">
        <v>3245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3265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8" t="n">
        <v>46248</v>
      </c>
      <c r="C7497" s="1" t="n">
        <v>1</v>
      </c>
      <c r="D7497" s="1" t="s">
        <v>3245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3266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8" t="n">
        <v>46248</v>
      </c>
      <c r="C7498" s="1" t="n">
        <v>6</v>
      </c>
      <c r="D7498" s="1" t="s">
        <v>3217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3213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8" t="n">
        <v>46248</v>
      </c>
      <c r="C7499" s="1" t="n">
        <v>6</v>
      </c>
      <c r="D7499" s="1" t="s">
        <v>3217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3214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8" t="n">
        <v>46248</v>
      </c>
      <c r="C7500" s="1" t="n">
        <v>6</v>
      </c>
      <c r="D7500" s="1" t="s">
        <v>3217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3215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8" t="n">
        <v>46248</v>
      </c>
      <c r="C7501" s="1" t="n">
        <v>6</v>
      </c>
      <c r="D7501" s="1" t="s">
        <v>3217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3216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8" t="n">
        <v>46248</v>
      </c>
      <c r="C7502" s="1" t="n">
        <v>6</v>
      </c>
      <c r="D7502" s="1" t="s">
        <v>3217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3248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8" t="n">
        <v>46248</v>
      </c>
      <c r="C7503" s="1" t="n">
        <v>6</v>
      </c>
      <c r="D7503" s="1" t="s">
        <v>3217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3249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8" t="n">
        <v>46248</v>
      </c>
      <c r="C7504" s="1" t="n">
        <v>6</v>
      </c>
      <c r="D7504" s="1" t="s">
        <v>3217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3250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8" t="n">
        <v>46248</v>
      </c>
      <c r="C7505" s="1" t="n">
        <v>6</v>
      </c>
      <c r="D7505" s="1" t="s">
        <v>3217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3251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8" t="n">
        <v>46248</v>
      </c>
      <c r="C7506" s="1" t="n">
        <v>6</v>
      </c>
      <c r="D7506" s="1" t="s">
        <v>3217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3252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8" t="n">
        <v>46248</v>
      </c>
      <c r="C7507" s="1" t="n">
        <v>6</v>
      </c>
      <c r="D7507" s="1" t="s">
        <v>3217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3401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8" t="n">
        <v>46248</v>
      </c>
      <c r="C7508" s="1" t="n">
        <v>6</v>
      </c>
      <c r="D7508" s="1" t="s">
        <v>3217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3254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8" t="n">
        <v>46248</v>
      </c>
      <c r="C7509" s="1" t="n">
        <v>6</v>
      </c>
      <c r="D7509" s="1" t="s">
        <v>3217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3402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8" t="n">
        <v>46248</v>
      </c>
      <c r="C7510" s="1" t="n">
        <v>6</v>
      </c>
      <c r="D7510" s="1" t="s">
        <v>3217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3256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8" t="n">
        <v>46248</v>
      </c>
      <c r="C7511" s="1" t="n">
        <v>6</v>
      </c>
      <c r="D7511" s="1" t="s">
        <v>3217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3257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8" t="n">
        <v>46248</v>
      </c>
      <c r="C7512" s="1" t="n">
        <v>6</v>
      </c>
      <c r="D7512" s="1" t="s">
        <v>3217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3258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8" t="n">
        <v>46248</v>
      </c>
      <c r="C7513" s="1" t="n">
        <v>6</v>
      </c>
      <c r="D7513" s="1" t="s">
        <v>3217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3404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8" t="n">
        <v>46248</v>
      </c>
      <c r="C7514" s="1" t="n">
        <v>6</v>
      </c>
      <c r="D7514" s="1" t="s">
        <v>3217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3405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8" t="n">
        <v>46248</v>
      </c>
      <c r="C7515" s="1" t="n">
        <v>6</v>
      </c>
      <c r="D7515" s="1" t="s">
        <v>3217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3259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8" t="n">
        <v>46248</v>
      </c>
      <c r="C7516" s="1" t="n">
        <v>6</v>
      </c>
      <c r="D7516" s="1" t="s">
        <v>3217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3260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8" t="n">
        <v>46248</v>
      </c>
      <c r="C7517" s="1" t="n">
        <v>6</v>
      </c>
      <c r="D7517" s="1" t="s">
        <v>3217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3604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8" t="n">
        <v>46248</v>
      </c>
      <c r="C7518" s="1" t="n">
        <v>6</v>
      </c>
      <c r="D7518" s="1" t="s">
        <v>3217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3406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8" t="n">
        <v>46248</v>
      </c>
      <c r="C7519" s="1" t="n">
        <v>6</v>
      </c>
      <c r="D7519" s="1" t="s">
        <v>3217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3253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8" t="n">
        <v>46248</v>
      </c>
      <c r="C7520" s="1" t="n">
        <v>6</v>
      </c>
      <c r="D7520" s="1" t="s">
        <v>3217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3255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8" t="n">
        <v>46248</v>
      </c>
      <c r="C7521" s="1" t="n">
        <v>11</v>
      </c>
      <c r="D7521" s="1" t="s">
        <v>3218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4377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8" t="n">
        <v>46248</v>
      </c>
      <c r="C7522" s="1" t="n">
        <v>11</v>
      </c>
      <c r="D7522" s="1" t="s">
        <v>3218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3499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8" t="n">
        <v>46248</v>
      </c>
      <c r="C7523" s="1" t="n">
        <v>11</v>
      </c>
      <c r="D7523" s="1" t="s">
        <v>3218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3675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8" t="n">
        <v>46248</v>
      </c>
      <c r="C7524" s="1" t="n">
        <v>11</v>
      </c>
      <c r="D7524" s="1" t="s">
        <v>3218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3676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8" t="n">
        <v>46248</v>
      </c>
      <c r="C7525" s="1" t="n">
        <v>11</v>
      </c>
      <c r="D7525" s="1" t="s">
        <v>3218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3677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8" t="n">
        <v>46248</v>
      </c>
      <c r="C7526" s="1" t="n">
        <v>11</v>
      </c>
      <c r="D7526" s="1" t="s">
        <v>3218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3678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8" t="n">
        <v>46248</v>
      </c>
      <c r="C7527" s="1" t="n">
        <v>11</v>
      </c>
      <c r="D7527" s="1" t="s">
        <v>3218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3447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8" t="n">
        <v>46248</v>
      </c>
      <c r="C7528" s="1" t="n">
        <v>11</v>
      </c>
      <c r="D7528" s="1" t="s">
        <v>3218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3448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8" t="n">
        <v>46248</v>
      </c>
      <c r="C7529" s="1" t="n">
        <v>11</v>
      </c>
      <c r="D7529" s="1" t="s">
        <v>3218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4519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8" t="n">
        <v>46248</v>
      </c>
      <c r="C7530" s="1" t="n">
        <v>11</v>
      </c>
      <c r="D7530" s="1" t="s">
        <v>3218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3722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8" t="n">
        <v>46248</v>
      </c>
      <c r="C7531" s="1" t="n">
        <v>11</v>
      </c>
      <c r="D7531" s="1" t="s">
        <v>3218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3599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8" t="n">
        <v>46248</v>
      </c>
      <c r="C7532" s="1" t="n">
        <v>11</v>
      </c>
      <c r="D7532" s="1" t="s">
        <v>3218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3496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8" t="n">
        <v>46248</v>
      </c>
      <c r="C7533" s="1" t="n">
        <v>11</v>
      </c>
      <c r="D7533" s="1" t="s">
        <v>3218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4656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8" t="n">
        <v>46248</v>
      </c>
      <c r="C7534" s="1" t="n">
        <v>11</v>
      </c>
      <c r="D7534" s="1" t="s">
        <v>3218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4132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8" t="n">
        <v>46248</v>
      </c>
      <c r="C7535" s="1" t="n">
        <v>11</v>
      </c>
      <c r="D7535" s="1" t="s">
        <v>3218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4135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8" t="n">
        <v>46248</v>
      </c>
      <c r="C7536" s="1" t="n">
        <v>11</v>
      </c>
      <c r="D7536" s="1" t="s">
        <v>3218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4136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8" t="n">
        <v>46248</v>
      </c>
      <c r="C7537" s="1" t="n">
        <v>11</v>
      </c>
      <c r="D7537" s="1" t="s">
        <v>3218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4137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8" t="n">
        <v>46248</v>
      </c>
      <c r="C7538" s="1" t="n">
        <v>11</v>
      </c>
      <c r="D7538" s="1" t="s">
        <v>3218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5654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8" t="n">
        <v>46248</v>
      </c>
      <c r="C7539" s="1" t="n">
        <v>11</v>
      </c>
      <c r="D7539" s="1" t="s">
        <v>3218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5141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8" t="n">
        <v>46248</v>
      </c>
      <c r="C7540" s="1" t="n">
        <v>11</v>
      </c>
      <c r="D7540" s="1" t="s">
        <v>3218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4142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8" t="n">
        <v>46248</v>
      </c>
      <c r="C7541" s="1" t="n">
        <v>11</v>
      </c>
      <c r="D7541" s="1" t="s">
        <v>3218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4143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8" t="n">
        <v>46248</v>
      </c>
      <c r="C7542" s="1" t="n">
        <v>11</v>
      </c>
      <c r="D7542" s="1" t="s">
        <v>3218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4145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8" t="n">
        <v>46248</v>
      </c>
      <c r="C7543" s="1" t="n">
        <v>11</v>
      </c>
      <c r="D7543" s="1" t="s">
        <v>3218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5655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8" t="n">
        <v>46248</v>
      </c>
      <c r="C7544" s="1" t="n">
        <v>11</v>
      </c>
      <c r="D7544" s="1" t="s">
        <v>3218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5656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8" t="n">
        <v>46248</v>
      </c>
      <c r="C7545" s="1" t="n">
        <v>11</v>
      </c>
      <c r="D7545" s="1" t="s">
        <v>3218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5142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8" t="n">
        <v>46248</v>
      </c>
      <c r="C7546" s="1" t="n">
        <v>11</v>
      </c>
      <c r="D7546" s="1" t="s">
        <v>3218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4147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8" t="n">
        <v>46248</v>
      </c>
      <c r="C7547" s="1" t="n">
        <v>11</v>
      </c>
      <c r="D7547" s="1" t="s">
        <v>3218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4149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8" t="n">
        <v>46248</v>
      </c>
      <c r="C7548" s="1" t="n">
        <v>11</v>
      </c>
      <c r="D7548" s="1" t="s">
        <v>3218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5143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8" t="n">
        <v>46248</v>
      </c>
      <c r="C7549" s="1" t="n">
        <v>11</v>
      </c>
      <c r="D7549" s="1" t="s">
        <v>3218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5657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8" t="n">
        <v>46248</v>
      </c>
      <c r="C7550" s="1" t="n">
        <v>11</v>
      </c>
      <c r="D7550" s="1" t="s">
        <v>3218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4151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8" t="n">
        <v>46248</v>
      </c>
      <c r="C7551" s="1" t="n">
        <v>11</v>
      </c>
      <c r="D7551" s="1" t="s">
        <v>3218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5658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8" t="n">
        <v>46248</v>
      </c>
      <c r="C7552" s="1" t="n">
        <v>11</v>
      </c>
      <c r="D7552" s="1" t="s">
        <v>3218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4152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8" t="n">
        <v>46248</v>
      </c>
      <c r="C7553" s="1" t="n">
        <v>11</v>
      </c>
      <c r="D7553" s="1" t="s">
        <v>3218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5144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8" t="n">
        <v>46248</v>
      </c>
      <c r="C7554" s="1" t="n">
        <v>11</v>
      </c>
      <c r="D7554" s="1" t="s">
        <v>3218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5659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8" t="n">
        <v>46248</v>
      </c>
      <c r="C7555" s="1" t="n">
        <v>11</v>
      </c>
      <c r="D7555" s="1" t="s">
        <v>3218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4153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8" t="n">
        <v>46248</v>
      </c>
      <c r="C7556" s="1" t="n">
        <v>11</v>
      </c>
      <c r="D7556" s="1" t="s">
        <v>3218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5660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8" t="n">
        <v>46248</v>
      </c>
      <c r="C7557" s="1" t="n">
        <v>11</v>
      </c>
      <c r="D7557" s="1" t="s">
        <v>3218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5661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8" t="n">
        <v>46248</v>
      </c>
      <c r="C7558" s="1" t="n">
        <v>11</v>
      </c>
      <c r="D7558" s="1" t="s">
        <v>3218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3690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8" t="n">
        <v>46248</v>
      </c>
      <c r="C7559" s="1" t="n">
        <v>11</v>
      </c>
      <c r="D7559" s="1" t="s">
        <v>3218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3691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8" t="n">
        <v>46248</v>
      </c>
      <c r="C7560" s="1" t="n">
        <v>11</v>
      </c>
      <c r="D7560" s="1" t="s">
        <v>3218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3692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8" t="n">
        <v>46248</v>
      </c>
      <c r="C7561" s="1" t="n">
        <v>11</v>
      </c>
      <c r="D7561" s="1" t="s">
        <v>3218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3902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8" t="n">
        <v>46248</v>
      </c>
      <c r="C7562" s="1" t="n">
        <v>11</v>
      </c>
      <c r="D7562" s="1" t="s">
        <v>3218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4908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8" t="n">
        <v>46248</v>
      </c>
      <c r="C7563" s="1" t="n">
        <v>11</v>
      </c>
      <c r="D7563" s="1" t="s">
        <v>3218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5662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8" t="n">
        <v>46248</v>
      </c>
      <c r="C7564" s="1" t="n">
        <v>11</v>
      </c>
      <c r="D7564" s="1" t="s">
        <v>3218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5663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8" t="n">
        <v>46248</v>
      </c>
      <c r="C7565" s="1" t="n">
        <v>11</v>
      </c>
      <c r="D7565" s="1" t="s">
        <v>3218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5664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8" t="n">
        <v>46248</v>
      </c>
      <c r="C7566" s="1" t="n">
        <v>11</v>
      </c>
      <c r="D7566" s="1" t="s">
        <v>3218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5665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8" t="n">
        <v>46248</v>
      </c>
      <c r="C7567" s="1" t="n">
        <v>11</v>
      </c>
      <c r="D7567" s="1" t="s">
        <v>3218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5666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8" t="n">
        <v>46248</v>
      </c>
      <c r="C7568" s="1" t="n">
        <v>11</v>
      </c>
      <c r="D7568" s="1" t="s">
        <v>3218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5667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8" t="n">
        <v>46248</v>
      </c>
      <c r="C7569" s="1" t="n">
        <v>11</v>
      </c>
      <c r="D7569" s="1" t="s">
        <v>3218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3704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8" t="n">
        <v>46248</v>
      </c>
      <c r="C7570" s="1" t="n">
        <v>11</v>
      </c>
      <c r="D7570" s="1" t="s">
        <v>3218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5668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8" t="n">
        <v>46248</v>
      </c>
      <c r="C7571" s="1" t="n">
        <v>11</v>
      </c>
      <c r="D7571" s="1" t="s">
        <v>3218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5669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8" t="n">
        <v>46248</v>
      </c>
      <c r="C7572" s="1" t="n">
        <v>11</v>
      </c>
      <c r="D7572" s="1" t="s">
        <v>3218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3850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8" t="n">
        <v>46248</v>
      </c>
      <c r="C7573" s="1" t="n">
        <v>11</v>
      </c>
      <c r="D7573" s="1" t="s">
        <v>3218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3850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8" t="n">
        <v>46248</v>
      </c>
      <c r="C7574" s="1" t="n">
        <v>11</v>
      </c>
      <c r="D7574" s="1" t="s">
        <v>3218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5670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8" t="n">
        <v>46248</v>
      </c>
      <c r="C7575" s="1" t="n">
        <v>11</v>
      </c>
      <c r="D7575" s="1" t="s">
        <v>3218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5670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8" t="n">
        <v>46248</v>
      </c>
      <c r="C7576" s="1" t="n">
        <v>11</v>
      </c>
      <c r="D7576" s="1" t="s">
        <v>3218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5670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8" t="n">
        <v>46248</v>
      </c>
      <c r="C7577" s="1" t="n">
        <v>11</v>
      </c>
      <c r="D7577" s="1" t="s">
        <v>3218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5671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8" t="n">
        <v>46248</v>
      </c>
      <c r="C7578" s="1" t="n">
        <v>11</v>
      </c>
      <c r="D7578" s="1" t="s">
        <v>3218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5672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8" t="n">
        <v>46248</v>
      </c>
      <c r="C7579" s="1" t="n">
        <v>11</v>
      </c>
      <c r="D7579" s="1" t="s">
        <v>3218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5673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8" t="n">
        <v>46248</v>
      </c>
      <c r="C7580" s="1" t="n">
        <v>11</v>
      </c>
      <c r="D7580" s="1" t="s">
        <v>3218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5674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8" t="n">
        <v>46248</v>
      </c>
      <c r="C7581" s="1" t="n">
        <v>11</v>
      </c>
      <c r="D7581" s="1" t="s">
        <v>3218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5675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8" t="n">
        <v>46248</v>
      </c>
      <c r="C7582" s="1" t="n">
        <v>11</v>
      </c>
      <c r="D7582" s="1" t="s">
        <v>3218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5676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8" t="n">
        <v>46248</v>
      </c>
      <c r="C7583" s="1" t="n">
        <v>11</v>
      </c>
      <c r="D7583" s="1" t="s">
        <v>3218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5677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8" t="n">
        <v>46248</v>
      </c>
      <c r="C7584" s="1" t="n">
        <v>11</v>
      </c>
      <c r="D7584" s="1" t="s">
        <v>3218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5678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8" t="n">
        <v>46248</v>
      </c>
      <c r="C7585" s="1" t="n">
        <v>11</v>
      </c>
      <c r="D7585" s="1" t="s">
        <v>3218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5679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8" t="n">
        <v>46248</v>
      </c>
      <c r="C7586" s="1" t="n">
        <v>11</v>
      </c>
      <c r="D7586" s="1" t="s">
        <v>3218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5680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8" t="n">
        <v>46248</v>
      </c>
      <c r="C7587" s="1" t="n">
        <v>11</v>
      </c>
      <c r="D7587" s="1" t="s">
        <v>3218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5681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8" t="n">
        <v>46248</v>
      </c>
      <c r="C7588" s="1" t="n">
        <v>11</v>
      </c>
      <c r="D7588" s="1" t="s">
        <v>3218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5682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8" t="n">
        <v>46248</v>
      </c>
      <c r="C7589" s="1" t="n">
        <v>11</v>
      </c>
      <c r="D7589" s="1" t="s">
        <v>3218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5683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8" t="n">
        <v>46248</v>
      </c>
      <c r="C7590" s="1" t="n">
        <v>11</v>
      </c>
      <c r="D7590" s="1" t="s">
        <v>3218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5684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8" t="n">
        <v>46248</v>
      </c>
      <c r="C7591" s="1" t="n">
        <v>11</v>
      </c>
      <c r="D7591" s="1" t="s">
        <v>3218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5685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8" t="n">
        <v>46248</v>
      </c>
      <c r="C7592" s="1" t="n">
        <v>11</v>
      </c>
      <c r="D7592" s="1" t="s">
        <v>3218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3889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8" t="n">
        <v>46248</v>
      </c>
      <c r="C7593" s="1" t="n">
        <v>11</v>
      </c>
      <c r="D7593" s="1" t="s">
        <v>3218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5686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8" t="n">
        <v>46248</v>
      </c>
      <c r="C7594" s="1" t="n">
        <v>11</v>
      </c>
      <c r="D7594" s="1" t="s">
        <v>3218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3890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8" t="n">
        <v>46248</v>
      </c>
      <c r="C7595" s="1" t="n">
        <v>11</v>
      </c>
      <c r="D7595" s="1" t="s">
        <v>3218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5687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8" t="n">
        <v>46248</v>
      </c>
      <c r="C7596" s="1" t="n">
        <v>11</v>
      </c>
      <c r="D7596" s="1" t="s">
        <v>3218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3891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8" t="n">
        <v>46248</v>
      </c>
      <c r="C7597" s="1" t="n">
        <v>11</v>
      </c>
      <c r="D7597" s="1" t="s">
        <v>3218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5688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8" t="n">
        <v>46248</v>
      </c>
      <c r="C7598" s="1" t="n">
        <v>11</v>
      </c>
      <c r="D7598" s="1" t="s">
        <v>3218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3894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8" t="n">
        <v>46248</v>
      </c>
      <c r="C7599" s="1" t="n">
        <v>11</v>
      </c>
      <c r="D7599" s="1" t="s">
        <v>3218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5689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8" t="n">
        <v>46248</v>
      </c>
      <c r="C7600" s="1" t="n">
        <v>11</v>
      </c>
      <c r="D7600" s="1" t="s">
        <v>3218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3899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8" t="n">
        <v>46248</v>
      </c>
      <c r="C7601" s="1" t="n">
        <v>11</v>
      </c>
      <c r="D7601" s="1" t="s">
        <v>3218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3901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8" t="n">
        <v>46248</v>
      </c>
      <c r="C7602" s="1" t="n">
        <v>11</v>
      </c>
      <c r="D7602" s="1" t="s">
        <v>3218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5690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8" t="n">
        <v>46248</v>
      </c>
      <c r="C7603" s="1" t="n">
        <v>11</v>
      </c>
      <c r="D7603" s="1" t="s">
        <v>3218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5653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8" t="n">
        <v>46248</v>
      </c>
      <c r="C7604" s="1" t="n">
        <v>11</v>
      </c>
      <c r="D7604" s="1" t="s">
        <v>3218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5691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8" t="n">
        <v>46248</v>
      </c>
      <c r="C7605" s="1" t="n">
        <v>11</v>
      </c>
      <c r="D7605" s="1" t="s">
        <v>3218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3903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8" t="n">
        <v>46248</v>
      </c>
      <c r="C7606" s="1" t="n">
        <v>11</v>
      </c>
      <c r="D7606" s="1" t="s">
        <v>3218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5692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8" t="n">
        <v>46248</v>
      </c>
      <c r="C7607" s="1" t="n">
        <v>11</v>
      </c>
      <c r="D7607" s="1" t="s">
        <v>3218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3906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8" t="n">
        <v>46248</v>
      </c>
      <c r="C7608" s="1" t="n">
        <v>11</v>
      </c>
      <c r="D7608" s="1" t="s">
        <v>3218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3907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8" t="n">
        <v>46248</v>
      </c>
      <c r="C7609" s="1" t="n">
        <v>11</v>
      </c>
      <c r="D7609" s="1" t="s">
        <v>3218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5693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8" t="n">
        <v>46248</v>
      </c>
      <c r="C7610" s="1" t="n">
        <v>11</v>
      </c>
      <c r="D7610" s="1" t="s">
        <v>3218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5694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8" t="n">
        <v>46248</v>
      </c>
      <c r="C7611" s="1" t="n">
        <v>11</v>
      </c>
      <c r="D7611" s="1" t="s">
        <v>3218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5695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8" t="n">
        <v>46248</v>
      </c>
      <c r="C7612" s="1" t="n">
        <v>11</v>
      </c>
      <c r="D7612" s="1" t="s">
        <v>3218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5696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8" t="n">
        <v>46248</v>
      </c>
      <c r="C7613" s="1" t="n">
        <v>11</v>
      </c>
      <c r="D7613" s="1" t="s">
        <v>3218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3290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8" t="n">
        <v>46248</v>
      </c>
      <c r="C7614" s="1" t="n">
        <v>11</v>
      </c>
      <c r="D7614" s="1" t="s">
        <v>3218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3291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8" t="n">
        <v>46248</v>
      </c>
      <c r="C7615" s="1" t="n">
        <v>11</v>
      </c>
      <c r="D7615" s="1" t="s">
        <v>3218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3290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8" t="n">
        <v>46248</v>
      </c>
      <c r="C7616" s="1" t="n">
        <v>22</v>
      </c>
      <c r="D7616" s="1" t="s">
        <v>3364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3379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8" t="n">
        <v>46248</v>
      </c>
      <c r="C7617" s="1" t="n">
        <v>22</v>
      </c>
      <c r="D7617" s="1" t="s">
        <v>3364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3379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8" t="n">
        <v>46248</v>
      </c>
      <c r="C7618" s="1" t="n">
        <v>22</v>
      </c>
      <c r="D7618" s="1" t="s">
        <v>3364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3380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8" t="n">
        <v>46248</v>
      </c>
      <c r="C7619" s="1" t="n">
        <v>22</v>
      </c>
      <c r="D7619" s="1" t="s">
        <v>3364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3381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8" t="n">
        <v>46248</v>
      </c>
      <c r="C7620" s="1" t="n">
        <v>22</v>
      </c>
      <c r="D7620" s="1" t="s">
        <v>3364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3382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8" t="n">
        <v>46248</v>
      </c>
      <c r="C7621" s="1" t="n">
        <v>22</v>
      </c>
      <c r="D7621" s="1" t="s">
        <v>3364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3365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8" t="n">
        <v>46248</v>
      </c>
      <c r="C7622" s="1" t="n">
        <v>22</v>
      </c>
      <c r="D7622" s="1" t="s">
        <v>3364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3383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8" t="n">
        <v>46248</v>
      </c>
      <c r="C7623" s="1" t="n">
        <v>22</v>
      </c>
      <c r="D7623" s="1" t="s">
        <v>3364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3367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8" t="n">
        <v>46248</v>
      </c>
      <c r="C7624" s="1" t="n">
        <v>22</v>
      </c>
      <c r="D7624" s="1" t="s">
        <v>3364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3368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8" t="n">
        <v>46248</v>
      </c>
      <c r="C7625" s="1" t="n">
        <v>22</v>
      </c>
      <c r="D7625" s="1" t="s">
        <v>3364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3369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8" t="n">
        <v>46248</v>
      </c>
      <c r="C7626" s="1" t="n">
        <v>22</v>
      </c>
      <c r="D7626" s="1" t="s">
        <v>3364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3370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8" t="n">
        <v>46248</v>
      </c>
      <c r="C7627" s="1" t="n">
        <v>22</v>
      </c>
      <c r="D7627" s="1" t="s">
        <v>3364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3371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8" t="n">
        <v>46248</v>
      </c>
      <c r="C7628" s="1" t="n">
        <v>22</v>
      </c>
      <c r="D7628" s="1" t="s">
        <v>3364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3372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8" t="n">
        <v>46248</v>
      </c>
      <c r="C7629" s="1" t="n">
        <v>22</v>
      </c>
      <c r="D7629" s="1" t="s">
        <v>3364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3374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8" t="n">
        <v>46248</v>
      </c>
      <c r="C7630" s="1" t="n">
        <v>22</v>
      </c>
      <c r="D7630" s="1" t="s">
        <v>3364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3376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8" t="n">
        <v>46248</v>
      </c>
      <c r="C7631" s="1" t="n">
        <v>22</v>
      </c>
      <c r="D7631" s="1" t="s">
        <v>3364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3376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8" t="n">
        <v>46248</v>
      </c>
      <c r="C7632" s="1" t="n">
        <v>22</v>
      </c>
      <c r="D7632" s="1" t="s">
        <v>3364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3377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8" t="n">
        <v>46248</v>
      </c>
      <c r="C7633" s="1" t="n">
        <v>22</v>
      </c>
      <c r="D7633" s="1" t="s">
        <v>3364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3377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8" t="n">
        <v>46248</v>
      </c>
      <c r="C7634" s="1" t="n">
        <v>22</v>
      </c>
      <c r="D7634" s="1" t="s">
        <v>3364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3378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8" t="n">
        <v>46248</v>
      </c>
      <c r="C7635" s="1" t="n">
        <v>22</v>
      </c>
      <c r="D7635" s="1" t="s">
        <v>3364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3378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8" t="n">
        <v>46248</v>
      </c>
      <c r="C7636" s="1" t="n">
        <v>22</v>
      </c>
      <c r="D7636" s="1" t="s">
        <v>3364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3379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8" t="n">
        <v>46248</v>
      </c>
      <c r="C7637" s="1" t="n">
        <v>22</v>
      </c>
      <c r="D7637" s="1" t="s">
        <v>3364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3380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8" t="n">
        <v>46248</v>
      </c>
      <c r="C7638" s="1" t="n">
        <v>22</v>
      </c>
      <c r="D7638" s="1" t="s">
        <v>3364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3381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8" t="n">
        <v>46248</v>
      </c>
      <c r="C7639" s="1" t="n">
        <v>22</v>
      </c>
      <c r="D7639" s="1" t="s">
        <v>3364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3382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8" t="n">
        <v>46248</v>
      </c>
      <c r="C7640" s="1" t="n">
        <v>22</v>
      </c>
      <c r="D7640" s="1" t="s">
        <v>3364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3383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8" t="n">
        <v>46248</v>
      </c>
      <c r="C7641" s="1" t="n">
        <v>22</v>
      </c>
      <c r="D7641" s="1" t="s">
        <v>3364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3376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8" t="n">
        <v>46248</v>
      </c>
      <c r="C7642" s="1" t="n">
        <v>22</v>
      </c>
      <c r="D7642" s="1" t="s">
        <v>3364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3377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8" t="n">
        <v>46248</v>
      </c>
      <c r="C7643" s="1" t="n">
        <v>22</v>
      </c>
      <c r="D7643" s="1" t="s">
        <v>3364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3378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8" t="n">
        <v>46248</v>
      </c>
      <c r="C7644" s="1" t="n">
        <v>100</v>
      </c>
      <c r="D7644" s="1" t="s">
        <v>3385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3379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8" t="n">
        <v>46248</v>
      </c>
      <c r="C7645" s="1" t="n">
        <v>100</v>
      </c>
      <c r="D7645" s="1" t="s">
        <v>3385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3380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8" t="n">
        <v>46248</v>
      </c>
      <c r="C7646" s="1" t="n">
        <v>100</v>
      </c>
      <c r="D7646" s="1" t="s">
        <v>3385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3381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8" t="n">
        <v>46248</v>
      </c>
      <c r="C7647" s="1" t="n">
        <v>100</v>
      </c>
      <c r="D7647" s="1" t="s">
        <v>3385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3382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8" t="n">
        <v>46248</v>
      </c>
      <c r="C7648" s="1" t="n">
        <v>100</v>
      </c>
      <c r="D7648" s="1" t="s">
        <v>3385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3383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8" t="n">
        <v>46248</v>
      </c>
      <c r="C7649" s="1" t="n">
        <v>100</v>
      </c>
      <c r="D7649" s="1" t="s">
        <v>3385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3376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8" t="n">
        <v>46248</v>
      </c>
      <c r="C7650" s="1" t="n">
        <v>100</v>
      </c>
      <c r="D7650" s="1" t="s">
        <v>3385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3377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8" t="n">
        <v>46248</v>
      </c>
      <c r="C7651" s="1" t="n">
        <v>100</v>
      </c>
      <c r="D7651" s="1" t="s">
        <v>3385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3378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8" t="n">
        <v>46248</v>
      </c>
      <c r="C7652" s="1" t="n">
        <v>100</v>
      </c>
      <c r="D7652" s="1" t="s">
        <v>3385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3379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8" t="n">
        <v>46248</v>
      </c>
      <c r="C7653" s="1" t="n">
        <v>100</v>
      </c>
      <c r="D7653" s="1" t="s">
        <v>3385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3365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8" t="n">
        <v>46248</v>
      </c>
      <c r="C7654" s="1" t="n">
        <v>100</v>
      </c>
      <c r="D7654" s="1" t="s">
        <v>3385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3367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8" t="n">
        <v>46248</v>
      </c>
      <c r="C7655" s="1" t="n">
        <v>100</v>
      </c>
      <c r="D7655" s="1" t="s">
        <v>3385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3368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8" t="n">
        <v>46248</v>
      </c>
      <c r="C7656" s="1" t="n">
        <v>100</v>
      </c>
      <c r="D7656" s="1" t="s">
        <v>3385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3369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8" t="n">
        <v>46248</v>
      </c>
      <c r="C7657" s="1" t="n">
        <v>100</v>
      </c>
      <c r="D7657" s="1" t="s">
        <v>3385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3370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8" t="n">
        <v>46248</v>
      </c>
      <c r="C7658" s="1" t="n">
        <v>100</v>
      </c>
      <c r="D7658" s="1" t="s">
        <v>3385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3371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8" t="n">
        <v>46248</v>
      </c>
      <c r="C7659" s="1" t="n">
        <v>100</v>
      </c>
      <c r="D7659" s="1" t="s">
        <v>3385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3372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8" t="n">
        <v>46248</v>
      </c>
      <c r="C7660" s="1" t="n">
        <v>100</v>
      </c>
      <c r="D7660" s="1" t="s">
        <v>3385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3374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8" t="n">
        <v>46248</v>
      </c>
      <c r="C7661" s="1" t="n">
        <v>100</v>
      </c>
      <c r="D7661" s="1" t="s">
        <v>3385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3376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8" t="n">
        <v>46248</v>
      </c>
      <c r="C7662" s="1" t="n">
        <v>100</v>
      </c>
      <c r="D7662" s="1" t="s">
        <v>3385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3377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8" t="n">
        <v>46248</v>
      </c>
      <c r="C7663" s="1" t="n">
        <v>100</v>
      </c>
      <c r="D7663" s="1" t="s">
        <v>3385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3378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8" t="n">
        <v>46248</v>
      </c>
      <c r="C7664" s="1" t="n">
        <v>100</v>
      </c>
      <c r="D7664" s="1" t="s">
        <v>3385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3379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8" t="n">
        <v>46248</v>
      </c>
      <c r="C7665" s="1" t="n">
        <v>100</v>
      </c>
      <c r="D7665" s="1" t="s">
        <v>3385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3380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8" t="n">
        <v>46248</v>
      </c>
      <c r="C7666" s="1" t="n">
        <v>100</v>
      </c>
      <c r="D7666" s="1" t="s">
        <v>3385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3381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8" t="n">
        <v>46248</v>
      </c>
      <c r="C7667" s="1" t="n">
        <v>100</v>
      </c>
      <c r="D7667" s="1" t="s">
        <v>3385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3382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8" t="n">
        <v>46248</v>
      </c>
      <c r="C7668" s="1" t="n">
        <v>100</v>
      </c>
      <c r="D7668" s="1" t="s">
        <v>3385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3383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8" t="n">
        <v>46248</v>
      </c>
      <c r="C7669" s="1" t="n">
        <v>100</v>
      </c>
      <c r="D7669" s="1" t="s">
        <v>3385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3376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8" t="n">
        <v>46248</v>
      </c>
      <c r="C7670" s="1" t="n">
        <v>100</v>
      </c>
      <c r="D7670" s="1" t="s">
        <v>3385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3377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8" t="n">
        <v>46248</v>
      </c>
      <c r="C7671" s="1" t="n">
        <v>100</v>
      </c>
      <c r="D7671" s="1" t="s">
        <v>3385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3378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8" t="n">
        <v>46249</v>
      </c>
      <c r="C7672" s="1" t="n">
        <v>6</v>
      </c>
      <c r="D7672" s="1" t="s">
        <v>3217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3212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8" t="n">
        <v>46249</v>
      </c>
      <c r="C7673" s="1" t="n">
        <v>6</v>
      </c>
      <c r="D7673" s="1" t="s">
        <v>3217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3213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8" t="n">
        <v>46249</v>
      </c>
      <c r="C7674" s="1" t="n">
        <v>6</v>
      </c>
      <c r="D7674" s="1" t="s">
        <v>3217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3214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8" t="n">
        <v>46249</v>
      </c>
      <c r="C7675" s="1" t="n">
        <v>11</v>
      </c>
      <c r="D7675" s="1" t="s">
        <v>3218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3268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8" t="n">
        <v>46249</v>
      </c>
      <c r="C7676" s="1" t="n">
        <v>11</v>
      </c>
      <c r="D7676" s="1" t="s">
        <v>3218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3269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8" t="n">
        <v>46249</v>
      </c>
      <c r="C7677" s="1" t="n">
        <v>11</v>
      </c>
      <c r="D7677" s="1" t="s">
        <v>3218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3270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8" t="n">
        <v>46249</v>
      </c>
      <c r="C7678" s="1" t="n">
        <v>11</v>
      </c>
      <c r="D7678" s="1" t="s">
        <v>3218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3272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8" t="n">
        <v>46249</v>
      </c>
      <c r="C7679" s="1" t="n">
        <v>11</v>
      </c>
      <c r="D7679" s="1" t="s">
        <v>3218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3318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8" t="n">
        <v>46249</v>
      </c>
      <c r="C7680" s="1" t="n">
        <v>11</v>
      </c>
      <c r="D7680" s="1" t="s">
        <v>3218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3319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8" t="n">
        <v>46249</v>
      </c>
      <c r="C7681" s="1" t="n">
        <v>11</v>
      </c>
      <c r="D7681" s="1" t="s">
        <v>3218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3660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8" t="n">
        <v>46249</v>
      </c>
      <c r="C7682" s="1" t="n">
        <v>11</v>
      </c>
      <c r="D7682" s="1" t="s">
        <v>3218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5061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8" t="n">
        <v>46249</v>
      </c>
      <c r="C7683" s="1" t="n">
        <v>11</v>
      </c>
      <c r="D7683" s="1" t="s">
        <v>3218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4643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8" t="n">
        <v>46249</v>
      </c>
      <c r="C7684" s="1" t="n">
        <v>11</v>
      </c>
      <c r="D7684" s="1" t="s">
        <v>3218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4644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8" t="n">
        <v>46249</v>
      </c>
      <c r="C7685" s="1" t="n">
        <v>11</v>
      </c>
      <c r="D7685" s="1" t="s">
        <v>3218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5697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8" t="n">
        <v>46249</v>
      </c>
      <c r="C7686" s="1" t="n">
        <v>11</v>
      </c>
      <c r="D7686" s="1" t="s">
        <v>3218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5698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8" t="n">
        <v>46249</v>
      </c>
      <c r="C7687" s="1" t="n">
        <v>11</v>
      </c>
      <c r="D7687" s="1" t="s">
        <v>3218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4648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8" t="n">
        <v>46249</v>
      </c>
      <c r="C7688" s="1" t="n">
        <v>11</v>
      </c>
      <c r="D7688" s="1" t="s">
        <v>3218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5699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8" t="n">
        <v>46249</v>
      </c>
      <c r="C7689" s="1" t="n">
        <v>11</v>
      </c>
      <c r="D7689" s="1" t="s">
        <v>3218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3790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8" t="n">
        <v>46249</v>
      </c>
      <c r="C7690" s="1" t="n">
        <v>11</v>
      </c>
      <c r="D7690" s="1" t="s">
        <v>3218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5623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8" t="n">
        <v>46249</v>
      </c>
      <c r="C7691" s="1" t="n">
        <v>11</v>
      </c>
      <c r="D7691" s="1" t="s">
        <v>3218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4649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8" t="n">
        <v>46249</v>
      </c>
      <c r="C7692" s="1" t="n">
        <v>11</v>
      </c>
      <c r="D7692" s="1" t="s">
        <v>3218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5700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8" t="n">
        <v>46249</v>
      </c>
      <c r="C7693" s="1" t="n">
        <v>11</v>
      </c>
      <c r="D7693" s="1" t="s">
        <v>3218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4652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8" t="n">
        <v>46249</v>
      </c>
      <c r="C7694" s="1" t="n">
        <v>11</v>
      </c>
      <c r="D7694" s="1" t="s">
        <v>3218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5701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8" t="n">
        <v>46249</v>
      </c>
      <c r="C7695" s="1" t="n">
        <v>11</v>
      </c>
      <c r="D7695" s="1" t="s">
        <v>3218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5702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8" t="n">
        <v>46249</v>
      </c>
      <c r="C7696" s="1" t="n">
        <v>11</v>
      </c>
      <c r="D7696" s="1" t="s">
        <v>3218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5703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8" t="n">
        <v>46249</v>
      </c>
      <c r="C7697" s="1" t="n">
        <v>11</v>
      </c>
      <c r="D7697" s="1" t="s">
        <v>3218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5704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8" t="n">
        <v>46249</v>
      </c>
      <c r="C7698" s="1" t="n">
        <v>11</v>
      </c>
      <c r="D7698" s="1" t="s">
        <v>3218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5705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8" t="n">
        <v>46249</v>
      </c>
      <c r="C7699" s="1" t="n">
        <v>11</v>
      </c>
      <c r="D7699" s="1" t="s">
        <v>3218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4431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8" t="n">
        <v>46249</v>
      </c>
      <c r="C7700" s="1" t="n">
        <v>11</v>
      </c>
      <c r="D7700" s="1" t="s">
        <v>3218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4382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8" t="n">
        <v>46249</v>
      </c>
      <c r="C7701" s="1" t="n">
        <v>11</v>
      </c>
      <c r="D7701" s="1" t="s">
        <v>3218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3460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8" t="n">
        <v>46249</v>
      </c>
      <c r="C7702" s="1" t="n">
        <v>11</v>
      </c>
      <c r="D7702" s="1" t="s">
        <v>3218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3462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8" t="n">
        <v>46249</v>
      </c>
      <c r="C7703" s="1" t="n">
        <v>11</v>
      </c>
      <c r="D7703" s="1" t="s">
        <v>3218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4833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8" t="n">
        <v>46249</v>
      </c>
      <c r="C7704" s="1" t="n">
        <v>11</v>
      </c>
      <c r="D7704" s="1" t="s">
        <v>3218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3463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8" t="n">
        <v>46249</v>
      </c>
      <c r="C7705" s="1" t="n">
        <v>11</v>
      </c>
      <c r="D7705" s="1" t="s">
        <v>3218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3465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8" t="n">
        <v>46249</v>
      </c>
      <c r="C7706" s="1" t="n">
        <v>11</v>
      </c>
      <c r="D7706" s="1" t="s">
        <v>3218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3826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8" t="n">
        <v>46249</v>
      </c>
      <c r="C7707" s="1" t="n">
        <v>11</v>
      </c>
      <c r="D7707" s="1" t="s">
        <v>3218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3828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8" t="n">
        <v>46249</v>
      </c>
      <c r="C7708" s="1" t="n">
        <v>11</v>
      </c>
      <c r="D7708" s="1" t="s">
        <v>3218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3467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8" t="n">
        <v>46249</v>
      </c>
      <c r="C7709" s="1" t="n">
        <v>11</v>
      </c>
      <c r="D7709" s="1" t="s">
        <v>3218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4834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8" t="n">
        <v>46249</v>
      </c>
      <c r="C7710" s="1" t="n">
        <v>11</v>
      </c>
      <c r="D7710" s="1" t="s">
        <v>3218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4836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8" t="n">
        <v>46249</v>
      </c>
      <c r="C7711" s="1" t="n">
        <v>11</v>
      </c>
      <c r="D7711" s="1" t="s">
        <v>3218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3469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8" t="n">
        <v>46249</v>
      </c>
      <c r="C7712" s="1" t="n">
        <v>11</v>
      </c>
      <c r="D7712" s="1" t="s">
        <v>3218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3469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8" t="n">
        <v>46249</v>
      </c>
      <c r="C7713" s="1" t="n">
        <v>11</v>
      </c>
      <c r="D7713" s="1" t="s">
        <v>3218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4837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8" t="n">
        <v>46249</v>
      </c>
      <c r="C7714" s="1" t="n">
        <v>11</v>
      </c>
      <c r="D7714" s="1" t="s">
        <v>3218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3470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8" t="n">
        <v>46249</v>
      </c>
      <c r="C7715" s="1" t="n">
        <v>11</v>
      </c>
      <c r="D7715" s="1" t="s">
        <v>3218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3829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8" t="n">
        <v>46249</v>
      </c>
      <c r="C7716" s="1" t="n">
        <v>11</v>
      </c>
      <c r="D7716" s="1" t="s">
        <v>3218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5258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8" t="n">
        <v>46249</v>
      </c>
      <c r="C7717" s="1" t="n">
        <v>11</v>
      </c>
      <c r="D7717" s="1" t="s">
        <v>3218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4838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8" t="n">
        <v>46249</v>
      </c>
      <c r="C7718" s="1" t="n">
        <v>11</v>
      </c>
      <c r="D7718" s="1" t="s">
        <v>3218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4839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8" t="n">
        <v>46249</v>
      </c>
      <c r="C7719" s="1" t="n">
        <v>11</v>
      </c>
      <c r="D7719" s="1" t="s">
        <v>3218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3471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8" t="n">
        <v>46249</v>
      </c>
      <c r="C7720" s="1" t="n">
        <v>11</v>
      </c>
      <c r="D7720" s="1" t="s">
        <v>3218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4840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8" t="n">
        <v>46249</v>
      </c>
      <c r="C7721" s="1" t="n">
        <v>11</v>
      </c>
      <c r="D7721" s="1" t="s">
        <v>3218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4840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8" t="n">
        <v>46249</v>
      </c>
      <c r="C7722" s="1" t="n">
        <v>11</v>
      </c>
      <c r="D7722" s="1" t="s">
        <v>3218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3830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8" t="n">
        <v>46249</v>
      </c>
      <c r="C7723" s="1" t="n">
        <v>11</v>
      </c>
      <c r="D7723" s="1" t="s">
        <v>3218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3831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8" t="n">
        <v>46249</v>
      </c>
      <c r="C7724" s="1" t="n">
        <v>11</v>
      </c>
      <c r="D7724" s="1" t="s">
        <v>3218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5264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8" t="n">
        <v>46249</v>
      </c>
      <c r="C7725" s="1" t="n">
        <v>11</v>
      </c>
      <c r="D7725" s="1" t="s">
        <v>3218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5706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8" t="n">
        <v>46249</v>
      </c>
      <c r="C7726" s="1" t="n">
        <v>11</v>
      </c>
      <c r="D7726" s="1" t="s">
        <v>3218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3832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8" t="n">
        <v>46249</v>
      </c>
      <c r="C7727" s="1" t="n">
        <v>11</v>
      </c>
      <c r="D7727" s="1" t="s">
        <v>3218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4841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8" t="n">
        <v>46249</v>
      </c>
      <c r="C7728" s="1" t="n">
        <v>11</v>
      </c>
      <c r="D7728" s="1" t="s">
        <v>3218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3833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8" t="n">
        <v>46249</v>
      </c>
      <c r="C7729" s="1" t="n">
        <v>11</v>
      </c>
      <c r="D7729" s="1" t="s">
        <v>3218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3834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8" t="n">
        <v>46249</v>
      </c>
      <c r="C7730" s="1" t="n">
        <v>11</v>
      </c>
      <c r="D7730" s="1" t="s">
        <v>3218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3835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8" t="n">
        <v>46249</v>
      </c>
      <c r="C7731" s="1" t="n">
        <v>11</v>
      </c>
      <c r="D7731" s="1" t="s">
        <v>3218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4383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8" t="n">
        <v>46249</v>
      </c>
      <c r="C7732" s="1" t="n">
        <v>11</v>
      </c>
      <c r="D7732" s="1" t="s">
        <v>3218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5707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8" t="n">
        <v>46249</v>
      </c>
      <c r="C7733" s="1" t="n">
        <v>11</v>
      </c>
      <c r="D7733" s="1" t="s">
        <v>3218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3836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8" t="n">
        <v>46249</v>
      </c>
      <c r="C7734" s="1" t="n">
        <v>11</v>
      </c>
      <c r="D7734" s="1" t="s">
        <v>3218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3477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8" t="n">
        <v>46249</v>
      </c>
      <c r="C7735" s="1" t="n">
        <v>11</v>
      </c>
      <c r="D7735" s="1" t="s">
        <v>3218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4384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8" t="n">
        <v>46249</v>
      </c>
      <c r="C7736" s="1" t="n">
        <v>11</v>
      </c>
      <c r="D7736" s="1" t="s">
        <v>3218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3837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8" t="n">
        <v>46249</v>
      </c>
      <c r="C7737" s="1" t="n">
        <v>11</v>
      </c>
      <c r="D7737" s="1" t="s">
        <v>3218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3479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8" t="n">
        <v>46249</v>
      </c>
      <c r="C7738" s="1" t="n">
        <v>11</v>
      </c>
      <c r="D7738" s="1" t="s">
        <v>3218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3479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8" t="n">
        <v>46249</v>
      </c>
      <c r="C7739" s="1" t="n">
        <v>11</v>
      </c>
      <c r="D7739" s="1" t="s">
        <v>3218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3838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8" t="n">
        <v>46249</v>
      </c>
      <c r="C7740" s="1" t="n">
        <v>11</v>
      </c>
      <c r="D7740" s="1" t="s">
        <v>3218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5063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8" t="n">
        <v>46249</v>
      </c>
      <c r="C7741" s="1" t="n">
        <v>11</v>
      </c>
      <c r="D7741" s="1" t="s">
        <v>3218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3480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8" t="n">
        <v>46249</v>
      </c>
      <c r="C7742" s="1" t="n">
        <v>11</v>
      </c>
      <c r="D7742" s="1" t="s">
        <v>3218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3839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8" t="n">
        <v>46249</v>
      </c>
      <c r="C7743" s="1" t="n">
        <v>11</v>
      </c>
      <c r="D7743" s="1" t="s">
        <v>3218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3840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8" t="n">
        <v>46249</v>
      </c>
      <c r="C7744" s="1" t="n">
        <v>11</v>
      </c>
      <c r="D7744" s="1" t="s">
        <v>3218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4844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8" t="n">
        <v>46249</v>
      </c>
      <c r="C7745" s="1" t="n">
        <v>11</v>
      </c>
      <c r="D7745" s="1" t="s">
        <v>3218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3841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8" t="n">
        <v>46249</v>
      </c>
      <c r="C7746" s="1" t="n">
        <v>11</v>
      </c>
      <c r="D7746" s="1" t="s">
        <v>3218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5708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8" t="n">
        <v>46249</v>
      </c>
      <c r="C7747" s="1" t="n">
        <v>11</v>
      </c>
      <c r="D7747" s="1" t="s">
        <v>3218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3482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8" t="n">
        <v>46249</v>
      </c>
      <c r="C7748" s="1" t="n">
        <v>11</v>
      </c>
      <c r="D7748" s="1" t="s">
        <v>3218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5709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8" t="n">
        <v>46249</v>
      </c>
      <c r="C7749" s="1" t="n">
        <v>11</v>
      </c>
      <c r="D7749" s="1" t="s">
        <v>3218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4845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8" t="n">
        <v>46249</v>
      </c>
      <c r="C7750" s="1" t="n">
        <v>11</v>
      </c>
      <c r="D7750" s="1" t="s">
        <v>3218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3484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8" t="n">
        <v>46249</v>
      </c>
      <c r="C7751" s="1" t="n">
        <v>11</v>
      </c>
      <c r="D7751" s="1" t="s">
        <v>3218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4846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8" t="n">
        <v>46249</v>
      </c>
      <c r="C7752" s="1" t="n">
        <v>11</v>
      </c>
      <c r="D7752" s="1" t="s">
        <v>3218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3842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8" t="n">
        <v>46249</v>
      </c>
      <c r="C7753" s="1" t="n">
        <v>11</v>
      </c>
      <c r="D7753" s="1" t="s">
        <v>3218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5380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8" t="n">
        <v>46249</v>
      </c>
      <c r="C7754" s="1" t="n">
        <v>11</v>
      </c>
      <c r="D7754" s="1" t="s">
        <v>3218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5710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8" t="n">
        <v>46249</v>
      </c>
      <c r="C7755" s="1" t="n">
        <v>11</v>
      </c>
      <c r="D7755" s="1" t="s">
        <v>3218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5711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8" t="n">
        <v>46249</v>
      </c>
      <c r="C7756" s="1" t="n">
        <v>11</v>
      </c>
      <c r="D7756" s="1" t="s">
        <v>3218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4195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8" t="n">
        <v>46249</v>
      </c>
      <c r="C7757" s="1" t="n">
        <v>11</v>
      </c>
      <c r="D7757" s="1" t="s">
        <v>3218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4196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8" t="n">
        <v>46249</v>
      </c>
      <c r="C7758" s="1" t="n">
        <v>11</v>
      </c>
      <c r="D7758" s="1" t="s">
        <v>3218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3770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8" t="n">
        <v>46249</v>
      </c>
      <c r="C7759" s="1" t="n">
        <v>11</v>
      </c>
      <c r="D7759" s="1" t="s">
        <v>3218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4197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8" t="n">
        <v>46249</v>
      </c>
      <c r="C7760" s="1" t="n">
        <v>11</v>
      </c>
      <c r="D7760" s="1" t="s">
        <v>3218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3923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8" t="n">
        <v>46249</v>
      </c>
      <c r="C7761" s="1" t="n">
        <v>11</v>
      </c>
      <c r="D7761" s="1" t="s">
        <v>3218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4198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8" t="n">
        <v>46251</v>
      </c>
      <c r="C7762" s="1" t="n">
        <v>6</v>
      </c>
      <c r="D7762" s="1" t="s">
        <v>3217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3212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8" t="n">
        <v>46251</v>
      </c>
      <c r="C7763" s="1" t="n">
        <v>6</v>
      </c>
      <c r="D7763" s="1" t="s">
        <v>3217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3213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8" t="n">
        <v>46251</v>
      </c>
      <c r="C7764" s="1" t="n">
        <v>6</v>
      </c>
      <c r="D7764" s="1" t="s">
        <v>3217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3214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8" t="n">
        <v>46251</v>
      </c>
      <c r="C7765" s="1" t="n">
        <v>6</v>
      </c>
      <c r="D7765" s="1" t="s">
        <v>3217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3215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8" t="n">
        <v>46251</v>
      </c>
      <c r="C7766" s="1" t="n">
        <v>11</v>
      </c>
      <c r="D7766" s="1" t="s">
        <v>3218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3267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8" t="n">
        <v>46251</v>
      </c>
      <c r="C7767" s="1" t="n">
        <v>11</v>
      </c>
      <c r="D7767" s="1" t="s">
        <v>3218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3288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8" t="n">
        <v>46251</v>
      </c>
      <c r="C7768" s="1" t="n">
        <v>11</v>
      </c>
      <c r="D7768" s="1" t="s">
        <v>3218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3512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8" t="n">
        <v>46251</v>
      </c>
      <c r="C7769" s="1" t="n">
        <v>11</v>
      </c>
      <c r="D7769" s="1" t="s">
        <v>3218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3288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8" t="n">
        <v>46251</v>
      </c>
      <c r="C7770" s="1" t="n">
        <v>11</v>
      </c>
      <c r="D7770" s="1" t="s">
        <v>3218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3289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8" t="n">
        <v>46251</v>
      </c>
      <c r="C7771" s="1" t="n">
        <v>11</v>
      </c>
      <c r="D7771" s="1" t="s">
        <v>3218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3290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8" t="n">
        <v>46251</v>
      </c>
      <c r="C7772" s="1" t="n">
        <v>22</v>
      </c>
      <c r="D7772" s="1" t="s">
        <v>3364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3365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8" t="n">
        <v>46251</v>
      </c>
      <c r="C7773" s="1" t="n">
        <v>22</v>
      </c>
      <c r="D7773" s="1" t="s">
        <v>3364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3365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8" t="n">
        <v>46251</v>
      </c>
      <c r="C7774" s="1" t="n">
        <v>22</v>
      </c>
      <c r="D7774" s="1" t="s">
        <v>3364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3366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8" t="n">
        <v>46251</v>
      </c>
      <c r="C7775" s="1" t="n">
        <v>22</v>
      </c>
      <c r="D7775" s="1" t="s">
        <v>3364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3366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8" t="n">
        <v>46251</v>
      </c>
      <c r="C7776" s="1" t="n">
        <v>22</v>
      </c>
      <c r="D7776" s="1" t="s">
        <v>3364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3367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8" t="n">
        <v>46251</v>
      </c>
      <c r="C7777" s="1" t="n">
        <v>22</v>
      </c>
      <c r="D7777" s="1" t="s">
        <v>3364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3368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8" t="n">
        <v>46251</v>
      </c>
      <c r="C7778" s="1" t="n">
        <v>22</v>
      </c>
      <c r="D7778" s="1" t="s">
        <v>3364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3369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8" t="n">
        <v>46251</v>
      </c>
      <c r="C7779" s="1" t="n">
        <v>22</v>
      </c>
      <c r="D7779" s="1" t="s">
        <v>3364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3370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8" t="n">
        <v>46251</v>
      </c>
      <c r="C7780" s="1" t="n">
        <v>22</v>
      </c>
      <c r="D7780" s="1" t="s">
        <v>3364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3371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8" t="n">
        <v>46251</v>
      </c>
      <c r="C7781" s="1" t="n">
        <v>22</v>
      </c>
      <c r="D7781" s="1" t="s">
        <v>3364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3372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8" t="n">
        <v>46251</v>
      </c>
      <c r="C7782" s="1" t="n">
        <v>22</v>
      </c>
      <c r="D7782" s="1" t="s">
        <v>3364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3373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8" t="n">
        <v>46251</v>
      </c>
      <c r="C7783" s="1" t="n">
        <v>22</v>
      </c>
      <c r="D7783" s="1" t="s">
        <v>3364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3374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8" t="n">
        <v>46251</v>
      </c>
      <c r="C7784" s="1" t="n">
        <v>22</v>
      </c>
      <c r="D7784" s="1" t="s">
        <v>3364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3375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8" t="n">
        <v>46251</v>
      </c>
      <c r="C7785" s="1" t="n">
        <v>22</v>
      </c>
      <c r="D7785" s="1" t="s">
        <v>3364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3375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8" t="n">
        <v>46251</v>
      </c>
      <c r="C7786" s="1" t="n">
        <v>22</v>
      </c>
      <c r="D7786" s="1" t="s">
        <v>3364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3376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8" t="n">
        <v>46251</v>
      </c>
      <c r="C7787" s="1" t="n">
        <v>22</v>
      </c>
      <c r="D7787" s="1" t="s">
        <v>3364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3376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8" t="n">
        <v>46251</v>
      </c>
      <c r="C7788" s="1" t="n">
        <v>22</v>
      </c>
      <c r="D7788" s="1" t="s">
        <v>3364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3377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8" t="n">
        <v>46251</v>
      </c>
      <c r="C7789" s="1" t="n">
        <v>22</v>
      </c>
      <c r="D7789" s="1" t="s">
        <v>3364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3377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8" t="n">
        <v>46251</v>
      </c>
      <c r="C7790" s="1" t="n">
        <v>22</v>
      </c>
      <c r="D7790" s="1" t="s">
        <v>3364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3378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8" t="n">
        <v>46251</v>
      </c>
      <c r="C7791" s="1" t="n">
        <v>22</v>
      </c>
      <c r="D7791" s="1" t="s">
        <v>3364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3378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8" t="n">
        <v>46251</v>
      </c>
      <c r="C7792" s="1" t="n">
        <v>22</v>
      </c>
      <c r="D7792" s="1" t="s">
        <v>3364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3379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8" t="n">
        <v>46251</v>
      </c>
      <c r="C7793" s="1" t="n">
        <v>22</v>
      </c>
      <c r="D7793" s="1" t="s">
        <v>3364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3365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8" t="n">
        <v>46251</v>
      </c>
      <c r="C7794" s="1" t="n">
        <v>22</v>
      </c>
      <c r="D7794" s="1" t="s">
        <v>3364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3366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8" t="n">
        <v>46251</v>
      </c>
      <c r="C7795" s="1" t="n">
        <v>22</v>
      </c>
      <c r="D7795" s="1" t="s">
        <v>3364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3367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8" t="n">
        <v>46251</v>
      </c>
      <c r="C7796" s="1" t="n">
        <v>22</v>
      </c>
      <c r="D7796" s="1" t="s">
        <v>3364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3368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8" t="n">
        <v>46251</v>
      </c>
      <c r="C7797" s="1" t="n">
        <v>22</v>
      </c>
      <c r="D7797" s="1" t="s">
        <v>3364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3369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8" t="n">
        <v>46251</v>
      </c>
      <c r="C7798" s="1" t="n">
        <v>22</v>
      </c>
      <c r="D7798" s="1" t="s">
        <v>3364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3370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8" t="n">
        <v>46251</v>
      </c>
      <c r="C7799" s="1" t="n">
        <v>22</v>
      </c>
      <c r="D7799" s="1" t="s">
        <v>3364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3371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8" t="n">
        <v>46251</v>
      </c>
      <c r="C7800" s="1" t="n">
        <v>22</v>
      </c>
      <c r="D7800" s="1" t="s">
        <v>3364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3372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8" t="n">
        <v>46251</v>
      </c>
      <c r="C7801" s="1" t="n">
        <v>22</v>
      </c>
      <c r="D7801" s="1" t="s">
        <v>3364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3373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8" t="n">
        <v>46251</v>
      </c>
      <c r="C7802" s="1" t="n">
        <v>22</v>
      </c>
      <c r="D7802" s="1" t="s">
        <v>3364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3374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8" t="n">
        <v>46251</v>
      </c>
      <c r="C7803" s="1" t="n">
        <v>22</v>
      </c>
      <c r="D7803" s="1" t="s">
        <v>3364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3375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8" t="n">
        <v>46251</v>
      </c>
      <c r="C7804" s="1" t="n">
        <v>22</v>
      </c>
      <c r="D7804" s="1" t="s">
        <v>3364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3376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8" t="n">
        <v>46251</v>
      </c>
      <c r="C7805" s="1" t="n">
        <v>22</v>
      </c>
      <c r="D7805" s="1" t="s">
        <v>3364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3377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8" t="n">
        <v>46251</v>
      </c>
      <c r="C7806" s="1" t="n">
        <v>22</v>
      </c>
      <c r="D7806" s="1" t="s">
        <v>3364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3378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8" t="n">
        <v>46251</v>
      </c>
      <c r="C7807" s="1" t="n">
        <v>22</v>
      </c>
      <c r="D7807" s="1" t="s">
        <v>3364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3379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8" t="n">
        <v>46251</v>
      </c>
      <c r="C7808" s="1" t="n">
        <v>22</v>
      </c>
      <c r="D7808" s="1" t="s">
        <v>3364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3380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8" t="n">
        <v>46251</v>
      </c>
      <c r="C7809" s="1" t="n">
        <v>22</v>
      </c>
      <c r="D7809" s="1" t="s">
        <v>3364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3381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8" t="n">
        <v>46251</v>
      </c>
      <c r="C7810" s="1" t="n">
        <v>22</v>
      </c>
      <c r="D7810" s="1" t="s">
        <v>3364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3382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8" t="n">
        <v>46251</v>
      </c>
      <c r="C7811" s="1" t="n">
        <v>22</v>
      </c>
      <c r="D7811" s="1" t="s">
        <v>3364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3383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8" t="n">
        <v>46251</v>
      </c>
      <c r="C7812" s="1" t="n">
        <v>22</v>
      </c>
      <c r="D7812" s="1" t="s">
        <v>3364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3376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8" t="n">
        <v>46251</v>
      </c>
      <c r="C7813" s="1" t="n">
        <v>22</v>
      </c>
      <c r="D7813" s="1" t="s">
        <v>3364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3377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8" t="n">
        <v>46251</v>
      </c>
      <c r="C7814" s="1" t="n">
        <v>22</v>
      </c>
      <c r="D7814" s="1" t="s">
        <v>3364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3378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8" t="n">
        <v>46251</v>
      </c>
      <c r="C7815" s="1" t="n">
        <v>100</v>
      </c>
      <c r="D7815" s="1" t="s">
        <v>3385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3365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8" t="n">
        <v>46251</v>
      </c>
      <c r="C7816" s="1" t="n">
        <v>100</v>
      </c>
      <c r="D7816" s="1" t="s">
        <v>3385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3366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8" t="n">
        <v>46251</v>
      </c>
      <c r="C7817" s="1" t="n">
        <v>100</v>
      </c>
      <c r="D7817" s="1" t="s">
        <v>3385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3375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8" t="n">
        <v>46251</v>
      </c>
      <c r="C7818" s="1" t="n">
        <v>100</v>
      </c>
      <c r="D7818" s="1" t="s">
        <v>3385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3376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8" t="n">
        <v>46251</v>
      </c>
      <c r="C7819" s="1" t="n">
        <v>100</v>
      </c>
      <c r="D7819" s="1" t="s">
        <v>3385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3377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8" t="n">
        <v>46251</v>
      </c>
      <c r="C7820" s="1" t="n">
        <v>100</v>
      </c>
      <c r="D7820" s="1" t="s">
        <v>3385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3378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8" t="n">
        <v>46251</v>
      </c>
      <c r="C7821" s="1" t="n">
        <v>100</v>
      </c>
      <c r="D7821" s="1" t="s">
        <v>3385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3365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8" t="n">
        <v>46251</v>
      </c>
      <c r="C7822" s="1" t="n">
        <v>100</v>
      </c>
      <c r="D7822" s="1" t="s">
        <v>3385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3366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8" t="n">
        <v>46251</v>
      </c>
      <c r="C7823" s="1" t="n">
        <v>100</v>
      </c>
      <c r="D7823" s="1" t="s">
        <v>3385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3367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8" t="n">
        <v>46251</v>
      </c>
      <c r="C7824" s="1" t="n">
        <v>100</v>
      </c>
      <c r="D7824" s="1" t="s">
        <v>3385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3368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8" t="n">
        <v>46251</v>
      </c>
      <c r="C7825" s="1" t="n">
        <v>100</v>
      </c>
      <c r="D7825" s="1" t="s">
        <v>3385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3369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8" t="n">
        <v>46251</v>
      </c>
      <c r="C7826" s="1" t="n">
        <v>100</v>
      </c>
      <c r="D7826" s="1" t="s">
        <v>3385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3370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8" t="n">
        <v>46251</v>
      </c>
      <c r="C7827" s="1" t="n">
        <v>100</v>
      </c>
      <c r="D7827" s="1" t="s">
        <v>3385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3371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8" t="n">
        <v>46251</v>
      </c>
      <c r="C7828" s="1" t="n">
        <v>100</v>
      </c>
      <c r="D7828" s="1" t="s">
        <v>3385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3372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8" t="n">
        <v>46251</v>
      </c>
      <c r="C7829" s="1" t="n">
        <v>100</v>
      </c>
      <c r="D7829" s="1" t="s">
        <v>3385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3373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8" t="n">
        <v>46251</v>
      </c>
      <c r="C7830" s="1" t="n">
        <v>100</v>
      </c>
      <c r="D7830" s="1" t="s">
        <v>3385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3374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8" t="n">
        <v>46251</v>
      </c>
      <c r="C7831" s="1" t="n">
        <v>100</v>
      </c>
      <c r="D7831" s="1" t="s">
        <v>3385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3375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8" t="n">
        <v>46251</v>
      </c>
      <c r="C7832" s="1" t="n">
        <v>100</v>
      </c>
      <c r="D7832" s="1" t="s">
        <v>3385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3376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8" t="n">
        <v>46251</v>
      </c>
      <c r="C7833" s="1" t="n">
        <v>100</v>
      </c>
      <c r="D7833" s="1" t="s">
        <v>3385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3377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8" t="n">
        <v>46251</v>
      </c>
      <c r="C7834" s="1" t="n">
        <v>100</v>
      </c>
      <c r="D7834" s="1" t="s">
        <v>3385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3378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8" t="n">
        <v>46251</v>
      </c>
      <c r="C7835" s="1" t="n">
        <v>100</v>
      </c>
      <c r="D7835" s="1" t="s">
        <v>3385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3379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8" t="n">
        <v>46251</v>
      </c>
      <c r="C7836" s="1" t="n">
        <v>100</v>
      </c>
      <c r="D7836" s="1" t="s">
        <v>3385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3365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8" t="n">
        <v>46251</v>
      </c>
      <c r="C7837" s="1" t="n">
        <v>100</v>
      </c>
      <c r="D7837" s="1" t="s">
        <v>3385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3366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8" t="n">
        <v>46251</v>
      </c>
      <c r="C7838" s="1" t="n">
        <v>100</v>
      </c>
      <c r="D7838" s="1" t="s">
        <v>3385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3367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8" t="n">
        <v>46251</v>
      </c>
      <c r="C7839" s="1" t="n">
        <v>100</v>
      </c>
      <c r="D7839" s="1" t="s">
        <v>3385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3368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8" t="n">
        <v>46251</v>
      </c>
      <c r="C7840" s="1" t="n">
        <v>100</v>
      </c>
      <c r="D7840" s="1" t="s">
        <v>3385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3369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8" t="n">
        <v>46251</v>
      </c>
      <c r="C7841" s="1" t="n">
        <v>100</v>
      </c>
      <c r="D7841" s="1" t="s">
        <v>3385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3370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8" t="n">
        <v>46251</v>
      </c>
      <c r="C7842" s="1" t="n">
        <v>100</v>
      </c>
      <c r="D7842" s="1" t="s">
        <v>3385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3371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8" t="n">
        <v>46251</v>
      </c>
      <c r="C7843" s="1" t="n">
        <v>100</v>
      </c>
      <c r="D7843" s="1" t="s">
        <v>3385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3372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8" t="n">
        <v>46251</v>
      </c>
      <c r="C7844" s="1" t="n">
        <v>100</v>
      </c>
      <c r="D7844" s="1" t="s">
        <v>3385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3373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8" t="n">
        <v>46251</v>
      </c>
      <c r="C7845" s="1" t="n">
        <v>100</v>
      </c>
      <c r="D7845" s="1" t="s">
        <v>3385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3374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8" t="n">
        <v>46251</v>
      </c>
      <c r="C7846" s="1" t="n">
        <v>100</v>
      </c>
      <c r="D7846" s="1" t="s">
        <v>3385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3375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8" t="n">
        <v>46251</v>
      </c>
      <c r="C7847" s="1" t="n">
        <v>100</v>
      </c>
      <c r="D7847" s="1" t="s">
        <v>3385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3376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8" t="n">
        <v>46251</v>
      </c>
      <c r="C7848" s="1" t="n">
        <v>100</v>
      </c>
      <c r="D7848" s="1" t="s">
        <v>3385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3377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8" t="n">
        <v>46251</v>
      </c>
      <c r="C7849" s="1" t="n">
        <v>100</v>
      </c>
      <c r="D7849" s="1" t="s">
        <v>3385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3378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8" t="n">
        <v>46251</v>
      </c>
      <c r="C7850" s="1" t="n">
        <v>100</v>
      </c>
      <c r="D7850" s="1" t="s">
        <v>3385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3379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8" t="n">
        <v>46251</v>
      </c>
      <c r="C7851" s="1" t="n">
        <v>100</v>
      </c>
      <c r="D7851" s="1" t="s">
        <v>3385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3380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8" t="n">
        <v>46251</v>
      </c>
      <c r="C7852" s="1" t="n">
        <v>100</v>
      </c>
      <c r="D7852" s="1" t="s">
        <v>3385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3381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8" t="n">
        <v>46251</v>
      </c>
      <c r="C7853" s="1" t="n">
        <v>100</v>
      </c>
      <c r="D7853" s="1" t="s">
        <v>3385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3382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8" t="n">
        <v>46251</v>
      </c>
      <c r="C7854" s="1" t="n">
        <v>100</v>
      </c>
      <c r="D7854" s="1" t="s">
        <v>3385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3383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8" t="n">
        <v>46251</v>
      </c>
      <c r="C7855" s="1" t="n">
        <v>100</v>
      </c>
      <c r="D7855" s="1" t="s">
        <v>3385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3376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8" t="n">
        <v>46251</v>
      </c>
      <c r="C7856" s="1" t="n">
        <v>100</v>
      </c>
      <c r="D7856" s="1" t="s">
        <v>3385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3377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8" t="n">
        <v>46251</v>
      </c>
      <c r="C7857" s="1" t="n">
        <v>100</v>
      </c>
      <c r="D7857" s="1" t="s">
        <v>3385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3378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8" t="n">
        <v>46252</v>
      </c>
      <c r="C7858" s="1" t="n">
        <v>1</v>
      </c>
      <c r="D7858" s="1" t="s">
        <v>3245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5712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8" t="n">
        <v>46252</v>
      </c>
      <c r="C7859" s="1" t="n">
        <v>6</v>
      </c>
      <c r="D7859" s="1" t="s">
        <v>3217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3212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8" t="n">
        <v>46252</v>
      </c>
      <c r="C7860" s="1" t="n">
        <v>6</v>
      </c>
      <c r="D7860" s="1" t="s">
        <v>3217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3213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8" t="n">
        <v>46252</v>
      </c>
      <c r="C7861" s="1" t="n">
        <v>6</v>
      </c>
      <c r="D7861" s="1" t="s">
        <v>3217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3214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8" t="n">
        <v>46252</v>
      </c>
      <c r="C7862" s="1" t="n">
        <v>6</v>
      </c>
      <c r="D7862" s="1" t="s">
        <v>3217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3248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8" t="n">
        <v>46252</v>
      </c>
      <c r="C7863" s="1" t="n">
        <v>6</v>
      </c>
      <c r="D7863" s="1" t="s">
        <v>3217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3250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8" t="n">
        <v>46252</v>
      </c>
      <c r="C7864" s="1" t="n">
        <v>6</v>
      </c>
      <c r="D7864" s="1" t="s">
        <v>3217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3251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8" t="n">
        <v>46252</v>
      </c>
      <c r="C7865" s="1" t="n">
        <v>6</v>
      </c>
      <c r="D7865" s="1" t="s">
        <v>3217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3252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8" t="n">
        <v>46252</v>
      </c>
      <c r="C7866" s="1" t="n">
        <v>6</v>
      </c>
      <c r="D7866" s="1" t="s">
        <v>3217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3254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8" t="n">
        <v>46252</v>
      </c>
      <c r="C7867" s="1" t="n">
        <v>6</v>
      </c>
      <c r="D7867" s="1" t="s">
        <v>3217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3402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8" t="n">
        <v>46252</v>
      </c>
      <c r="C7868" s="1" t="n">
        <v>6</v>
      </c>
      <c r="D7868" s="1" t="s">
        <v>3217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3257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8" t="n">
        <v>46252</v>
      </c>
      <c r="C7869" s="1" t="n">
        <v>6</v>
      </c>
      <c r="D7869" s="1" t="s">
        <v>3217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3258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8" t="n">
        <v>46252</v>
      </c>
      <c r="C7870" s="1" t="n">
        <v>6</v>
      </c>
      <c r="D7870" s="1" t="s">
        <v>3217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3404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8" t="n">
        <v>46252</v>
      </c>
      <c r="C7871" s="1" t="n">
        <v>6</v>
      </c>
      <c r="D7871" s="1" t="s">
        <v>3217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3405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8" t="n">
        <v>46252</v>
      </c>
      <c r="C7872" s="1" t="n">
        <v>6</v>
      </c>
      <c r="D7872" s="1" t="s">
        <v>3217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3259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8" t="n">
        <v>46252</v>
      </c>
      <c r="C7873" s="1" t="n">
        <v>6</v>
      </c>
      <c r="D7873" s="1" t="s">
        <v>3217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4032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8" t="n">
        <v>46252</v>
      </c>
      <c r="C7874" s="1" t="n">
        <v>6</v>
      </c>
      <c r="D7874" s="1" t="s">
        <v>3217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3260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8" t="n">
        <v>46252</v>
      </c>
      <c r="C7875" s="1" t="n">
        <v>6</v>
      </c>
      <c r="D7875" s="1" t="s">
        <v>3217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3406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8" t="n">
        <v>46252</v>
      </c>
      <c r="C7876" s="1" t="n">
        <v>6</v>
      </c>
      <c r="D7876" s="1" t="s">
        <v>3217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3215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8" t="n">
        <v>46252</v>
      </c>
      <c r="C7877" s="1" t="n">
        <v>11</v>
      </c>
      <c r="D7877" s="1" t="s">
        <v>3218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3494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8" t="n">
        <v>46252</v>
      </c>
      <c r="C7878" s="1" t="n">
        <v>11</v>
      </c>
      <c r="D7878" s="1" t="s">
        <v>3218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3664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8" t="n">
        <v>46252</v>
      </c>
      <c r="C7879" s="1" t="n">
        <v>11</v>
      </c>
      <c r="D7879" s="1" t="s">
        <v>3218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5713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8" t="n">
        <v>46252</v>
      </c>
      <c r="C7880" s="1" t="n">
        <v>11</v>
      </c>
      <c r="D7880" s="1" t="s">
        <v>3218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3596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8" t="n">
        <v>46252</v>
      </c>
      <c r="C7881" s="1" t="n">
        <v>11</v>
      </c>
      <c r="D7881" s="1" t="s">
        <v>3218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4972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8" t="n">
        <v>46252</v>
      </c>
      <c r="C7882" s="1" t="n">
        <v>11</v>
      </c>
      <c r="D7882" s="1" t="s">
        <v>3218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3598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8" t="n">
        <v>46252</v>
      </c>
      <c r="C7883" s="1" t="n">
        <v>11</v>
      </c>
      <c r="D7883" s="1" t="s">
        <v>3218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5148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8" t="n">
        <v>46252</v>
      </c>
      <c r="C7884" s="1" t="n">
        <v>11</v>
      </c>
      <c r="D7884" s="1" t="s">
        <v>3218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4774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8" t="n">
        <v>46252</v>
      </c>
      <c r="C7885" s="1" t="n">
        <v>11</v>
      </c>
      <c r="D7885" s="1" t="s">
        <v>3218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4774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8" t="n">
        <v>46252</v>
      </c>
      <c r="C7886" s="1" t="n">
        <v>11</v>
      </c>
      <c r="D7886" s="1" t="s">
        <v>3218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4775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8" t="n">
        <v>46252</v>
      </c>
      <c r="C7887" s="1" t="n">
        <v>11</v>
      </c>
      <c r="D7887" s="1" t="s">
        <v>3218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4777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8" t="n">
        <v>46252</v>
      </c>
      <c r="C7888" s="1" t="n">
        <v>11</v>
      </c>
      <c r="D7888" s="1" t="s">
        <v>3218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4774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8" t="n">
        <v>46252</v>
      </c>
      <c r="C7889" s="1" t="n">
        <v>11</v>
      </c>
      <c r="D7889" s="1" t="s">
        <v>3218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5330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8" t="n">
        <v>46252</v>
      </c>
      <c r="C7890" s="1" t="n">
        <v>11</v>
      </c>
      <c r="D7890" s="1" t="s">
        <v>3218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5714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8" t="n">
        <v>46252</v>
      </c>
      <c r="C7891" s="1" t="n">
        <v>11</v>
      </c>
      <c r="D7891" s="1" t="s">
        <v>3218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4905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8" t="n">
        <v>46252</v>
      </c>
      <c r="C7892" s="1" t="n">
        <v>11</v>
      </c>
      <c r="D7892" s="1" t="s">
        <v>3218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3693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8" t="n">
        <v>46252</v>
      </c>
      <c r="C7893" s="1" t="n">
        <v>11</v>
      </c>
      <c r="D7893" s="1" t="s">
        <v>3218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5715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8" t="n">
        <v>46252</v>
      </c>
      <c r="C7894" s="1" t="n">
        <v>11</v>
      </c>
      <c r="D7894" s="1" t="s">
        <v>3218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3705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8" t="n">
        <v>46252</v>
      </c>
      <c r="C7895" s="1" t="n">
        <v>11</v>
      </c>
      <c r="D7895" s="1" t="s">
        <v>3218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3706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8" t="n">
        <v>46252</v>
      </c>
      <c r="C7896" s="1" t="n">
        <v>11</v>
      </c>
      <c r="D7896" s="1" t="s">
        <v>3218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4917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8" t="n">
        <v>46252</v>
      </c>
      <c r="C7897" s="1" t="n">
        <v>11</v>
      </c>
      <c r="D7897" s="1" t="s">
        <v>3218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3718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8" t="n">
        <v>46252</v>
      </c>
      <c r="C7898" s="1" t="n">
        <v>11</v>
      </c>
      <c r="D7898" s="1" t="s">
        <v>3218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3719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8" t="n">
        <v>46252</v>
      </c>
      <c r="C7899" s="1" t="n">
        <v>11</v>
      </c>
      <c r="D7899" s="1" t="s">
        <v>3218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3720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8" t="n">
        <v>46252</v>
      </c>
      <c r="C7900" s="1" t="n">
        <v>11</v>
      </c>
      <c r="D7900" s="1" t="s">
        <v>3218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5716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8" t="n">
        <v>46252</v>
      </c>
      <c r="C7901" s="1" t="n">
        <v>11</v>
      </c>
      <c r="D7901" s="1" t="s">
        <v>3218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3496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8" t="n">
        <v>46252</v>
      </c>
      <c r="C7902" s="1" t="n">
        <v>11</v>
      </c>
      <c r="D7902" s="1" t="s">
        <v>3218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4656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8" t="n">
        <v>46252</v>
      </c>
      <c r="C7903" s="1" t="n">
        <v>11</v>
      </c>
      <c r="D7903" s="1" t="s">
        <v>3218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3497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8" t="n">
        <v>46252</v>
      </c>
      <c r="C7904" s="1" t="n">
        <v>11</v>
      </c>
      <c r="D7904" s="1" t="s">
        <v>3218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3816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8" t="n">
        <v>46252</v>
      </c>
      <c r="C7905" s="1" t="n">
        <v>11</v>
      </c>
      <c r="D7905" s="1" t="s">
        <v>3218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5717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8" t="n">
        <v>46252</v>
      </c>
      <c r="C7906" s="1" t="n">
        <v>11</v>
      </c>
      <c r="D7906" s="1" t="s">
        <v>3218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5717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8" t="n">
        <v>46252</v>
      </c>
      <c r="C7907" s="1" t="n">
        <v>11</v>
      </c>
      <c r="D7907" s="1" t="s">
        <v>3218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5718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8" t="n">
        <v>46252</v>
      </c>
      <c r="C7908" s="1" t="n">
        <v>11</v>
      </c>
      <c r="D7908" s="1" t="s">
        <v>3218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5719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8" t="n">
        <v>46252</v>
      </c>
      <c r="C7909" s="1" t="n">
        <v>11</v>
      </c>
      <c r="D7909" s="1" t="s">
        <v>3218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5720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8" t="n">
        <v>46252</v>
      </c>
      <c r="C7910" s="1" t="n">
        <v>11</v>
      </c>
      <c r="D7910" s="1" t="s">
        <v>3218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3817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8" t="n">
        <v>46252</v>
      </c>
      <c r="C7911" s="1" t="n">
        <v>11</v>
      </c>
      <c r="D7911" s="1" t="s">
        <v>3218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3818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8" t="n">
        <v>46252</v>
      </c>
      <c r="C7912" s="1" t="n">
        <v>11</v>
      </c>
      <c r="D7912" s="1" t="s">
        <v>3218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5721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8" t="n">
        <v>46252</v>
      </c>
      <c r="C7913" s="1" t="n">
        <v>11</v>
      </c>
      <c r="D7913" s="1" t="s">
        <v>3218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3819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8" t="n">
        <v>46252</v>
      </c>
      <c r="C7914" s="1" t="n">
        <v>11</v>
      </c>
      <c r="D7914" s="1" t="s">
        <v>3218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5722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8" t="n">
        <v>46252</v>
      </c>
      <c r="C7915" s="1" t="n">
        <v>11</v>
      </c>
      <c r="D7915" s="1" t="s">
        <v>3218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3820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8" t="n">
        <v>46252</v>
      </c>
      <c r="C7916" s="1" t="n">
        <v>11</v>
      </c>
      <c r="D7916" s="1" t="s">
        <v>3218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3820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8" t="n">
        <v>46252</v>
      </c>
      <c r="C7917" s="1" t="n">
        <v>11</v>
      </c>
      <c r="D7917" s="1" t="s">
        <v>3218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5723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8" t="n">
        <v>46252</v>
      </c>
      <c r="C7918" s="1" t="n">
        <v>11</v>
      </c>
      <c r="D7918" s="1" t="s">
        <v>3218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3821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8" t="n">
        <v>46252</v>
      </c>
      <c r="C7919" s="1" t="n">
        <v>11</v>
      </c>
      <c r="D7919" s="1" t="s">
        <v>3218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5724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8" t="n">
        <v>46252</v>
      </c>
      <c r="C7920" s="1" t="n">
        <v>11</v>
      </c>
      <c r="D7920" s="1" t="s">
        <v>3218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3823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8" t="n">
        <v>46252</v>
      </c>
      <c r="C7921" s="1" t="n">
        <v>11</v>
      </c>
      <c r="D7921" s="1" t="s">
        <v>3218</v>
      </c>
      <c r="E7921" s="1" t="n">
        <v>1739</v>
      </c>
      <c r="F7921" s="1" t="s">
        <v>2660</v>
      </c>
      <c r="I7921" s="1" t="n">
        <v>255147</v>
      </c>
      <c r="J7921" s="1" t="n">
        <v>50117</v>
      </c>
      <c r="K7921" s="1" t="n">
        <v>7898556850643</v>
      </c>
      <c r="L7921" s="1" t="s">
        <v>5725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8" t="n">
        <v>46252</v>
      </c>
      <c r="C7922" s="1" t="n">
        <v>11</v>
      </c>
      <c r="D7922" s="1" t="s">
        <v>3218</v>
      </c>
      <c r="E7922" s="1" t="n">
        <v>1739</v>
      </c>
      <c r="F7922" s="1" t="s">
        <v>2660</v>
      </c>
      <c r="I7922" s="1" t="n">
        <v>255147</v>
      </c>
      <c r="J7922" s="1" t="n">
        <v>100367</v>
      </c>
      <c r="K7922" s="1" t="n">
        <v>7896806700014</v>
      </c>
      <c r="L7922" s="1" t="s">
        <v>5726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8" t="n">
        <v>46252</v>
      </c>
      <c r="C7923" s="1" t="n">
        <v>11</v>
      </c>
      <c r="D7923" s="1" t="s">
        <v>3218</v>
      </c>
      <c r="E7923" s="1" t="n">
        <v>1739</v>
      </c>
      <c r="F7923" s="1" t="s">
        <v>2660</v>
      </c>
      <c r="I7923" s="1" t="n">
        <v>255147</v>
      </c>
      <c r="J7923" s="1" t="n">
        <v>100370</v>
      </c>
      <c r="K7923" s="1" t="n">
        <v>7896806700038</v>
      </c>
      <c r="L7923" s="1" t="s">
        <v>5727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8" t="n">
        <v>46252</v>
      </c>
      <c r="C7924" s="1" t="n">
        <v>11</v>
      </c>
      <c r="D7924" s="1" t="s">
        <v>3218</v>
      </c>
      <c r="E7924" s="1" t="n">
        <v>1739</v>
      </c>
      <c r="F7924" s="1" t="s">
        <v>2660</v>
      </c>
      <c r="I7924" s="1" t="n">
        <v>255147</v>
      </c>
      <c r="J7924" s="1" t="n">
        <v>100371</v>
      </c>
      <c r="K7924" s="1" t="n">
        <v>7896806700021</v>
      </c>
      <c r="L7924" s="1" t="s">
        <v>5728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8" t="n">
        <v>46252</v>
      </c>
      <c r="C7925" s="1" t="n">
        <v>11</v>
      </c>
      <c r="D7925" s="1" t="s">
        <v>3218</v>
      </c>
      <c r="E7925" s="1" t="n">
        <v>1739</v>
      </c>
      <c r="F7925" s="1" t="s">
        <v>2660</v>
      </c>
      <c r="I7925" s="1" t="n">
        <v>255147</v>
      </c>
      <c r="J7925" s="1" t="n">
        <v>100559</v>
      </c>
      <c r="K7925" s="1" t="n">
        <v>7896013501022</v>
      </c>
      <c r="L7925" s="1" t="s">
        <v>5729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8" t="n">
        <v>46252</v>
      </c>
      <c r="C7926" s="1" t="n">
        <v>11</v>
      </c>
      <c r="D7926" s="1" t="s">
        <v>3218</v>
      </c>
      <c r="E7926" s="1" t="n">
        <v>1739</v>
      </c>
      <c r="F7926" s="1" t="s">
        <v>2660</v>
      </c>
      <c r="I7926" s="1" t="n">
        <v>255147</v>
      </c>
      <c r="J7926" s="1" t="n">
        <v>100560</v>
      </c>
      <c r="K7926" s="1" t="n">
        <v>7896013514817</v>
      </c>
      <c r="L7926" s="1" t="s">
        <v>5730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8" t="n">
        <v>46252</v>
      </c>
      <c r="C7927" s="1" t="n">
        <v>11</v>
      </c>
      <c r="D7927" s="1" t="s">
        <v>3218</v>
      </c>
      <c r="E7927" s="1" t="n">
        <v>1739</v>
      </c>
      <c r="F7927" s="1" t="s">
        <v>2660</v>
      </c>
      <c r="I7927" s="1" t="n">
        <v>255147</v>
      </c>
      <c r="J7927" s="1" t="n">
        <v>100561</v>
      </c>
      <c r="K7927" s="1" t="n">
        <v>7896013501039</v>
      </c>
      <c r="L7927" s="1" t="s">
        <v>5731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8" t="n">
        <v>46252</v>
      </c>
      <c r="C7928" s="1" t="n">
        <v>11</v>
      </c>
      <c r="D7928" s="1" t="s">
        <v>3218</v>
      </c>
      <c r="E7928" s="1" t="n">
        <v>1739</v>
      </c>
      <c r="F7928" s="1" t="s">
        <v>2660</v>
      </c>
      <c r="I7928" s="1" t="n">
        <v>255147</v>
      </c>
      <c r="J7928" s="1" t="n">
        <v>100562</v>
      </c>
      <c r="K7928" s="1" t="n">
        <v>7896013502111</v>
      </c>
      <c r="L7928" s="1" t="s">
        <v>5732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8" t="n">
        <v>46252</v>
      </c>
      <c r="C7929" s="1" t="n">
        <v>11</v>
      </c>
      <c r="D7929" s="1" t="s">
        <v>3218</v>
      </c>
      <c r="E7929" s="1" t="n">
        <v>1739</v>
      </c>
      <c r="F7929" s="1" t="s">
        <v>2660</v>
      </c>
      <c r="I7929" s="1" t="n">
        <v>255147</v>
      </c>
      <c r="J7929" s="1" t="n">
        <v>100563</v>
      </c>
      <c r="K7929" s="1" t="n">
        <v>7896013500643</v>
      </c>
      <c r="L7929" s="1" t="s">
        <v>5733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8" t="n">
        <v>46252</v>
      </c>
      <c r="C7930" s="1" t="n">
        <v>11</v>
      </c>
      <c r="D7930" s="1" t="s">
        <v>3218</v>
      </c>
      <c r="E7930" s="1" t="n">
        <v>1739</v>
      </c>
      <c r="F7930" s="1" t="s">
        <v>2660</v>
      </c>
      <c r="I7930" s="1" t="n">
        <v>255147</v>
      </c>
      <c r="J7930" s="1" t="n">
        <v>100619</v>
      </c>
      <c r="K7930" s="1" t="n">
        <v>7891176113044</v>
      </c>
      <c r="L7930" s="1" t="s">
        <v>5734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8" t="n">
        <v>46252</v>
      </c>
      <c r="C7931" s="1" t="n">
        <v>11</v>
      </c>
      <c r="D7931" s="1" t="s">
        <v>3218</v>
      </c>
      <c r="E7931" s="1" t="n">
        <v>1739</v>
      </c>
      <c r="F7931" s="1" t="s">
        <v>2660</v>
      </c>
      <c r="I7931" s="1" t="n">
        <v>255147</v>
      </c>
      <c r="J7931" s="1" t="n">
        <v>105208</v>
      </c>
      <c r="K7931" s="1" t="n">
        <v>7891176113068</v>
      </c>
      <c r="L7931" s="1" t="s">
        <v>5735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8" t="n">
        <v>46252</v>
      </c>
      <c r="C7932" s="1" t="n">
        <v>11</v>
      </c>
      <c r="D7932" s="1" t="s">
        <v>3218</v>
      </c>
      <c r="E7932" s="1" t="n">
        <v>1739</v>
      </c>
      <c r="F7932" s="1" t="s">
        <v>2660</v>
      </c>
      <c r="I7932" s="1" t="n">
        <v>255147</v>
      </c>
      <c r="J7932" s="1" t="n">
        <v>109119</v>
      </c>
      <c r="K7932" s="1" t="n">
        <v>7897042005048</v>
      </c>
      <c r="L7932" s="1" t="s">
        <v>5736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8" t="n">
        <v>46252</v>
      </c>
      <c r="C7933" s="1" t="n">
        <v>11</v>
      </c>
      <c r="D7933" s="1" t="s">
        <v>3218</v>
      </c>
      <c r="E7933" s="1" t="n">
        <v>1739</v>
      </c>
      <c r="F7933" s="1" t="s">
        <v>2660</v>
      </c>
      <c r="I7933" s="1" t="n">
        <v>255147</v>
      </c>
      <c r="J7933" s="1" t="n">
        <v>109120</v>
      </c>
      <c r="K7933" s="1" t="n">
        <v>7897042007226</v>
      </c>
      <c r="L7933" s="1" t="s">
        <v>5737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8" t="n">
        <v>46252</v>
      </c>
      <c r="C7934" s="1" t="n">
        <v>11</v>
      </c>
      <c r="D7934" s="1" t="s">
        <v>3218</v>
      </c>
      <c r="E7934" s="1" t="n">
        <v>1739</v>
      </c>
      <c r="F7934" s="1" t="s">
        <v>2660</v>
      </c>
      <c r="I7934" s="1" t="n">
        <v>255147</v>
      </c>
      <c r="J7934" s="1" t="n">
        <v>14709</v>
      </c>
      <c r="K7934" s="1" t="n">
        <v>7898095296476</v>
      </c>
      <c r="L7934" s="1" t="s">
        <v>5738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8" t="n">
        <v>46252</v>
      </c>
      <c r="C7935" s="1" t="n">
        <v>11</v>
      </c>
      <c r="D7935" s="1" t="s">
        <v>3218</v>
      </c>
      <c r="E7935" s="1" t="n">
        <v>1739</v>
      </c>
      <c r="F7935" s="1" t="s">
        <v>2660</v>
      </c>
      <c r="I7935" s="1" t="n">
        <v>255147</v>
      </c>
      <c r="J7935" s="1" t="n">
        <v>14742</v>
      </c>
      <c r="K7935" s="1" t="n">
        <v>7898148110407</v>
      </c>
      <c r="L7935" s="1" t="s">
        <v>5739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8" t="n">
        <v>46252</v>
      </c>
      <c r="C7936" s="1" t="n">
        <v>11</v>
      </c>
      <c r="D7936" s="1" t="s">
        <v>3218</v>
      </c>
      <c r="E7936" s="1" t="n">
        <v>1739</v>
      </c>
      <c r="F7936" s="1" t="s">
        <v>2660</v>
      </c>
      <c r="I7936" s="1" t="n">
        <v>255147</v>
      </c>
      <c r="J7936" s="1" t="n">
        <v>15911</v>
      </c>
      <c r="K7936" s="1" t="n">
        <v>7898095296452</v>
      </c>
      <c r="L7936" s="1" t="s">
        <v>5740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8" t="n">
        <v>46252</v>
      </c>
      <c r="C7937" s="1" t="n">
        <v>11</v>
      </c>
      <c r="D7937" s="1" t="s">
        <v>3218</v>
      </c>
      <c r="E7937" s="1" t="n">
        <v>1739</v>
      </c>
      <c r="F7937" s="1" t="s">
        <v>2660</v>
      </c>
      <c r="I7937" s="1" t="n">
        <v>255147</v>
      </c>
      <c r="J7937" s="1" t="n">
        <v>16689</v>
      </c>
      <c r="K7937" s="1" t="n">
        <v>7896013549604</v>
      </c>
      <c r="L7937" s="1" t="s">
        <v>5741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8" t="n">
        <v>46252</v>
      </c>
      <c r="C7938" s="1" t="n">
        <v>11</v>
      </c>
      <c r="D7938" s="1" t="s">
        <v>3218</v>
      </c>
      <c r="E7938" s="1" t="n">
        <v>1739</v>
      </c>
      <c r="F7938" s="1" t="s">
        <v>2660</v>
      </c>
      <c r="I7938" s="1" t="n">
        <v>255147</v>
      </c>
      <c r="J7938" s="1" t="n">
        <v>21613</v>
      </c>
      <c r="K7938" s="1" t="n">
        <v>7896902209114</v>
      </c>
      <c r="L7938" s="1" t="s">
        <v>5742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8" t="n">
        <v>46252</v>
      </c>
      <c r="C7939" s="1" t="n">
        <v>11</v>
      </c>
      <c r="D7939" s="1" t="s">
        <v>3218</v>
      </c>
      <c r="E7939" s="1" t="n">
        <v>1739</v>
      </c>
      <c r="F7939" s="1" t="s">
        <v>2660</v>
      </c>
      <c r="I7939" s="1" t="n">
        <v>255147</v>
      </c>
      <c r="J7939" s="1" t="n">
        <v>22110</v>
      </c>
      <c r="K7939" s="1" t="n">
        <v>7897161371024</v>
      </c>
      <c r="L7939" s="1" t="s">
        <v>5743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8" t="n">
        <v>46252</v>
      </c>
      <c r="C7940" s="1" t="n">
        <v>11</v>
      </c>
      <c r="D7940" s="1" t="s">
        <v>3218</v>
      </c>
      <c r="E7940" s="1" t="n">
        <v>1739</v>
      </c>
      <c r="F7940" s="1" t="s">
        <v>2660</v>
      </c>
      <c r="I7940" s="1" t="n">
        <v>255147</v>
      </c>
      <c r="J7940" s="1" t="n">
        <v>22548</v>
      </c>
      <c r="K7940" s="1" t="n">
        <v>7897161371031</v>
      </c>
      <c r="L7940" s="1" t="s">
        <v>5744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8" t="n">
        <v>46252</v>
      </c>
      <c r="C7941" s="1" t="n">
        <v>11</v>
      </c>
      <c r="D7941" s="1" t="s">
        <v>3218</v>
      </c>
      <c r="E7941" s="1" t="n">
        <v>1739</v>
      </c>
      <c r="F7941" s="1" t="s">
        <v>2660</v>
      </c>
      <c r="I7941" s="1" t="n">
        <v>255147</v>
      </c>
      <c r="J7941" s="1" t="n">
        <v>22549</v>
      </c>
      <c r="K7941" s="1" t="n">
        <v>7897161371055</v>
      </c>
      <c r="L7941" s="1" t="s">
        <v>5745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8" t="n">
        <v>46252</v>
      </c>
      <c r="C7942" s="1" t="n">
        <v>11</v>
      </c>
      <c r="D7942" s="1" t="s">
        <v>3218</v>
      </c>
      <c r="E7942" s="1" t="n">
        <v>1739</v>
      </c>
      <c r="F7942" s="1" t="s">
        <v>2660</v>
      </c>
      <c r="I7942" s="1" t="n">
        <v>255147</v>
      </c>
      <c r="J7942" s="1" t="n">
        <v>22550</v>
      </c>
      <c r="K7942" s="1" t="n">
        <v>7897161371048</v>
      </c>
      <c r="L7942" s="1" t="s">
        <v>5746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8" t="n">
        <v>46252</v>
      </c>
      <c r="C7943" s="1" t="n">
        <v>11</v>
      </c>
      <c r="D7943" s="1" t="s">
        <v>3218</v>
      </c>
      <c r="E7943" s="1" t="n">
        <v>1739</v>
      </c>
      <c r="F7943" s="1" t="s">
        <v>2660</v>
      </c>
      <c r="I7943" s="1" t="n">
        <v>255147</v>
      </c>
      <c r="J7943" s="1" t="n">
        <v>23254</v>
      </c>
      <c r="K7943" s="1" t="n">
        <v>7897161371017</v>
      </c>
      <c r="L7943" s="1" t="s">
        <v>5747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8" t="n">
        <v>46252</v>
      </c>
      <c r="C7944" s="1" t="n">
        <v>11</v>
      </c>
      <c r="D7944" s="1" t="s">
        <v>3218</v>
      </c>
      <c r="E7944" s="1" t="n">
        <v>1739</v>
      </c>
      <c r="F7944" s="1" t="s">
        <v>2660</v>
      </c>
      <c r="I7944" s="1" t="n">
        <v>255147</v>
      </c>
      <c r="J7944" s="1" t="n">
        <v>23706</v>
      </c>
      <c r="K7944" s="1" t="n">
        <v>7896902210561</v>
      </c>
      <c r="L7944" s="1" t="s">
        <v>5748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8" t="n">
        <v>46252</v>
      </c>
      <c r="C7945" s="1" t="n">
        <v>11</v>
      </c>
      <c r="D7945" s="1" t="s">
        <v>3218</v>
      </c>
      <c r="E7945" s="1" t="n">
        <v>1739</v>
      </c>
      <c r="F7945" s="1" t="s">
        <v>2660</v>
      </c>
      <c r="I7945" s="1" t="n">
        <v>255147</v>
      </c>
      <c r="J7945" s="1" t="n">
        <v>23707</v>
      </c>
      <c r="K7945" s="1" t="n">
        <v>7896902210608</v>
      </c>
      <c r="L7945" s="1" t="s">
        <v>5749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8" t="n">
        <v>46252</v>
      </c>
      <c r="C7946" s="1" t="n">
        <v>11</v>
      </c>
      <c r="D7946" s="1" t="s">
        <v>3218</v>
      </c>
      <c r="E7946" s="1" t="n">
        <v>1739</v>
      </c>
      <c r="F7946" s="1" t="s">
        <v>2660</v>
      </c>
      <c r="I7946" s="1" t="n">
        <v>255147</v>
      </c>
      <c r="J7946" s="1" t="n">
        <v>23708</v>
      </c>
      <c r="K7946" s="1" t="n">
        <v>7896902210646</v>
      </c>
      <c r="L7946" s="1" t="s">
        <v>5750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8" t="n">
        <v>46252</v>
      </c>
      <c r="C7947" s="1" t="n">
        <v>11</v>
      </c>
      <c r="D7947" s="1" t="s">
        <v>3218</v>
      </c>
      <c r="E7947" s="1" t="n">
        <v>1739</v>
      </c>
      <c r="F7947" s="1" t="s">
        <v>2660</v>
      </c>
      <c r="I7947" s="1" t="n">
        <v>255147</v>
      </c>
      <c r="J7947" s="1" t="n">
        <v>24604</v>
      </c>
      <c r="K7947" s="1" t="n">
        <v>7896902210530</v>
      </c>
      <c r="L7947" s="1" t="s">
        <v>5751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8" t="n">
        <v>46252</v>
      </c>
      <c r="C7948" s="1" t="n">
        <v>11</v>
      </c>
      <c r="D7948" s="1" t="s">
        <v>3218</v>
      </c>
      <c r="E7948" s="1" t="n">
        <v>1739</v>
      </c>
      <c r="F7948" s="1" t="s">
        <v>2660</v>
      </c>
      <c r="I7948" s="1" t="n">
        <v>255147</v>
      </c>
      <c r="J7948" s="1" t="n">
        <v>25235</v>
      </c>
      <c r="K7948" s="1" t="n">
        <v>7898148110360</v>
      </c>
      <c r="L7948" s="1" t="s">
        <v>5752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8" t="n">
        <v>46252</v>
      </c>
      <c r="C7949" s="1" t="n">
        <v>11</v>
      </c>
      <c r="D7949" s="1" t="s">
        <v>3218</v>
      </c>
      <c r="E7949" s="1" t="n">
        <v>1739</v>
      </c>
      <c r="F7949" s="1" t="s">
        <v>2660</v>
      </c>
      <c r="I7949" s="1" t="n">
        <v>255147</v>
      </c>
      <c r="J7949" s="1" t="n">
        <v>25236</v>
      </c>
      <c r="K7949" s="1" t="n">
        <v>7898148110384</v>
      </c>
      <c r="L7949" s="1" t="s">
        <v>5753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8" t="n">
        <v>46252</v>
      </c>
      <c r="C7950" s="1" t="n">
        <v>11</v>
      </c>
      <c r="D7950" s="1" t="s">
        <v>3218</v>
      </c>
      <c r="E7950" s="1" t="n">
        <v>1739</v>
      </c>
      <c r="F7950" s="1" t="s">
        <v>2660</v>
      </c>
      <c r="I7950" s="1" t="n">
        <v>255147</v>
      </c>
      <c r="J7950" s="1" t="n">
        <v>25237</v>
      </c>
      <c r="K7950" s="1" t="n">
        <v>7898148110377</v>
      </c>
      <c r="L7950" s="1" t="s">
        <v>5754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8" t="n">
        <v>46252</v>
      </c>
      <c r="C7951" s="1" t="n">
        <v>11</v>
      </c>
      <c r="D7951" s="1" t="s">
        <v>3218</v>
      </c>
      <c r="E7951" s="1" t="n">
        <v>1739</v>
      </c>
      <c r="F7951" s="1" t="s">
        <v>2660</v>
      </c>
      <c r="I7951" s="1" t="n">
        <v>255147</v>
      </c>
      <c r="J7951" s="1" t="n">
        <v>25454</v>
      </c>
      <c r="K7951" s="1" t="n">
        <v>7897042009121</v>
      </c>
      <c r="L7951" s="1" t="s">
        <v>5755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8" t="n">
        <v>46252</v>
      </c>
      <c r="C7952" s="1" t="n">
        <v>11</v>
      </c>
      <c r="D7952" s="1" t="s">
        <v>3218</v>
      </c>
      <c r="E7952" s="1" t="n">
        <v>1739</v>
      </c>
      <c r="F7952" s="1" t="s">
        <v>2660</v>
      </c>
      <c r="I7952" s="1" t="n">
        <v>255147</v>
      </c>
      <c r="J7952" s="1" t="n">
        <v>25697</v>
      </c>
      <c r="K7952" s="1" t="n">
        <v>7897161371000</v>
      </c>
      <c r="L7952" s="1" t="s">
        <v>5756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8" t="n">
        <v>46252</v>
      </c>
      <c r="C7953" s="1" t="n">
        <v>11</v>
      </c>
      <c r="D7953" s="1" t="s">
        <v>3218</v>
      </c>
      <c r="E7953" s="1" t="n">
        <v>1739</v>
      </c>
      <c r="F7953" s="1" t="s">
        <v>2660</v>
      </c>
      <c r="I7953" s="1" t="n">
        <v>255147</v>
      </c>
      <c r="J7953" s="1" t="n">
        <v>27285</v>
      </c>
      <c r="K7953" s="1" t="n">
        <v>7896902210554</v>
      </c>
      <c r="L7953" s="1" t="s">
        <v>5757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8" t="n">
        <v>46252</v>
      </c>
      <c r="C7954" s="1" t="n">
        <v>11</v>
      </c>
      <c r="D7954" s="1" t="s">
        <v>3218</v>
      </c>
      <c r="E7954" s="1" t="n">
        <v>1739</v>
      </c>
      <c r="F7954" s="1" t="s">
        <v>2660</v>
      </c>
      <c r="I7954" s="1" t="n">
        <v>255147</v>
      </c>
      <c r="J7954" s="1" t="n">
        <v>27316</v>
      </c>
      <c r="K7954" s="1" t="n">
        <v>7897042012312</v>
      </c>
      <c r="L7954" s="1" t="s">
        <v>5758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8" t="n">
        <v>46252</v>
      </c>
      <c r="C7955" s="1" t="n">
        <v>11</v>
      </c>
      <c r="D7955" s="1" t="s">
        <v>3218</v>
      </c>
      <c r="E7955" s="1" t="n">
        <v>1739</v>
      </c>
      <c r="F7955" s="1" t="s">
        <v>2660</v>
      </c>
      <c r="I7955" s="1" t="n">
        <v>255147</v>
      </c>
      <c r="J7955" s="1" t="n">
        <v>31813</v>
      </c>
      <c r="K7955" s="1" t="n">
        <v>7898148110353</v>
      </c>
      <c r="L7955" s="1" t="s">
        <v>5759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8" t="n">
        <v>46252</v>
      </c>
      <c r="C7956" s="1" t="n">
        <v>11</v>
      </c>
      <c r="D7956" s="1" t="s">
        <v>3218</v>
      </c>
      <c r="E7956" s="1" t="n">
        <v>1739</v>
      </c>
      <c r="F7956" s="1" t="s">
        <v>2660</v>
      </c>
      <c r="I7956" s="1" t="n">
        <v>255147</v>
      </c>
      <c r="J7956" s="1" t="n">
        <v>33595</v>
      </c>
      <c r="K7956" s="1" t="n">
        <v>7898148110346</v>
      </c>
      <c r="L7956" s="1" t="s">
        <v>5760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8" t="n">
        <v>46252</v>
      </c>
      <c r="C7957" s="1" t="n">
        <v>11</v>
      </c>
      <c r="D7957" s="1" t="s">
        <v>3218</v>
      </c>
      <c r="E7957" s="1" t="n">
        <v>1739</v>
      </c>
      <c r="F7957" s="1" t="s">
        <v>2660</v>
      </c>
      <c r="I7957" s="1" t="n">
        <v>255147</v>
      </c>
      <c r="J7957" s="1" t="n">
        <v>33837</v>
      </c>
      <c r="K7957" s="1" t="n">
        <v>7896902210639</v>
      </c>
      <c r="L7957" s="1" t="s">
        <v>5749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8" t="n">
        <v>46252</v>
      </c>
      <c r="C7958" s="1" t="n">
        <v>11</v>
      </c>
      <c r="D7958" s="1" t="s">
        <v>3218</v>
      </c>
      <c r="E7958" s="1" t="n">
        <v>1739</v>
      </c>
      <c r="F7958" s="1" t="s">
        <v>2660</v>
      </c>
      <c r="I7958" s="1" t="n">
        <v>255147</v>
      </c>
      <c r="J7958" s="1" t="n">
        <v>34154</v>
      </c>
      <c r="K7958" s="1" t="n">
        <v>7896902210677</v>
      </c>
      <c r="L7958" s="1" t="s">
        <v>5749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8" t="n">
        <v>46252</v>
      </c>
      <c r="C7959" s="1" t="n">
        <v>11</v>
      </c>
      <c r="D7959" s="1" t="s">
        <v>3218</v>
      </c>
      <c r="E7959" s="1" t="n">
        <v>1739</v>
      </c>
      <c r="F7959" s="1" t="s">
        <v>2660</v>
      </c>
      <c r="I7959" s="1" t="n">
        <v>255147</v>
      </c>
      <c r="J7959" s="1" t="n">
        <v>35217</v>
      </c>
      <c r="K7959" s="1" t="n">
        <v>7897042012473</v>
      </c>
      <c r="L7959" s="1" t="s">
        <v>5761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8" t="n">
        <v>46252</v>
      </c>
      <c r="C7960" s="1" t="n">
        <v>11</v>
      </c>
      <c r="D7960" s="1" t="s">
        <v>3218</v>
      </c>
      <c r="E7960" s="1" t="n">
        <v>1739</v>
      </c>
      <c r="F7960" s="1" t="s">
        <v>2660</v>
      </c>
      <c r="I7960" s="1" t="n">
        <v>255147</v>
      </c>
      <c r="J7960" s="1" t="n">
        <v>39134</v>
      </c>
      <c r="K7960" s="1" t="n">
        <v>7896085872648</v>
      </c>
      <c r="L7960" s="1" t="s">
        <v>5762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8" t="n">
        <v>46252</v>
      </c>
      <c r="C7961" s="1" t="n">
        <v>11</v>
      </c>
      <c r="D7961" s="1" t="s">
        <v>3218</v>
      </c>
      <c r="E7961" s="1" t="n">
        <v>1739</v>
      </c>
      <c r="F7961" s="1" t="s">
        <v>2660</v>
      </c>
      <c r="I7961" s="1" t="n">
        <v>255147</v>
      </c>
      <c r="J7961" s="1" t="n">
        <v>39137</v>
      </c>
      <c r="K7961" s="1" t="n">
        <v>7896085872679</v>
      </c>
      <c r="L7961" s="1" t="s">
        <v>5762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8" t="n">
        <v>46252</v>
      </c>
      <c r="C7962" s="1" t="n">
        <v>11</v>
      </c>
      <c r="D7962" s="1" t="s">
        <v>3218</v>
      </c>
      <c r="E7962" s="1" t="n">
        <v>1739</v>
      </c>
      <c r="F7962" s="1" t="s">
        <v>2660</v>
      </c>
      <c r="I7962" s="1" t="n">
        <v>255147</v>
      </c>
      <c r="J7962" s="1" t="n">
        <v>40514</v>
      </c>
      <c r="K7962" s="1" t="n">
        <v>7896902210592</v>
      </c>
      <c r="L7962" s="1" t="s">
        <v>5763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8" t="n">
        <v>46252</v>
      </c>
      <c r="C7963" s="1" t="n">
        <v>11</v>
      </c>
      <c r="D7963" s="1" t="s">
        <v>3218</v>
      </c>
      <c r="E7963" s="1" t="n">
        <v>1739</v>
      </c>
      <c r="F7963" s="1" t="s">
        <v>2660</v>
      </c>
      <c r="I7963" s="1" t="n">
        <v>255147</v>
      </c>
      <c r="J7963" s="1" t="n">
        <v>42446</v>
      </c>
      <c r="K7963" s="1" t="n">
        <v>7896183307004</v>
      </c>
      <c r="L7963" s="1" t="s">
        <v>5764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8" t="n">
        <v>46252</v>
      </c>
      <c r="C7964" s="1" t="n">
        <v>11</v>
      </c>
      <c r="D7964" s="1" t="s">
        <v>3218</v>
      </c>
      <c r="E7964" s="1" t="n">
        <v>1739</v>
      </c>
      <c r="F7964" s="1" t="s">
        <v>2660</v>
      </c>
      <c r="I7964" s="1" t="n">
        <v>255147</v>
      </c>
      <c r="J7964" s="1" t="n">
        <v>42572</v>
      </c>
      <c r="K7964" s="1" t="n">
        <v>7896085872549</v>
      </c>
      <c r="L7964" s="1" t="s">
        <v>5765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8" t="n">
        <v>46252</v>
      </c>
      <c r="C7965" s="1" t="n">
        <v>11</v>
      </c>
      <c r="D7965" s="1" t="s">
        <v>3218</v>
      </c>
      <c r="E7965" s="1" t="n">
        <v>1739</v>
      </c>
      <c r="F7965" s="1" t="s">
        <v>2660</v>
      </c>
      <c r="I7965" s="1" t="n">
        <v>255147</v>
      </c>
      <c r="J7965" s="1" t="n">
        <v>43049</v>
      </c>
      <c r="K7965" s="1" t="n">
        <v>7898556850049</v>
      </c>
      <c r="L7965" s="1" t="s">
        <v>5766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8" t="n">
        <v>46252</v>
      </c>
      <c r="C7966" s="1" t="n">
        <v>11</v>
      </c>
      <c r="D7966" s="1" t="s">
        <v>3218</v>
      </c>
      <c r="E7966" s="1" t="n">
        <v>1739</v>
      </c>
      <c r="F7966" s="1" t="s">
        <v>2660</v>
      </c>
      <c r="I7966" s="1" t="n">
        <v>255147</v>
      </c>
      <c r="J7966" s="1" t="n">
        <v>45554</v>
      </c>
      <c r="K7966" s="1" t="n">
        <v>7897042012732</v>
      </c>
      <c r="L7966" s="1" t="s">
        <v>5767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8" t="n">
        <v>46252</v>
      </c>
      <c r="C7967" s="1" t="n">
        <v>11</v>
      </c>
      <c r="D7967" s="1" t="s">
        <v>3218</v>
      </c>
      <c r="E7967" s="1" t="n">
        <v>1739</v>
      </c>
      <c r="F7967" s="1" t="s">
        <v>2660</v>
      </c>
      <c r="I7967" s="1" t="n">
        <v>255147</v>
      </c>
      <c r="J7967" s="1" t="n">
        <v>46046</v>
      </c>
      <c r="K7967" s="1" t="n">
        <v>7897042010714</v>
      </c>
      <c r="L7967" s="1" t="s">
        <v>5768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8" t="n">
        <v>46252</v>
      </c>
      <c r="C7968" s="1" t="n">
        <v>11</v>
      </c>
      <c r="D7968" s="1" t="s">
        <v>3218</v>
      </c>
      <c r="E7968" s="1" t="n">
        <v>1739</v>
      </c>
      <c r="F7968" s="1" t="s">
        <v>2660</v>
      </c>
      <c r="I7968" s="1" t="n">
        <v>255147</v>
      </c>
      <c r="J7968" s="1" t="n">
        <v>46914</v>
      </c>
      <c r="K7968" s="1" t="n">
        <v>7896085873126</v>
      </c>
      <c r="L7968" s="1" t="s">
        <v>5769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8" t="n">
        <v>46252</v>
      </c>
      <c r="C7969" s="1" t="n">
        <v>11</v>
      </c>
      <c r="D7969" s="1" t="s">
        <v>3218</v>
      </c>
      <c r="E7969" s="1" t="n">
        <v>1739</v>
      </c>
      <c r="F7969" s="1" t="s">
        <v>2660</v>
      </c>
      <c r="I7969" s="1" t="n">
        <v>255147</v>
      </c>
      <c r="J7969" s="1" t="n">
        <v>46915</v>
      </c>
      <c r="K7969" s="1" t="n">
        <v>7896085873072</v>
      </c>
      <c r="L7969" s="1" t="s">
        <v>5770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8" t="n">
        <v>46252</v>
      </c>
      <c r="C7970" s="1" t="n">
        <v>11</v>
      </c>
      <c r="D7970" s="1" t="s">
        <v>3218</v>
      </c>
      <c r="E7970" s="1" t="n">
        <v>1739</v>
      </c>
      <c r="F7970" s="1" t="s">
        <v>2660</v>
      </c>
      <c r="I7970" s="1" t="n">
        <v>255147</v>
      </c>
      <c r="J7970" s="1" t="n">
        <v>46916</v>
      </c>
      <c r="K7970" s="1" t="n">
        <v>7896085873119</v>
      </c>
      <c r="L7970" s="1" t="s">
        <v>5771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8" t="n">
        <v>46252</v>
      </c>
      <c r="C7971" s="1" t="n">
        <v>11</v>
      </c>
      <c r="D7971" s="1" t="s">
        <v>3218</v>
      </c>
      <c r="E7971" s="1" t="n">
        <v>1739</v>
      </c>
      <c r="F7971" s="1" t="s">
        <v>2660</v>
      </c>
      <c r="I7971" s="1" t="n">
        <v>255147</v>
      </c>
      <c r="J7971" s="1" t="n">
        <v>47751</v>
      </c>
      <c r="K7971" s="1" t="n">
        <v>7896085873140</v>
      </c>
      <c r="L7971" s="1" t="s">
        <v>5772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8" t="n">
        <v>46252</v>
      </c>
      <c r="C7972" s="1" t="n">
        <v>11</v>
      </c>
      <c r="D7972" s="1" t="s">
        <v>3218</v>
      </c>
      <c r="E7972" s="1" t="n">
        <v>1739</v>
      </c>
      <c r="F7972" s="1" t="s">
        <v>2660</v>
      </c>
      <c r="I7972" s="1" t="n">
        <v>255147</v>
      </c>
      <c r="J7972" s="1" t="n">
        <v>48201</v>
      </c>
      <c r="K7972" s="1" t="n">
        <v>7898556850551</v>
      </c>
      <c r="L7972" s="1" t="s">
        <v>5773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8" t="n">
        <v>46252</v>
      </c>
      <c r="C7973" s="1" t="n">
        <v>11</v>
      </c>
      <c r="D7973" s="1" t="s">
        <v>3218</v>
      </c>
      <c r="E7973" s="1" t="n">
        <v>1739</v>
      </c>
      <c r="F7973" s="1" t="s">
        <v>2660</v>
      </c>
      <c r="I7973" s="1" t="n">
        <v>255147</v>
      </c>
      <c r="J7973" s="1" t="n">
        <v>50003</v>
      </c>
      <c r="K7973" s="1" t="n">
        <v>7898556850636</v>
      </c>
      <c r="L7973" s="1" t="s">
        <v>5774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8" t="n">
        <v>46252</v>
      </c>
      <c r="C7974" s="1" t="n">
        <v>11</v>
      </c>
      <c r="D7974" s="1" t="s">
        <v>3218</v>
      </c>
      <c r="E7974" s="1" t="n">
        <v>1739</v>
      </c>
      <c r="F7974" s="1" t="s">
        <v>2660</v>
      </c>
      <c r="I7974" s="1" t="n">
        <v>255147</v>
      </c>
      <c r="J7974" s="1" t="n">
        <v>50008</v>
      </c>
      <c r="K7974" s="1" t="n">
        <v>7898556850650</v>
      </c>
      <c r="L7974" s="1" t="s">
        <v>5775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8" t="n">
        <v>46252</v>
      </c>
      <c r="C7975" s="1" t="n">
        <v>11</v>
      </c>
      <c r="D7975" s="1" t="s">
        <v>3218</v>
      </c>
      <c r="E7975" s="1" t="n">
        <v>1739</v>
      </c>
      <c r="F7975" s="1" t="s">
        <v>2660</v>
      </c>
      <c r="I7975" s="1" t="n">
        <v>255147</v>
      </c>
      <c r="J7975" s="1" t="n">
        <v>51587</v>
      </c>
      <c r="K7975" s="1" t="n">
        <v>7896085873089</v>
      </c>
      <c r="L7975" s="1" t="s">
        <v>5776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8" t="n">
        <v>46252</v>
      </c>
      <c r="C7976" s="1" t="n">
        <v>11</v>
      </c>
      <c r="D7976" s="1" t="s">
        <v>3218</v>
      </c>
      <c r="E7976" s="1" t="n">
        <v>1739</v>
      </c>
      <c r="F7976" s="1" t="s">
        <v>2660</v>
      </c>
      <c r="I7976" s="1" t="n">
        <v>255147</v>
      </c>
      <c r="J7976" s="1" t="n">
        <v>52822</v>
      </c>
      <c r="K7976" s="1" t="n">
        <v>7898903991951</v>
      </c>
      <c r="L7976" s="1" t="s">
        <v>5777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8" t="n">
        <v>46252</v>
      </c>
      <c r="C7977" s="1" t="n">
        <v>11</v>
      </c>
      <c r="D7977" s="1" t="s">
        <v>3218</v>
      </c>
      <c r="E7977" s="1" t="n">
        <v>1739</v>
      </c>
      <c r="F7977" s="1" t="s">
        <v>2660</v>
      </c>
      <c r="I7977" s="1" t="n">
        <v>255147</v>
      </c>
      <c r="J7977" s="1" t="n">
        <v>69567</v>
      </c>
      <c r="K7977" s="1" t="n">
        <v>7897042019304</v>
      </c>
      <c r="L7977" s="1" t="s">
        <v>5778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8" t="n">
        <v>46252</v>
      </c>
      <c r="C7978" s="1" t="n">
        <v>11</v>
      </c>
      <c r="D7978" s="1" t="s">
        <v>3218</v>
      </c>
      <c r="E7978" s="1" t="n">
        <v>1739</v>
      </c>
      <c r="F7978" s="1" t="s">
        <v>2660</v>
      </c>
      <c r="I7978" s="1" t="n">
        <v>255147</v>
      </c>
      <c r="J7978" s="1" t="n">
        <v>69568</v>
      </c>
      <c r="K7978" s="1" t="n">
        <v>7897042019328</v>
      </c>
      <c r="L7978" s="1" t="s">
        <v>5779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8" t="n">
        <v>46252</v>
      </c>
      <c r="C7979" s="1" t="n">
        <v>11</v>
      </c>
      <c r="D7979" s="1" t="s">
        <v>3218</v>
      </c>
      <c r="E7979" s="1" t="n">
        <v>1739</v>
      </c>
      <c r="F7979" s="1" t="s">
        <v>2660</v>
      </c>
      <c r="I7979" s="1" t="n">
        <v>255147</v>
      </c>
      <c r="J7979" s="1" t="n">
        <v>71282</v>
      </c>
      <c r="K7979" s="1" t="n">
        <v>7897042019311</v>
      </c>
      <c r="L7979" s="1" t="s">
        <v>5780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8" t="n">
        <v>46252</v>
      </c>
      <c r="C7980" s="1" t="n">
        <v>11</v>
      </c>
      <c r="D7980" s="1" t="s">
        <v>3218</v>
      </c>
      <c r="E7980" s="1" t="n">
        <v>1739</v>
      </c>
      <c r="F7980" s="1" t="s">
        <v>2660</v>
      </c>
      <c r="I7980" s="1" t="n">
        <v>255147</v>
      </c>
      <c r="J7980" s="1" t="n">
        <v>75274</v>
      </c>
      <c r="K7980" s="1" t="n">
        <v>7896085874307</v>
      </c>
      <c r="L7980" s="1" t="s">
        <v>5781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8" t="n">
        <v>46252</v>
      </c>
      <c r="C7981" s="1" t="n">
        <v>11</v>
      </c>
      <c r="D7981" s="1" t="s">
        <v>3218</v>
      </c>
      <c r="E7981" s="1" t="n">
        <v>1739</v>
      </c>
      <c r="F7981" s="1" t="s">
        <v>2660</v>
      </c>
      <c r="I7981" s="1" t="n">
        <v>255147</v>
      </c>
      <c r="J7981" s="1" t="n">
        <v>77457</v>
      </c>
      <c r="K7981" s="1" t="n">
        <v>7896085875892</v>
      </c>
      <c r="L7981" s="1" t="s">
        <v>5782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8" t="n">
        <v>46252</v>
      </c>
      <c r="C7982" s="1" t="n">
        <v>11</v>
      </c>
      <c r="D7982" s="1" t="s">
        <v>3218</v>
      </c>
      <c r="E7982" s="1" t="n">
        <v>1739</v>
      </c>
      <c r="F7982" s="1" t="s">
        <v>2660</v>
      </c>
      <c r="I7982" s="1" t="n">
        <v>255147</v>
      </c>
      <c r="J7982" s="1" t="n">
        <v>110908</v>
      </c>
      <c r="K7982" s="1" t="n">
        <v>7896085875861</v>
      </c>
      <c r="L7982" s="1" t="s">
        <v>5782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8" t="n">
        <v>46252</v>
      </c>
      <c r="C7983" s="1" t="n">
        <v>11</v>
      </c>
      <c r="D7983" s="1" t="s">
        <v>3218</v>
      </c>
      <c r="E7983" s="1" t="n">
        <v>1739</v>
      </c>
      <c r="F7983" s="1" t="s">
        <v>2660</v>
      </c>
      <c r="I7983" s="1" t="n">
        <v>255147</v>
      </c>
      <c r="J7983" s="1" t="n">
        <v>79375</v>
      </c>
      <c r="K7983" s="1" t="n">
        <v>7897042020355</v>
      </c>
      <c r="L7983" s="1" t="s">
        <v>5783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8" t="n">
        <v>46252</v>
      </c>
      <c r="C7984" s="1" t="n">
        <v>11</v>
      </c>
      <c r="D7984" s="1" t="s">
        <v>3218</v>
      </c>
      <c r="E7984" s="1" t="n">
        <v>1739</v>
      </c>
      <c r="F7984" s="1" t="s">
        <v>2660</v>
      </c>
      <c r="I7984" s="1" t="n">
        <v>255147</v>
      </c>
      <c r="J7984" s="1" t="n">
        <v>79376</v>
      </c>
      <c r="K7984" s="1" t="n">
        <v>7897042020171</v>
      </c>
      <c r="L7984" s="1" t="s">
        <v>5784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8" t="n">
        <v>46252</v>
      </c>
      <c r="C7985" s="1" t="n">
        <v>11</v>
      </c>
      <c r="D7985" s="1" t="s">
        <v>3218</v>
      </c>
      <c r="E7985" s="1" t="n">
        <v>1739</v>
      </c>
      <c r="F7985" s="1" t="s">
        <v>2660</v>
      </c>
      <c r="I7985" s="1" t="n">
        <v>255147</v>
      </c>
      <c r="J7985" s="1" t="n">
        <v>79378</v>
      </c>
      <c r="K7985" s="1" t="n">
        <v>7897042020324</v>
      </c>
      <c r="L7985" s="1" t="s">
        <v>5785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8" t="n">
        <v>46252</v>
      </c>
      <c r="C7986" s="1" t="n">
        <v>11</v>
      </c>
      <c r="D7986" s="1" t="s">
        <v>3218</v>
      </c>
      <c r="E7986" s="1" t="n">
        <v>1739</v>
      </c>
      <c r="F7986" s="1" t="s">
        <v>2660</v>
      </c>
      <c r="I7986" s="1" t="n">
        <v>255147</v>
      </c>
      <c r="J7986" s="1" t="n">
        <v>80798</v>
      </c>
      <c r="K7986" s="1" t="n">
        <v>7897042020690</v>
      </c>
      <c r="L7986" s="1" t="s">
        <v>5786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8" t="n">
        <v>46252</v>
      </c>
      <c r="C7987" s="1" t="n">
        <v>11</v>
      </c>
      <c r="D7987" s="1" t="s">
        <v>3218</v>
      </c>
      <c r="E7987" s="1" t="n">
        <v>1739</v>
      </c>
      <c r="F7987" s="1" t="s">
        <v>2660</v>
      </c>
      <c r="I7987" s="1" t="n">
        <v>255147</v>
      </c>
      <c r="J7987" s="1" t="n">
        <v>80799</v>
      </c>
      <c r="K7987" s="1" t="n">
        <v>7897042020683</v>
      </c>
      <c r="L7987" s="1" t="s">
        <v>5787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8" t="n">
        <v>46252</v>
      </c>
      <c r="C7988" s="1" t="n">
        <v>11</v>
      </c>
      <c r="D7988" s="1" t="s">
        <v>3218</v>
      </c>
      <c r="E7988" s="1" t="n">
        <v>1739</v>
      </c>
      <c r="F7988" s="1" t="s">
        <v>2660</v>
      </c>
      <c r="I7988" s="1" t="n">
        <v>255147</v>
      </c>
      <c r="J7988" s="1" t="n">
        <v>82102</v>
      </c>
      <c r="K7988" s="1" t="n">
        <v>7896049501621</v>
      </c>
      <c r="L7988" s="1" t="s">
        <v>5788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8" t="n">
        <v>46252</v>
      </c>
      <c r="C7989" s="1" t="n">
        <v>11</v>
      </c>
      <c r="D7989" s="1" t="s">
        <v>3218</v>
      </c>
      <c r="E7989" s="1" t="n">
        <v>1739</v>
      </c>
      <c r="F7989" s="1" t="s">
        <v>2660</v>
      </c>
      <c r="I7989" s="1" t="n">
        <v>255147</v>
      </c>
      <c r="J7989" s="1" t="n">
        <v>82103</v>
      </c>
      <c r="K7989" s="1" t="n">
        <v>7896049501638</v>
      </c>
      <c r="L7989" s="1" t="s">
        <v>5789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8" t="n">
        <v>46252</v>
      </c>
      <c r="C7990" s="1" t="n">
        <v>11</v>
      </c>
      <c r="D7990" s="1" t="s">
        <v>3218</v>
      </c>
      <c r="E7990" s="1" t="n">
        <v>1739</v>
      </c>
      <c r="F7990" s="1" t="s">
        <v>2660</v>
      </c>
      <c r="I7990" s="1" t="n">
        <v>255147</v>
      </c>
      <c r="J7990" s="1" t="n">
        <v>82104</v>
      </c>
      <c r="K7990" s="1" t="n">
        <v>7896049501645</v>
      </c>
      <c r="L7990" s="1" t="s">
        <v>5790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8" t="n">
        <v>46252</v>
      </c>
      <c r="C7991" s="1" t="n">
        <v>11</v>
      </c>
      <c r="D7991" s="1" t="s">
        <v>3218</v>
      </c>
      <c r="E7991" s="1" t="n">
        <v>1739</v>
      </c>
      <c r="F7991" s="1" t="s">
        <v>2660</v>
      </c>
      <c r="I7991" s="1" t="n">
        <v>255147</v>
      </c>
      <c r="J7991" s="1" t="n">
        <v>82105</v>
      </c>
      <c r="K7991" s="1" t="n">
        <v>7898556851091</v>
      </c>
      <c r="L7991" s="1" t="s">
        <v>5791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8" t="n">
        <v>46252</v>
      </c>
      <c r="C7992" s="1" t="n">
        <v>11</v>
      </c>
      <c r="D7992" s="1" t="s">
        <v>3218</v>
      </c>
      <c r="E7992" s="1" t="n">
        <v>1739</v>
      </c>
      <c r="F7992" s="1" t="s">
        <v>2660</v>
      </c>
      <c r="I7992" s="1" t="n">
        <v>255147</v>
      </c>
      <c r="J7992" s="1" t="n">
        <v>82106</v>
      </c>
      <c r="K7992" s="1" t="n">
        <v>7898670904390</v>
      </c>
      <c r="L7992" s="1" t="s">
        <v>5792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8" t="n">
        <v>46252</v>
      </c>
      <c r="C7993" s="1" t="n">
        <v>11</v>
      </c>
      <c r="D7993" s="1" t="s">
        <v>3218</v>
      </c>
      <c r="E7993" s="1" t="n">
        <v>1739</v>
      </c>
      <c r="F7993" s="1" t="s">
        <v>2660</v>
      </c>
      <c r="I7993" s="1" t="n">
        <v>255147</v>
      </c>
      <c r="J7993" s="1" t="n">
        <v>82107</v>
      </c>
      <c r="K7993" s="1" t="n">
        <v>7898670904413</v>
      </c>
      <c r="L7993" s="1" t="s">
        <v>5793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8" t="n">
        <v>46252</v>
      </c>
      <c r="C7994" s="1" t="n">
        <v>11</v>
      </c>
      <c r="D7994" s="1" t="s">
        <v>3218</v>
      </c>
      <c r="E7994" s="1" t="n">
        <v>1739</v>
      </c>
      <c r="F7994" s="1" t="s">
        <v>2660</v>
      </c>
      <c r="I7994" s="1" t="n">
        <v>255147</v>
      </c>
      <c r="J7994" s="1" t="n">
        <v>82108</v>
      </c>
      <c r="K7994" s="1" t="n">
        <v>7897042020195</v>
      </c>
      <c r="L7994" s="1" t="s">
        <v>5794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8" t="n">
        <v>46252</v>
      </c>
      <c r="C7995" s="1" t="n">
        <v>11</v>
      </c>
      <c r="D7995" s="1" t="s">
        <v>3218</v>
      </c>
      <c r="E7995" s="1" t="n">
        <v>1739</v>
      </c>
      <c r="F7995" s="1" t="s">
        <v>2660</v>
      </c>
      <c r="I7995" s="1" t="n">
        <v>255147</v>
      </c>
      <c r="J7995" s="1" t="n">
        <v>82109</v>
      </c>
      <c r="K7995" s="1" t="n">
        <v>7897042020201</v>
      </c>
      <c r="L7995" s="1" t="s">
        <v>5795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8" t="n">
        <v>46252</v>
      </c>
      <c r="C7996" s="1" t="n">
        <v>11</v>
      </c>
      <c r="D7996" s="1" t="s">
        <v>3218</v>
      </c>
      <c r="E7996" s="1" t="n">
        <v>1739</v>
      </c>
      <c r="F7996" s="1" t="s">
        <v>2660</v>
      </c>
      <c r="I7996" s="1" t="n">
        <v>255147</v>
      </c>
      <c r="J7996" s="1" t="n">
        <v>82110</v>
      </c>
      <c r="K7996" s="1" t="n">
        <v>7897042020249</v>
      </c>
      <c r="L7996" s="1" t="s">
        <v>5796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8" t="n">
        <v>46252</v>
      </c>
      <c r="C7997" s="1" t="n">
        <v>11</v>
      </c>
      <c r="D7997" s="1" t="s">
        <v>3218</v>
      </c>
      <c r="E7997" s="1" t="n">
        <v>1739</v>
      </c>
      <c r="F7997" s="1" t="s">
        <v>2660</v>
      </c>
      <c r="I7997" s="1" t="n">
        <v>255147</v>
      </c>
      <c r="J7997" s="1" t="n">
        <v>82111</v>
      </c>
      <c r="K7997" s="1" t="n">
        <v>7898136151290</v>
      </c>
      <c r="L7997" s="1" t="s">
        <v>5797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8" t="n">
        <v>46252</v>
      </c>
      <c r="C7998" s="1" t="n">
        <v>11</v>
      </c>
      <c r="D7998" s="1" t="s">
        <v>3218</v>
      </c>
      <c r="E7998" s="1" t="n">
        <v>1739</v>
      </c>
      <c r="F7998" s="1" t="s">
        <v>2660</v>
      </c>
      <c r="I7998" s="1" t="n">
        <v>255147</v>
      </c>
      <c r="J7998" s="1" t="n">
        <v>82112</v>
      </c>
      <c r="K7998" s="1" t="n">
        <v>7896049501607</v>
      </c>
      <c r="L7998" s="1" t="s">
        <v>5798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8" t="n">
        <v>46252</v>
      </c>
      <c r="C7999" s="1" t="n">
        <v>11</v>
      </c>
      <c r="D7999" s="1" t="s">
        <v>3218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4937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8" t="n">
        <v>46252</v>
      </c>
      <c r="C8000" s="1" t="n">
        <v>11</v>
      </c>
      <c r="D8000" s="1" t="s">
        <v>3218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4938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8" t="n">
        <v>46252</v>
      </c>
      <c r="C8001" s="1" t="n">
        <v>11</v>
      </c>
      <c r="D8001" s="1" t="s">
        <v>3218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4940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8" t="n">
        <v>46252</v>
      </c>
      <c r="C8002" s="1" t="n">
        <v>11</v>
      </c>
      <c r="D8002" s="1" t="s">
        <v>3218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4941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8" t="n">
        <v>46252</v>
      </c>
      <c r="C8003" s="1" t="n">
        <v>11</v>
      </c>
      <c r="D8003" s="1" t="s">
        <v>3218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5799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8" t="n">
        <v>46252</v>
      </c>
      <c r="C8004" s="1" t="n">
        <v>11</v>
      </c>
      <c r="D8004" s="1" t="s">
        <v>3218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5800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8" t="n">
        <v>46252</v>
      </c>
      <c r="C8005" s="1" t="n">
        <v>11</v>
      </c>
      <c r="D8005" s="1" t="s">
        <v>3218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5801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8" t="n">
        <v>46252</v>
      </c>
      <c r="C8006" s="1" t="n">
        <v>11</v>
      </c>
      <c r="D8006" s="1" t="s">
        <v>3218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5802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8" t="n">
        <v>46252</v>
      </c>
      <c r="C8007" s="1" t="n">
        <v>11</v>
      </c>
      <c r="D8007" s="1" t="s">
        <v>3218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5803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8" t="n">
        <v>46252</v>
      </c>
      <c r="C8008" s="1" t="n">
        <v>11</v>
      </c>
      <c r="D8008" s="1" t="s">
        <v>3218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5804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8" t="n">
        <v>46252</v>
      </c>
      <c r="C8009" s="1" t="n">
        <v>11</v>
      </c>
      <c r="D8009" s="1" t="s">
        <v>3218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5805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8" t="n">
        <v>46252</v>
      </c>
      <c r="C8010" s="1" t="n">
        <v>11</v>
      </c>
      <c r="D8010" s="1" t="s">
        <v>3218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3352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8" t="n">
        <v>46252</v>
      </c>
      <c r="C8011" s="1" t="n">
        <v>11</v>
      </c>
      <c r="D8011" s="1" t="s">
        <v>3218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3353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8" t="n">
        <v>46252</v>
      </c>
      <c r="C8012" s="1" t="n">
        <v>11</v>
      </c>
      <c r="D8012" s="1" t="s">
        <v>3218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3354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8" t="n">
        <v>46252</v>
      </c>
      <c r="C8013" s="1" t="n">
        <v>11</v>
      </c>
      <c r="D8013" s="1" t="s">
        <v>3218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5806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8" t="n">
        <v>46252</v>
      </c>
      <c r="C8014" s="1" t="n">
        <v>11</v>
      </c>
      <c r="D8014" s="1" t="s">
        <v>3218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3655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8" t="n">
        <v>46252</v>
      </c>
      <c r="C8015" s="1" t="n">
        <v>11</v>
      </c>
      <c r="D8015" s="1" t="s">
        <v>3218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5807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8" t="n">
        <v>46252</v>
      </c>
      <c r="C8016" s="1" t="n">
        <v>11</v>
      </c>
      <c r="D8016" s="1" t="s">
        <v>3218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5808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8" t="n">
        <v>46252</v>
      </c>
      <c r="C8017" s="1" t="n">
        <v>11</v>
      </c>
      <c r="D8017" s="1" t="s">
        <v>3218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5809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8" t="n">
        <v>46252</v>
      </c>
      <c r="C8018" s="1" t="n">
        <v>11</v>
      </c>
      <c r="D8018" s="1" t="s">
        <v>3218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5810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8" t="n">
        <v>46252</v>
      </c>
      <c r="C8019" s="1" t="n">
        <v>11</v>
      </c>
      <c r="D8019" s="1" t="s">
        <v>3218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5811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8" t="n">
        <v>46252</v>
      </c>
      <c r="C8020" s="1" t="n">
        <v>11</v>
      </c>
      <c r="D8020" s="1" t="s">
        <v>3218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5812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8" t="n">
        <v>46252</v>
      </c>
      <c r="C8021" s="1" t="n">
        <v>11</v>
      </c>
      <c r="D8021" s="1" t="s">
        <v>3218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5813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8" t="n">
        <v>46252</v>
      </c>
      <c r="C8022" s="1" t="n">
        <v>11</v>
      </c>
      <c r="D8022" s="1" t="s">
        <v>3218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5814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8" t="n">
        <v>46252</v>
      </c>
      <c r="C8023" s="1" t="n">
        <v>11</v>
      </c>
      <c r="D8023" s="1" t="s">
        <v>3218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5815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8" t="n">
        <v>46252</v>
      </c>
      <c r="C8024" s="1" t="n">
        <v>11</v>
      </c>
      <c r="D8024" s="1" t="s">
        <v>3218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5816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8" t="n">
        <v>46252</v>
      </c>
      <c r="C8025" s="1" t="n">
        <v>11</v>
      </c>
      <c r="D8025" s="1" t="s">
        <v>3218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5817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8" t="n">
        <v>46252</v>
      </c>
      <c r="C8026" s="1" t="n">
        <v>11</v>
      </c>
      <c r="D8026" s="1" t="s">
        <v>3218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5818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8" t="n">
        <v>46252</v>
      </c>
      <c r="C8027" s="1" t="n">
        <v>11</v>
      </c>
      <c r="D8027" s="1" t="s">
        <v>3218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5819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8" t="n">
        <v>46252</v>
      </c>
      <c r="C8028" s="1" t="n">
        <v>11</v>
      </c>
      <c r="D8028" s="1" t="s">
        <v>3218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5820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8" t="n">
        <v>46252</v>
      </c>
      <c r="C8029" s="1" t="n">
        <v>11</v>
      </c>
      <c r="D8029" s="1" t="s">
        <v>3218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5821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8" t="n">
        <v>46252</v>
      </c>
      <c r="C8030" s="1" t="n">
        <v>11</v>
      </c>
      <c r="D8030" s="1" t="s">
        <v>3218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5822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8" t="n">
        <v>46252</v>
      </c>
      <c r="C8031" s="1" t="n">
        <v>11</v>
      </c>
      <c r="D8031" s="1" t="s">
        <v>3218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5823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8" t="n">
        <v>46252</v>
      </c>
      <c r="C8032" s="1" t="n">
        <v>11</v>
      </c>
      <c r="D8032" s="1" t="s">
        <v>3218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5824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8" t="n">
        <v>46252</v>
      </c>
      <c r="C8033" s="1" t="n">
        <v>11</v>
      </c>
      <c r="D8033" s="1" t="s">
        <v>3218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5825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8" t="n">
        <v>46252</v>
      </c>
      <c r="C8034" s="1" t="n">
        <v>11</v>
      </c>
      <c r="D8034" s="1" t="s">
        <v>3218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3360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8" t="n">
        <v>46252</v>
      </c>
      <c r="C8035" s="1" t="n">
        <v>11</v>
      </c>
      <c r="D8035" s="1" t="s">
        <v>3218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3361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8" t="n">
        <v>46252</v>
      </c>
      <c r="C8036" s="1" t="n">
        <v>11</v>
      </c>
      <c r="D8036" s="1" t="s">
        <v>3218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3545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8" t="n">
        <v>46252</v>
      </c>
      <c r="C8037" s="1" t="n">
        <v>11</v>
      </c>
      <c r="D8037" s="1" t="s">
        <v>3218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4819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8" t="n">
        <v>46252</v>
      </c>
      <c r="C8038" s="1" t="n">
        <v>11</v>
      </c>
      <c r="D8038" s="1" t="s">
        <v>3218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5826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8" t="n">
        <v>46252</v>
      </c>
      <c r="C8039" s="1" t="n">
        <v>11</v>
      </c>
      <c r="D8039" s="1" t="s">
        <v>3218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4424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8" t="n">
        <v>46252</v>
      </c>
      <c r="C8040" s="1" t="n">
        <v>11</v>
      </c>
      <c r="D8040" s="1" t="s">
        <v>3218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3844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8" t="n">
        <v>46252</v>
      </c>
      <c r="C8041" s="1" t="n">
        <v>11</v>
      </c>
      <c r="D8041" s="1" t="s">
        <v>3218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4429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8" t="n">
        <v>46252</v>
      </c>
      <c r="C8042" s="1" t="n">
        <v>11</v>
      </c>
      <c r="D8042" s="1" t="s">
        <v>3218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5008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8" t="n">
        <v>46252</v>
      </c>
      <c r="C8043" s="1" t="n">
        <v>11</v>
      </c>
      <c r="D8043" s="1" t="s">
        <v>3218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3553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8" t="n">
        <v>46252</v>
      </c>
      <c r="C8044" s="1" t="n">
        <v>11</v>
      </c>
      <c r="D8044" s="1" t="s">
        <v>3218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3554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8" t="n">
        <v>46252</v>
      </c>
      <c r="C8045" s="1" t="n">
        <v>11</v>
      </c>
      <c r="D8045" s="1" t="s">
        <v>3218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5423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8" t="n">
        <v>46252</v>
      </c>
      <c r="C8046" s="1" t="n">
        <v>11</v>
      </c>
      <c r="D8046" s="1" t="s">
        <v>3218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5827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8" t="n">
        <v>46252</v>
      </c>
      <c r="C8047" s="1" t="n">
        <v>11</v>
      </c>
      <c r="D8047" s="1" t="s">
        <v>3218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4042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8" t="n">
        <v>46252</v>
      </c>
      <c r="C8048" s="1" t="n">
        <v>11</v>
      </c>
      <c r="D8048" s="1" t="s">
        <v>3218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5368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8" t="n">
        <v>46252</v>
      </c>
      <c r="C8049" s="1" t="n">
        <v>11</v>
      </c>
      <c r="D8049" s="1" t="s">
        <v>3218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4820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8" t="n">
        <v>46252</v>
      </c>
      <c r="C8050" s="1" t="n">
        <v>11</v>
      </c>
      <c r="D8050" s="1" t="s">
        <v>3218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4816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8" t="n">
        <v>46252</v>
      </c>
      <c r="C8051" s="1" t="n">
        <v>11</v>
      </c>
      <c r="D8051" s="1" t="s">
        <v>3218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3532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8" t="n">
        <v>46252</v>
      </c>
      <c r="C8052" s="1" t="n">
        <v>11</v>
      </c>
      <c r="D8052" s="1" t="s">
        <v>3218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3557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8" t="n">
        <v>46252</v>
      </c>
      <c r="C8053" s="1" t="n">
        <v>11</v>
      </c>
      <c r="D8053" s="1" t="s">
        <v>3218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3558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8" t="n">
        <v>46252</v>
      </c>
      <c r="C8054" s="1" t="n">
        <v>11</v>
      </c>
      <c r="D8054" s="1" t="s">
        <v>3218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5828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8" t="n">
        <v>46252</v>
      </c>
      <c r="C8055" s="1" t="n">
        <v>11</v>
      </c>
      <c r="D8055" s="1" t="s">
        <v>3218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3546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8" t="n">
        <v>46252</v>
      </c>
      <c r="C8056" s="1" t="n">
        <v>11</v>
      </c>
      <c r="D8056" s="1" t="s">
        <v>3218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5423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8" t="n">
        <v>46252</v>
      </c>
      <c r="C8057" s="1" t="n">
        <v>11</v>
      </c>
      <c r="D8057" s="1" t="s">
        <v>3218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5360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8" t="n">
        <v>46252</v>
      </c>
      <c r="C8058" s="1" t="n">
        <v>11</v>
      </c>
      <c r="D8058" s="1" t="s">
        <v>3218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4814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8" t="n">
        <v>46252</v>
      </c>
      <c r="C8059" s="1" t="n">
        <v>11</v>
      </c>
      <c r="D8059" s="1" t="s">
        <v>3218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4815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8" t="n">
        <v>46252</v>
      </c>
      <c r="C8060" s="1" t="n">
        <v>11</v>
      </c>
      <c r="D8060" s="1" t="s">
        <v>3218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5829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8" t="n">
        <v>46252</v>
      </c>
      <c r="C8061" s="1" t="n">
        <v>11</v>
      </c>
      <c r="D8061" s="1" t="s">
        <v>3218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3541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8" t="n">
        <v>46252</v>
      </c>
      <c r="C8062" s="1" t="n">
        <v>11</v>
      </c>
      <c r="D8062" s="1" t="s">
        <v>3218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3548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8" t="n">
        <v>46252</v>
      </c>
      <c r="C8063" s="1" t="n">
        <v>11</v>
      </c>
      <c r="D8063" s="1" t="s">
        <v>3218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3549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8" t="n">
        <v>46252</v>
      </c>
      <c r="C8064" s="1" t="n">
        <v>11</v>
      </c>
      <c r="D8064" s="1" t="s">
        <v>3218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4430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8" t="n">
        <v>46252</v>
      </c>
      <c r="C8065" s="1" t="n">
        <v>11</v>
      </c>
      <c r="D8065" s="1" t="s">
        <v>3218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5830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8" t="n">
        <v>46252</v>
      </c>
      <c r="C8066" s="1" t="n">
        <v>11</v>
      </c>
      <c r="D8066" s="1" t="s">
        <v>3218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4544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8" t="n">
        <v>46252</v>
      </c>
      <c r="C8067" s="1" t="n">
        <v>11</v>
      </c>
      <c r="D8067" s="1" t="s">
        <v>3218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4545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8" t="n">
        <v>46252</v>
      </c>
      <c r="C8068" s="1" t="n">
        <v>11</v>
      </c>
      <c r="D8068" s="1" t="s">
        <v>3218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5179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8" t="n">
        <v>46252</v>
      </c>
      <c r="C8069" s="1" t="n">
        <v>11</v>
      </c>
      <c r="D8069" s="1" t="s">
        <v>3218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4548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8" t="n">
        <v>46252</v>
      </c>
      <c r="C8070" s="1" t="n">
        <v>11</v>
      </c>
      <c r="D8070" s="1" t="s">
        <v>3218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5831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8" t="n">
        <v>46252</v>
      </c>
      <c r="C8071" s="1" t="n">
        <v>11</v>
      </c>
      <c r="D8071" s="1" t="s">
        <v>3218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4552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8" t="n">
        <v>46252</v>
      </c>
      <c r="C8072" s="1" t="n">
        <v>11</v>
      </c>
      <c r="D8072" s="1" t="s">
        <v>3218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5832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8" t="n">
        <v>46252</v>
      </c>
      <c r="C8073" s="1" t="n">
        <v>11</v>
      </c>
      <c r="D8073" s="1" t="s">
        <v>3218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5833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8" t="n">
        <v>46252</v>
      </c>
      <c r="C8074" s="1" t="n">
        <v>11</v>
      </c>
      <c r="D8074" s="1" t="s">
        <v>3218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5834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8" t="n">
        <v>46252</v>
      </c>
      <c r="C8075" s="1" t="n">
        <v>11</v>
      </c>
      <c r="D8075" s="1" t="s">
        <v>3218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5835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8" t="n">
        <v>46252</v>
      </c>
      <c r="C8076" s="1" t="n">
        <v>11</v>
      </c>
      <c r="D8076" s="1" t="s">
        <v>3218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5836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8" t="n">
        <v>46253</v>
      </c>
      <c r="C8077" s="1" t="n">
        <v>6</v>
      </c>
      <c r="D8077" s="1" t="s">
        <v>3217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3215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8" t="n">
        <v>46253</v>
      </c>
      <c r="C8078" s="1" t="n">
        <v>6</v>
      </c>
      <c r="D8078" s="1" t="s">
        <v>3217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3213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8" t="n">
        <v>46253</v>
      </c>
      <c r="C8079" s="1" t="n">
        <v>6</v>
      </c>
      <c r="D8079" s="1" t="s">
        <v>3217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3214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8" t="n">
        <v>46253</v>
      </c>
      <c r="C8080" s="1" t="n">
        <v>11</v>
      </c>
      <c r="D8080" s="1" t="s">
        <v>3218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4969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8" t="n">
        <v>46253</v>
      </c>
      <c r="C8081" s="1" t="n">
        <v>11</v>
      </c>
      <c r="D8081" s="1" t="s">
        <v>3218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4970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8" t="n">
        <v>46253</v>
      </c>
      <c r="C8082" s="1" t="n">
        <v>11</v>
      </c>
      <c r="D8082" s="1" t="s">
        <v>3218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4971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8" t="n">
        <v>46253</v>
      </c>
      <c r="C8083" s="1" t="n">
        <v>11</v>
      </c>
      <c r="D8083" s="1" t="s">
        <v>3218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3665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8" t="n">
        <v>46253</v>
      </c>
      <c r="C8084" s="1" t="n">
        <v>11</v>
      </c>
      <c r="D8084" s="1" t="s">
        <v>3218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3666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8" t="n">
        <v>46253</v>
      </c>
      <c r="C8085" s="1" t="n">
        <v>11</v>
      </c>
      <c r="D8085" s="1" t="s">
        <v>3218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3667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8" t="n">
        <v>46253</v>
      </c>
      <c r="C8086" s="1" t="n">
        <v>11</v>
      </c>
      <c r="D8086" s="1" t="s">
        <v>3218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3668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8" t="n">
        <v>46253</v>
      </c>
      <c r="C8087" s="1" t="n">
        <v>11</v>
      </c>
      <c r="D8087" s="1" t="s">
        <v>3218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3409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8" t="n">
        <v>46253</v>
      </c>
      <c r="C8088" s="1" t="n">
        <v>11</v>
      </c>
      <c r="D8088" s="1" t="s">
        <v>3218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3669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8" t="n">
        <v>46253</v>
      </c>
      <c r="C8089" s="1" t="n">
        <v>11</v>
      </c>
      <c r="D8089" s="1" t="s">
        <v>3218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3288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8" t="n">
        <v>46253</v>
      </c>
      <c r="C8090" s="1" t="n">
        <v>11</v>
      </c>
      <c r="D8090" s="1" t="s">
        <v>3218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3290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8" t="n">
        <v>46253</v>
      </c>
      <c r="C8091" s="1" t="n">
        <v>11</v>
      </c>
      <c r="D8091" s="1" t="s">
        <v>3218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3291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8" t="n">
        <v>46253</v>
      </c>
      <c r="C8092" s="1" t="n">
        <v>11</v>
      </c>
      <c r="D8092" s="1" t="s">
        <v>3218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3747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8" t="n">
        <v>46253</v>
      </c>
      <c r="C8093" s="1" t="n">
        <v>11</v>
      </c>
      <c r="D8093" s="1" t="s">
        <v>3218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4192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8" t="n">
        <v>46253</v>
      </c>
      <c r="C8094" s="1" t="n">
        <v>11</v>
      </c>
      <c r="D8094" s="1" t="s">
        <v>3218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3234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8" t="n">
        <v>46253</v>
      </c>
      <c r="C8095" s="1" t="n">
        <v>11</v>
      </c>
      <c r="D8095" s="1" t="s">
        <v>3218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3804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8" t="n">
        <v>46253</v>
      </c>
      <c r="C8096" s="1" t="n">
        <v>11</v>
      </c>
      <c r="D8096" s="1" t="s">
        <v>3218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5054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8" t="n">
        <v>46253</v>
      </c>
      <c r="C8097" s="1" t="n">
        <v>11</v>
      </c>
      <c r="D8097" s="1" t="s">
        <v>3218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4560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8" t="n">
        <v>46253</v>
      </c>
      <c r="C8098" s="1" t="n">
        <v>11</v>
      </c>
      <c r="D8098" s="1" t="s">
        <v>3218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4120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8" t="n">
        <v>46253</v>
      </c>
      <c r="C8099" s="1" t="n">
        <v>11</v>
      </c>
      <c r="D8099" s="1" t="s">
        <v>3218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3805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8" t="n">
        <v>46253</v>
      </c>
      <c r="C8100" s="1" t="n">
        <v>11</v>
      </c>
      <c r="D8100" s="1" t="s">
        <v>3218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3806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8" t="n">
        <v>46253</v>
      </c>
      <c r="C8101" s="1" t="n">
        <v>11</v>
      </c>
      <c r="D8101" s="1" t="s">
        <v>3218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3807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8" t="n">
        <v>46253</v>
      </c>
      <c r="C8102" s="1" t="n">
        <v>11</v>
      </c>
      <c r="D8102" s="1" t="s">
        <v>3218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5837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8" t="n">
        <v>46253</v>
      </c>
      <c r="C8103" s="1" t="n">
        <v>11</v>
      </c>
      <c r="D8103" s="1" t="s">
        <v>3218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4070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8" t="n">
        <v>46253</v>
      </c>
      <c r="C8104" s="1" t="n">
        <v>11</v>
      </c>
      <c r="D8104" s="1" t="s">
        <v>3218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4071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8" t="n">
        <v>46253</v>
      </c>
      <c r="C8105" s="1" t="n">
        <v>11</v>
      </c>
      <c r="D8105" s="1" t="s">
        <v>3218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3809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8" t="n">
        <v>46253</v>
      </c>
      <c r="C8106" s="1" t="n">
        <v>11</v>
      </c>
      <c r="D8106" s="1" t="s">
        <v>3218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3811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8" t="n">
        <v>46253</v>
      </c>
      <c r="C8107" s="1" t="n">
        <v>11</v>
      </c>
      <c r="D8107" s="1" t="s">
        <v>3218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3233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8" t="n">
        <v>46253</v>
      </c>
      <c r="C8108" s="1" t="n">
        <v>11</v>
      </c>
      <c r="D8108" s="1" t="s">
        <v>3218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5838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8" t="n">
        <v>46253</v>
      </c>
      <c r="C8109" s="1" t="n">
        <v>11</v>
      </c>
      <c r="D8109" s="1" t="s">
        <v>3218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3812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8" t="n">
        <v>46253</v>
      </c>
      <c r="C8110" s="1" t="n">
        <v>11</v>
      </c>
      <c r="D8110" s="1" t="s">
        <v>3218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4567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8" t="n">
        <v>46253</v>
      </c>
      <c r="C8111" s="1" t="n">
        <v>11</v>
      </c>
      <c r="D8111" s="1" t="s">
        <v>3218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5839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8" t="n">
        <v>46253</v>
      </c>
      <c r="C8112" s="1" t="n">
        <v>11</v>
      </c>
      <c r="D8112" s="1" t="s">
        <v>3218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5840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8" t="n">
        <v>46253</v>
      </c>
      <c r="C8113" s="1" t="n">
        <v>11</v>
      </c>
      <c r="D8113" s="1" t="s">
        <v>3218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5841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8" t="n">
        <v>46253</v>
      </c>
      <c r="C8114" s="1" t="n">
        <v>11</v>
      </c>
      <c r="D8114" s="1" t="s">
        <v>3218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3292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8" t="n">
        <v>46253</v>
      </c>
      <c r="C8115" s="1" t="n">
        <v>11</v>
      </c>
      <c r="D8115" s="1" t="s">
        <v>3218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5842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8" t="n">
        <v>46253</v>
      </c>
      <c r="C8116" s="1" t="n">
        <v>11</v>
      </c>
      <c r="D8116" s="1" t="s">
        <v>3218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5843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8" t="n">
        <v>46253</v>
      </c>
      <c r="C8117" s="1" t="n">
        <v>11</v>
      </c>
      <c r="D8117" s="1" t="s">
        <v>3218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5844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8" t="n">
        <v>46253</v>
      </c>
      <c r="C8118" s="1" t="n">
        <v>11</v>
      </c>
      <c r="D8118" s="1" t="s">
        <v>3218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5243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8" t="n">
        <v>46253</v>
      </c>
      <c r="C8119" s="1" t="n">
        <v>11</v>
      </c>
      <c r="D8119" s="1" t="s">
        <v>3218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5244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8" t="n">
        <v>46253</v>
      </c>
      <c r="C8120" s="1" t="n">
        <v>11</v>
      </c>
      <c r="D8120" s="1" t="s">
        <v>3218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5245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8" t="n">
        <v>46253</v>
      </c>
      <c r="C8121" s="1" t="n">
        <v>11</v>
      </c>
      <c r="D8121" s="1" t="s">
        <v>3218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5246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8" t="n">
        <v>46253</v>
      </c>
      <c r="C8122" s="1" t="n">
        <v>11</v>
      </c>
      <c r="D8122" s="1" t="s">
        <v>3218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5845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8" t="n">
        <v>46253</v>
      </c>
      <c r="C8123" s="1" t="n">
        <v>11</v>
      </c>
      <c r="D8123" s="1" t="s">
        <v>3218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5846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8" t="n">
        <v>46253</v>
      </c>
      <c r="C8124" s="1" t="n">
        <v>11</v>
      </c>
      <c r="D8124" s="1" t="s">
        <v>3218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3629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8" t="n">
        <v>46253</v>
      </c>
      <c r="C8125" s="1" t="n">
        <v>11</v>
      </c>
      <c r="D8125" s="1" t="s">
        <v>3218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3631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8" t="n">
        <v>46253</v>
      </c>
      <c r="C8126" s="1" t="n">
        <v>11</v>
      </c>
      <c r="D8126" s="1" t="s">
        <v>3218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4930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8" t="n">
        <v>46253</v>
      </c>
      <c r="C8127" s="1" t="n">
        <v>11</v>
      </c>
      <c r="D8127" s="1" t="s">
        <v>3218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3632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8" t="n">
        <v>46253</v>
      </c>
      <c r="C8128" s="1" t="n">
        <v>11</v>
      </c>
      <c r="D8128" s="1" t="s">
        <v>3218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4931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8" t="n">
        <v>46253</v>
      </c>
      <c r="C8129" s="1" t="n">
        <v>11</v>
      </c>
      <c r="D8129" s="1" t="s">
        <v>3218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4597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8" t="n">
        <v>46253</v>
      </c>
      <c r="C8130" s="1" t="n">
        <v>11</v>
      </c>
      <c r="D8130" s="1" t="s">
        <v>3218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3634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8" t="n">
        <v>46253</v>
      </c>
      <c r="C8131" s="1" t="n">
        <v>11</v>
      </c>
      <c r="D8131" s="1" t="s">
        <v>3218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5847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8" t="n">
        <v>46253</v>
      </c>
      <c r="C8132" s="1" t="n">
        <v>11</v>
      </c>
      <c r="D8132" s="1" t="s">
        <v>3218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5615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8" t="n">
        <v>46253</v>
      </c>
      <c r="C8133" s="1" t="n">
        <v>11</v>
      </c>
      <c r="D8133" s="1" t="s">
        <v>3218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3317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8" t="n">
        <v>46253</v>
      </c>
      <c r="C8134" s="1" t="n">
        <v>11</v>
      </c>
      <c r="D8134" s="1" t="s">
        <v>3218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5848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8" t="n">
        <v>46253</v>
      </c>
      <c r="C8135" s="1" t="n">
        <v>11</v>
      </c>
      <c r="D8135" s="1" t="s">
        <v>3218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3647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8" t="n">
        <v>46253</v>
      </c>
      <c r="C8136" s="1" t="n">
        <v>11</v>
      </c>
      <c r="D8136" s="1" t="s">
        <v>3218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4128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8" t="n">
        <v>46253</v>
      </c>
      <c r="C8137" s="1" t="n">
        <v>11</v>
      </c>
      <c r="D8137" s="1" t="s">
        <v>3218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3649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8" t="n">
        <v>46253</v>
      </c>
      <c r="C8138" s="1" t="n">
        <v>11</v>
      </c>
      <c r="D8138" s="1" t="s">
        <v>3218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3305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8" t="n">
        <v>46253</v>
      </c>
      <c r="C8139" s="1" t="n">
        <v>11</v>
      </c>
      <c r="D8139" s="1" t="s">
        <v>3218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4129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8" t="n">
        <v>46253</v>
      </c>
      <c r="C8140" s="1" t="n">
        <v>11</v>
      </c>
      <c r="D8140" s="1" t="s">
        <v>3218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4612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8" t="n">
        <v>46253</v>
      </c>
      <c r="C8141" s="1" t="n">
        <v>11</v>
      </c>
      <c r="D8141" s="1" t="s">
        <v>3218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4131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8" t="n">
        <v>46253</v>
      </c>
      <c r="C8142" s="1" t="n">
        <v>11</v>
      </c>
      <c r="D8142" s="1" t="s">
        <v>3218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3654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8" t="n">
        <v>46253</v>
      </c>
      <c r="C8143" s="1" t="n">
        <v>11</v>
      </c>
      <c r="D8143" s="1" t="s">
        <v>3218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4197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8" t="n">
        <v>46253</v>
      </c>
      <c r="C8144" s="1" t="n">
        <v>11</v>
      </c>
      <c r="D8144" s="1" t="s">
        <v>3218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4026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8" t="n">
        <v>46253</v>
      </c>
      <c r="C8145" s="1" t="n">
        <v>11</v>
      </c>
      <c r="D8145" s="1" t="s">
        <v>3218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3778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8" t="n">
        <v>46253</v>
      </c>
      <c r="C8146" s="1" t="n">
        <v>11</v>
      </c>
      <c r="D8146" s="1" t="s">
        <v>3218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5849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8" t="n">
        <v>46253</v>
      </c>
      <c r="C8147" s="1" t="n">
        <v>11</v>
      </c>
      <c r="D8147" s="1" t="s">
        <v>3218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4957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8" t="n">
        <v>46253</v>
      </c>
      <c r="C8148" s="1" t="n">
        <v>11</v>
      </c>
      <c r="D8148" s="1" t="s">
        <v>3218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5011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8" t="n">
        <v>46253</v>
      </c>
      <c r="C8149" s="1" t="n">
        <v>11</v>
      </c>
      <c r="D8149" s="1" t="s">
        <v>3218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5012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8" t="n">
        <v>46253</v>
      </c>
      <c r="C8150" s="1" t="n">
        <v>11</v>
      </c>
      <c r="D8150" s="1" t="s">
        <v>3218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5013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8" t="n">
        <v>46253</v>
      </c>
      <c r="C8151" s="1" t="n">
        <v>11</v>
      </c>
      <c r="D8151" s="1" t="s">
        <v>3218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4823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8" t="n">
        <v>46253</v>
      </c>
      <c r="C8152" s="1" t="n">
        <v>11</v>
      </c>
      <c r="D8152" s="1" t="s">
        <v>3218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3536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8" t="n">
        <v>46253</v>
      </c>
      <c r="C8153" s="1" t="n">
        <v>11</v>
      </c>
      <c r="D8153" s="1" t="s">
        <v>3218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5850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8" t="n">
        <v>46253</v>
      </c>
      <c r="C8154" s="1" t="n">
        <v>22</v>
      </c>
      <c r="D8154" s="1" t="s">
        <v>3364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3379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8" t="n">
        <v>46253</v>
      </c>
      <c r="C8155" s="1" t="n">
        <v>22</v>
      </c>
      <c r="D8155" s="1" t="s">
        <v>3364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3380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8" t="n">
        <v>46253</v>
      </c>
      <c r="C8156" s="1" t="n">
        <v>22</v>
      </c>
      <c r="D8156" s="1" t="s">
        <v>3364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3381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8" t="n">
        <v>46253</v>
      </c>
      <c r="C8157" s="1" t="n">
        <v>22</v>
      </c>
      <c r="D8157" s="1" t="s">
        <v>3364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3382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8" t="n">
        <v>46253</v>
      </c>
      <c r="C8158" s="1" t="n">
        <v>22</v>
      </c>
      <c r="D8158" s="1" t="s">
        <v>3364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3365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8" t="n">
        <v>46253</v>
      </c>
      <c r="C8159" s="1" t="n">
        <v>22</v>
      </c>
      <c r="D8159" s="1" t="s">
        <v>3364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3365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8" t="n">
        <v>46253</v>
      </c>
      <c r="C8160" s="1" t="n">
        <v>22</v>
      </c>
      <c r="D8160" s="1" t="s">
        <v>3364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3383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8" t="n">
        <v>46253</v>
      </c>
      <c r="C8161" s="1" t="n">
        <v>22</v>
      </c>
      <c r="D8161" s="1" t="s">
        <v>3364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3366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8" t="n">
        <v>46253</v>
      </c>
      <c r="C8162" s="1" t="n">
        <v>22</v>
      </c>
      <c r="D8162" s="1" t="s">
        <v>3364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3367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8" t="n">
        <v>46253</v>
      </c>
      <c r="C8163" s="1" t="n">
        <v>22</v>
      </c>
      <c r="D8163" s="1" t="s">
        <v>3364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3367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8" t="n">
        <v>46253</v>
      </c>
      <c r="C8164" s="1" t="n">
        <v>22</v>
      </c>
      <c r="D8164" s="1" t="s">
        <v>3364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3368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8" t="n">
        <v>46253</v>
      </c>
      <c r="C8165" s="1" t="n">
        <v>22</v>
      </c>
      <c r="D8165" s="1" t="s">
        <v>3364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3368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8" t="n">
        <v>46253</v>
      </c>
      <c r="C8166" s="1" t="n">
        <v>22</v>
      </c>
      <c r="D8166" s="1" t="s">
        <v>3364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3369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8" t="n">
        <v>46253</v>
      </c>
      <c r="C8167" s="1" t="n">
        <v>22</v>
      </c>
      <c r="D8167" s="1" t="s">
        <v>3364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3369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8" t="n">
        <v>46253</v>
      </c>
      <c r="C8168" s="1" t="n">
        <v>22</v>
      </c>
      <c r="D8168" s="1" t="s">
        <v>3364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3370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8" t="n">
        <v>46253</v>
      </c>
      <c r="C8169" s="1" t="n">
        <v>22</v>
      </c>
      <c r="D8169" s="1" t="s">
        <v>3364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3370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8" t="n">
        <v>46253</v>
      </c>
      <c r="C8170" s="1" t="n">
        <v>22</v>
      </c>
      <c r="D8170" s="1" t="s">
        <v>3364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3371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8" t="n">
        <v>46253</v>
      </c>
      <c r="C8171" s="1" t="n">
        <v>22</v>
      </c>
      <c r="D8171" s="1" t="s">
        <v>3364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3371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8" t="n">
        <v>46253</v>
      </c>
      <c r="C8172" s="1" t="n">
        <v>22</v>
      </c>
      <c r="D8172" s="1" t="s">
        <v>3364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3372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8" t="n">
        <v>46253</v>
      </c>
      <c r="C8173" s="1" t="n">
        <v>22</v>
      </c>
      <c r="D8173" s="1" t="s">
        <v>3364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3372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8" t="n">
        <v>46253</v>
      </c>
      <c r="C8174" s="1" t="n">
        <v>22</v>
      </c>
      <c r="D8174" s="1" t="s">
        <v>3364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3373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8" t="n">
        <v>46253</v>
      </c>
      <c r="C8175" s="1" t="n">
        <v>22</v>
      </c>
      <c r="D8175" s="1" t="s">
        <v>3364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3374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8" t="n">
        <v>46253</v>
      </c>
      <c r="C8176" s="1" t="n">
        <v>22</v>
      </c>
      <c r="D8176" s="1" t="s">
        <v>3364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3374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8" t="n">
        <v>46253</v>
      </c>
      <c r="C8177" s="1" t="n">
        <v>22</v>
      </c>
      <c r="D8177" s="1" t="s">
        <v>3364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3375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8" t="n">
        <v>46253</v>
      </c>
      <c r="C8178" s="1" t="n">
        <v>22</v>
      </c>
      <c r="D8178" s="1" t="s">
        <v>3364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3376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8" t="n">
        <v>46253</v>
      </c>
      <c r="C8179" s="1" t="n">
        <v>22</v>
      </c>
      <c r="D8179" s="1" t="s">
        <v>3364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3376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8" t="n">
        <v>46253</v>
      </c>
      <c r="C8180" s="1" t="n">
        <v>22</v>
      </c>
      <c r="D8180" s="1" t="s">
        <v>3364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3376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8" t="n">
        <v>46253</v>
      </c>
      <c r="C8181" s="1" t="n">
        <v>22</v>
      </c>
      <c r="D8181" s="1" t="s">
        <v>3364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3377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8" t="n">
        <v>46253</v>
      </c>
      <c r="C8182" s="1" t="n">
        <v>22</v>
      </c>
      <c r="D8182" s="1" t="s">
        <v>3364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3377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8" t="n">
        <v>46253</v>
      </c>
      <c r="C8183" s="1" t="n">
        <v>22</v>
      </c>
      <c r="D8183" s="1" t="s">
        <v>3364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3377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8" t="n">
        <v>46253</v>
      </c>
      <c r="C8184" s="1" t="n">
        <v>22</v>
      </c>
      <c r="D8184" s="1" t="s">
        <v>3364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3378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8" t="n">
        <v>46253</v>
      </c>
      <c r="C8185" s="1" t="n">
        <v>22</v>
      </c>
      <c r="D8185" s="1" t="s">
        <v>3364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3378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8" t="n">
        <v>46253</v>
      </c>
      <c r="C8186" s="1" t="n">
        <v>22</v>
      </c>
      <c r="D8186" s="1" t="s">
        <v>3364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3378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8" t="n">
        <v>46253</v>
      </c>
      <c r="C8187" s="1" t="n">
        <v>100</v>
      </c>
      <c r="D8187" s="1" t="s">
        <v>3385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3379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8" t="n">
        <v>46253</v>
      </c>
      <c r="C8188" s="1" t="n">
        <v>100</v>
      </c>
      <c r="D8188" s="1" t="s">
        <v>3385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3380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8" t="n">
        <v>46253</v>
      </c>
      <c r="C8189" s="1" t="n">
        <v>100</v>
      </c>
      <c r="D8189" s="1" t="s">
        <v>3385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3381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8" t="n">
        <v>46253</v>
      </c>
      <c r="C8190" s="1" t="n">
        <v>100</v>
      </c>
      <c r="D8190" s="1" t="s">
        <v>3385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3382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8" t="n">
        <v>46253</v>
      </c>
      <c r="C8191" s="1" t="n">
        <v>100</v>
      </c>
      <c r="D8191" s="1" t="s">
        <v>3385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3383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8" t="n">
        <v>46253</v>
      </c>
      <c r="C8192" s="1" t="n">
        <v>100</v>
      </c>
      <c r="D8192" s="1" t="s">
        <v>3385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3376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8" t="n">
        <v>46253</v>
      </c>
      <c r="C8193" s="1" t="n">
        <v>100</v>
      </c>
      <c r="D8193" s="1" t="s">
        <v>3385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3377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8" t="n">
        <v>46253</v>
      </c>
      <c r="C8194" s="1" t="n">
        <v>100</v>
      </c>
      <c r="D8194" s="1" t="s">
        <v>3385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3378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8" t="n">
        <v>46253</v>
      </c>
      <c r="C8195" s="1" t="n">
        <v>100</v>
      </c>
      <c r="D8195" s="1" t="s">
        <v>3385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3365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8" t="n">
        <v>46253</v>
      </c>
      <c r="C8196" s="1" t="n">
        <v>100</v>
      </c>
      <c r="D8196" s="1" t="s">
        <v>3385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3367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8" t="n">
        <v>46253</v>
      </c>
      <c r="C8197" s="1" t="n">
        <v>100</v>
      </c>
      <c r="D8197" s="1" t="s">
        <v>3385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3368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8" t="n">
        <v>46253</v>
      </c>
      <c r="C8198" s="1" t="n">
        <v>100</v>
      </c>
      <c r="D8198" s="1" t="s">
        <v>3385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3369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8" t="n">
        <v>46253</v>
      </c>
      <c r="C8199" s="1" t="n">
        <v>100</v>
      </c>
      <c r="D8199" s="1" t="s">
        <v>3385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3370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8" t="n">
        <v>46253</v>
      </c>
      <c r="C8200" s="1" t="n">
        <v>100</v>
      </c>
      <c r="D8200" s="1" t="s">
        <v>3385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3371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8" t="n">
        <v>46253</v>
      </c>
      <c r="C8201" s="1" t="n">
        <v>100</v>
      </c>
      <c r="D8201" s="1" t="s">
        <v>3385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3372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8" t="n">
        <v>46253</v>
      </c>
      <c r="C8202" s="1" t="n">
        <v>100</v>
      </c>
      <c r="D8202" s="1" t="s">
        <v>3385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3374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8" t="n">
        <v>46253</v>
      </c>
      <c r="C8203" s="1" t="n">
        <v>100</v>
      </c>
      <c r="D8203" s="1" t="s">
        <v>3385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3376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8" t="n">
        <v>46253</v>
      </c>
      <c r="C8204" s="1" t="n">
        <v>100</v>
      </c>
      <c r="D8204" s="1" t="s">
        <v>3385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3377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8" t="n">
        <v>46253</v>
      </c>
      <c r="C8205" s="1" t="n">
        <v>100</v>
      </c>
      <c r="D8205" s="1" t="s">
        <v>3385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3378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8" t="n">
        <v>46253</v>
      </c>
      <c r="C8206" s="1" t="n">
        <v>100</v>
      </c>
      <c r="D8206" s="1" t="s">
        <v>3385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3365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8" t="n">
        <v>46253</v>
      </c>
      <c r="C8207" s="1" t="n">
        <v>100</v>
      </c>
      <c r="D8207" s="1" t="s">
        <v>3385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3366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8" t="n">
        <v>46253</v>
      </c>
      <c r="C8208" s="1" t="n">
        <v>100</v>
      </c>
      <c r="D8208" s="1" t="s">
        <v>3385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3367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8" t="n">
        <v>46253</v>
      </c>
      <c r="C8209" s="1" t="n">
        <v>100</v>
      </c>
      <c r="D8209" s="1" t="s">
        <v>3385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3368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8" t="n">
        <v>46253</v>
      </c>
      <c r="C8210" s="1" t="n">
        <v>100</v>
      </c>
      <c r="D8210" s="1" t="s">
        <v>3385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3369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8" t="n">
        <v>46253</v>
      </c>
      <c r="C8211" s="1" t="n">
        <v>100</v>
      </c>
      <c r="D8211" s="1" t="s">
        <v>3385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3370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8" t="n">
        <v>46253</v>
      </c>
      <c r="C8212" s="1" t="n">
        <v>100</v>
      </c>
      <c r="D8212" s="1" t="s">
        <v>3385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3371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8" t="n">
        <v>46253</v>
      </c>
      <c r="C8213" s="1" t="n">
        <v>100</v>
      </c>
      <c r="D8213" s="1" t="s">
        <v>3385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3372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8" t="n">
        <v>46253</v>
      </c>
      <c r="C8214" s="1" t="n">
        <v>100</v>
      </c>
      <c r="D8214" s="1" t="s">
        <v>3385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3373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8" t="n">
        <v>46253</v>
      </c>
      <c r="C8215" s="1" t="n">
        <v>100</v>
      </c>
      <c r="D8215" s="1" t="s">
        <v>3385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3374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8" t="n">
        <v>46253</v>
      </c>
      <c r="C8216" s="1" t="n">
        <v>100</v>
      </c>
      <c r="D8216" s="1" t="s">
        <v>3385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3375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8" t="n">
        <v>46253</v>
      </c>
      <c r="C8217" s="1" t="n">
        <v>100</v>
      </c>
      <c r="D8217" s="1" t="s">
        <v>3385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3376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8" t="n">
        <v>46253</v>
      </c>
      <c r="C8218" s="1" t="n">
        <v>100</v>
      </c>
      <c r="D8218" s="1" t="s">
        <v>3385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3377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8" t="n">
        <v>46253</v>
      </c>
      <c r="C8219" s="1" t="n">
        <v>100</v>
      </c>
      <c r="D8219" s="1" t="s">
        <v>3385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3378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8" t="n">
        <v>46254</v>
      </c>
      <c r="C8220" s="1" t="n">
        <v>6</v>
      </c>
      <c r="D8220" s="1" t="s">
        <v>3217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3212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8" t="n">
        <v>46254</v>
      </c>
      <c r="C8221" s="1" t="n">
        <v>6</v>
      </c>
      <c r="D8221" s="1" t="s">
        <v>3217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3213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8" t="n">
        <v>46254</v>
      </c>
      <c r="C8222" s="1" t="n">
        <v>6</v>
      </c>
      <c r="D8222" s="1" t="s">
        <v>3217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3214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8" t="n">
        <v>46254</v>
      </c>
      <c r="C8223" s="1" t="n">
        <v>6</v>
      </c>
      <c r="D8223" s="1" t="s">
        <v>3217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3215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8" t="n">
        <v>46254</v>
      </c>
      <c r="C8224" s="1" t="n">
        <v>6</v>
      </c>
      <c r="D8224" s="1" t="s">
        <v>3217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3847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8" t="n">
        <v>46254</v>
      </c>
      <c r="C8225" s="1" t="n">
        <v>6</v>
      </c>
      <c r="D8225" s="1" t="s">
        <v>3217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3253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8" t="n">
        <v>46254</v>
      </c>
      <c r="C8226" s="1" t="n">
        <v>11</v>
      </c>
      <c r="D8226" s="1" t="s">
        <v>3218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3267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8" t="n">
        <v>46254</v>
      </c>
      <c r="C8227" s="1" t="n">
        <v>11</v>
      </c>
      <c r="D8227" s="1" t="s">
        <v>3218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5851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8" t="n">
        <v>46254</v>
      </c>
      <c r="C8228" s="1" t="n">
        <v>11</v>
      </c>
      <c r="D8228" s="1" t="s">
        <v>3218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5852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8" t="n">
        <v>46254</v>
      </c>
      <c r="C8229" s="1" t="n">
        <v>11</v>
      </c>
      <c r="D8229" s="1" t="s">
        <v>3218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5853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8" t="n">
        <v>46254</v>
      </c>
      <c r="C8230" s="1" t="n">
        <v>11</v>
      </c>
      <c r="D8230" s="1" t="s">
        <v>3218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3394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8" t="n">
        <v>46254</v>
      </c>
      <c r="C8231" s="1" t="n">
        <v>11</v>
      </c>
      <c r="D8231" s="1" t="s">
        <v>3218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3395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8" t="n">
        <v>46254</v>
      </c>
      <c r="C8232" s="1" t="n">
        <v>11</v>
      </c>
      <c r="D8232" s="1" t="s">
        <v>3218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3396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8" t="n">
        <v>46254</v>
      </c>
      <c r="C8233" s="1" t="n">
        <v>11</v>
      </c>
      <c r="D8233" s="1" t="s">
        <v>3218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3397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8" t="n">
        <v>46254</v>
      </c>
      <c r="C8234" s="1" t="n">
        <v>11</v>
      </c>
      <c r="D8234" s="1" t="s">
        <v>3218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3398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8" t="n">
        <v>46254</v>
      </c>
      <c r="C8235" s="1" t="n">
        <v>11</v>
      </c>
      <c r="D8235" s="1" t="s">
        <v>3218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3399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8" t="n">
        <v>46254</v>
      </c>
      <c r="C8236" s="1" t="n">
        <v>11</v>
      </c>
      <c r="D8236" s="1" t="s">
        <v>3218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3400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8" t="n">
        <v>46254</v>
      </c>
      <c r="C8237" s="1" t="n">
        <v>11</v>
      </c>
      <c r="D8237" s="1" t="s">
        <v>3218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3421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8" t="n">
        <v>46254</v>
      </c>
      <c r="C8238" s="1" t="n">
        <v>11</v>
      </c>
      <c r="D8238" s="1" t="s">
        <v>3218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3422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8" t="n">
        <v>46254</v>
      </c>
      <c r="C8239" s="1" t="n">
        <v>11</v>
      </c>
      <c r="D8239" s="1" t="s">
        <v>3218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5854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8" t="n">
        <v>46254</v>
      </c>
      <c r="C8240" s="1" t="n">
        <v>11</v>
      </c>
      <c r="D8240" s="1" t="s">
        <v>3218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5855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8" t="n">
        <v>46254</v>
      </c>
      <c r="C8241" s="1" t="n">
        <v>11</v>
      </c>
      <c r="D8241" s="1" t="s">
        <v>3218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3425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8" t="n">
        <v>46254</v>
      </c>
      <c r="C8242" s="1" t="n">
        <v>11</v>
      </c>
      <c r="D8242" s="1" t="s">
        <v>3218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3426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8" t="n">
        <v>46254</v>
      </c>
      <c r="C8243" s="1" t="n">
        <v>11</v>
      </c>
      <c r="D8243" s="1" t="s">
        <v>3218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3427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8" t="n">
        <v>46254</v>
      </c>
      <c r="C8244" s="1" t="n">
        <v>11</v>
      </c>
      <c r="D8244" s="1" t="s">
        <v>3218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3428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8" t="n">
        <v>46254</v>
      </c>
      <c r="C8245" s="1" t="n">
        <v>11</v>
      </c>
      <c r="D8245" s="1" t="s">
        <v>3218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5215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8" t="n">
        <v>46254</v>
      </c>
      <c r="C8246" s="1" t="n">
        <v>11</v>
      </c>
      <c r="D8246" s="1" t="s">
        <v>3218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3429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8" t="n">
        <v>46254</v>
      </c>
      <c r="C8247" s="1" t="n">
        <v>11</v>
      </c>
      <c r="D8247" s="1" t="s">
        <v>3218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5216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8" t="n">
        <v>46254</v>
      </c>
      <c r="C8248" s="1" t="n">
        <v>11</v>
      </c>
      <c r="D8248" s="1" t="s">
        <v>3218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3431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8" t="n">
        <v>46254</v>
      </c>
      <c r="C8249" s="1" t="n">
        <v>11</v>
      </c>
      <c r="D8249" s="1" t="s">
        <v>3218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3432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8" t="n">
        <v>46254</v>
      </c>
      <c r="C8250" s="1" t="n">
        <v>11</v>
      </c>
      <c r="D8250" s="1" t="s">
        <v>3218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3433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8" t="n">
        <v>46254</v>
      </c>
      <c r="C8251" s="1" t="n">
        <v>11</v>
      </c>
      <c r="D8251" s="1" t="s">
        <v>3218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3435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8" t="n">
        <v>46254</v>
      </c>
      <c r="C8252" s="1" t="n">
        <v>11</v>
      </c>
      <c r="D8252" s="1" t="s">
        <v>3218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3436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8" t="n">
        <v>46254</v>
      </c>
      <c r="C8253" s="1" t="n">
        <v>11</v>
      </c>
      <c r="D8253" s="1" t="s">
        <v>3218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3437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8" t="n">
        <v>46254</v>
      </c>
      <c r="C8254" s="1" t="n">
        <v>11</v>
      </c>
      <c r="D8254" s="1" t="s">
        <v>3218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3438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8" t="n">
        <v>46254</v>
      </c>
      <c r="C8255" s="1" t="n">
        <v>11</v>
      </c>
      <c r="D8255" s="1" t="s">
        <v>3218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3427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8" t="n">
        <v>46254</v>
      </c>
      <c r="C8256" s="1" t="n">
        <v>11</v>
      </c>
      <c r="D8256" s="1" t="s">
        <v>3218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3439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8" t="n">
        <v>46254</v>
      </c>
      <c r="C8257" s="1" t="n">
        <v>11</v>
      </c>
      <c r="D8257" s="1" t="s">
        <v>3218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5220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8" t="n">
        <v>46254</v>
      </c>
      <c r="C8258" s="1" t="n">
        <v>11</v>
      </c>
      <c r="D8258" s="1" t="s">
        <v>3218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3440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8" t="n">
        <v>46254</v>
      </c>
      <c r="C8259" s="1" t="n">
        <v>11</v>
      </c>
      <c r="D8259" s="1" t="s">
        <v>3218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5222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8" t="n">
        <v>46254</v>
      </c>
      <c r="C8260" s="1" t="n">
        <v>11</v>
      </c>
      <c r="D8260" s="1" t="s">
        <v>3218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5223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8" t="n">
        <v>46254</v>
      </c>
      <c r="C8261" s="1" t="n">
        <v>11</v>
      </c>
      <c r="D8261" s="1" t="s">
        <v>3218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3441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8" t="n">
        <v>46254</v>
      </c>
      <c r="C8262" s="1" t="n">
        <v>11</v>
      </c>
      <c r="D8262" s="1" t="s">
        <v>3218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3442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8" t="n">
        <v>46254</v>
      </c>
      <c r="C8263" s="1" t="n">
        <v>11</v>
      </c>
      <c r="D8263" s="1" t="s">
        <v>3218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4517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8" t="n">
        <v>46254</v>
      </c>
      <c r="C8264" s="1" t="n">
        <v>11</v>
      </c>
      <c r="D8264" s="1" t="s">
        <v>3218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5856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8" t="n">
        <v>46254</v>
      </c>
      <c r="C8265" s="1" t="n">
        <v>11</v>
      </c>
      <c r="D8265" s="1" t="s">
        <v>3218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5857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8" t="n">
        <v>46254</v>
      </c>
      <c r="C8266" s="1" t="n">
        <v>11</v>
      </c>
      <c r="D8266" s="1" t="s">
        <v>3218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5858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8" t="n">
        <v>46254</v>
      </c>
      <c r="C8267" s="1" t="n">
        <v>11</v>
      </c>
      <c r="D8267" s="1" t="s">
        <v>3218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5859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8" t="n">
        <v>46254</v>
      </c>
      <c r="C8268" s="1" t="n">
        <v>11</v>
      </c>
      <c r="D8268" s="1" t="s">
        <v>3218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5860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8" t="n">
        <v>46254</v>
      </c>
      <c r="C8269" s="1" t="n">
        <v>11</v>
      </c>
      <c r="D8269" s="1" t="s">
        <v>3218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5861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8" t="n">
        <v>46254</v>
      </c>
      <c r="C8270" s="1" t="n">
        <v>11</v>
      </c>
      <c r="D8270" s="1" t="s">
        <v>3218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5862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8" t="n">
        <v>46254</v>
      </c>
      <c r="C8271" s="1" t="n">
        <v>11</v>
      </c>
      <c r="D8271" s="1" t="s">
        <v>3218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5863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8" t="n">
        <v>46254</v>
      </c>
      <c r="C8272" s="1" t="n">
        <v>11</v>
      </c>
      <c r="D8272" s="1" t="s">
        <v>3218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5864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8" t="n">
        <v>46254</v>
      </c>
      <c r="C8273" s="1" t="n">
        <v>11</v>
      </c>
      <c r="D8273" s="1" t="s">
        <v>3218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5865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8" t="n">
        <v>46254</v>
      </c>
      <c r="C8274" s="1" t="n">
        <v>11</v>
      </c>
      <c r="D8274" s="1" t="s">
        <v>3218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5866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8" t="n">
        <v>46254</v>
      </c>
      <c r="C8275" s="1" t="n">
        <v>11</v>
      </c>
      <c r="D8275" s="1" t="s">
        <v>3218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5867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8" t="n">
        <v>46254</v>
      </c>
      <c r="C8276" s="1" t="n">
        <v>11</v>
      </c>
      <c r="D8276" s="1" t="s">
        <v>3218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4268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8" t="n">
        <v>46254</v>
      </c>
      <c r="C8277" s="1" t="n">
        <v>11</v>
      </c>
      <c r="D8277" s="1" t="s">
        <v>3218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5868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8" t="n">
        <v>46254</v>
      </c>
      <c r="C8278" s="1" t="n">
        <v>11</v>
      </c>
      <c r="D8278" s="1" t="s">
        <v>3218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5869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8" t="n">
        <v>46254</v>
      </c>
      <c r="C8279" s="1" t="n">
        <v>11</v>
      </c>
      <c r="D8279" s="1" t="s">
        <v>3218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5870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8" t="n">
        <v>46254</v>
      </c>
      <c r="C8280" s="1" t="n">
        <v>11</v>
      </c>
      <c r="D8280" s="1" t="s">
        <v>3218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5871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8" t="n">
        <v>46254</v>
      </c>
      <c r="C8281" s="1" t="n">
        <v>11</v>
      </c>
      <c r="D8281" s="1" t="s">
        <v>3218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5872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8" t="n">
        <v>46254</v>
      </c>
      <c r="C8282" s="1" t="n">
        <v>11</v>
      </c>
      <c r="D8282" s="1" t="s">
        <v>3218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5873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8" t="n">
        <v>46254</v>
      </c>
      <c r="C8283" s="1" t="n">
        <v>11</v>
      </c>
      <c r="D8283" s="1" t="s">
        <v>3218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5874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8" t="n">
        <v>46254</v>
      </c>
      <c r="C8284" s="1" t="n">
        <v>11</v>
      </c>
      <c r="D8284" s="1" t="s">
        <v>3218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5875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8" t="n">
        <v>46254</v>
      </c>
      <c r="C8285" s="1" t="n">
        <v>11</v>
      </c>
      <c r="D8285" s="1" t="s">
        <v>3218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5876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8" t="n">
        <v>46254</v>
      </c>
      <c r="C8286" s="1" t="n">
        <v>11</v>
      </c>
      <c r="D8286" s="1" t="s">
        <v>3218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4272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8" t="n">
        <v>46254</v>
      </c>
      <c r="C8287" s="1" t="n">
        <v>11</v>
      </c>
      <c r="D8287" s="1" t="s">
        <v>3218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5877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8" t="n">
        <v>46254</v>
      </c>
      <c r="C8288" s="1" t="n">
        <v>11</v>
      </c>
      <c r="D8288" s="1" t="s">
        <v>3218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5878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8" t="n">
        <v>46254</v>
      </c>
      <c r="C8289" s="1" t="n">
        <v>11</v>
      </c>
      <c r="D8289" s="1" t="s">
        <v>3218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5879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8" t="n">
        <v>46254</v>
      </c>
      <c r="C8290" s="1" t="n">
        <v>11</v>
      </c>
      <c r="D8290" s="1" t="s">
        <v>3218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5880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8" t="n">
        <v>46254</v>
      </c>
      <c r="C8291" s="1" t="n">
        <v>11</v>
      </c>
      <c r="D8291" s="1" t="s">
        <v>3218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5881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8" t="n">
        <v>46254</v>
      </c>
      <c r="C8292" s="1" t="n">
        <v>11</v>
      </c>
      <c r="D8292" s="1" t="s">
        <v>3218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5882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8" t="n">
        <v>46254</v>
      </c>
      <c r="C8293" s="1" t="n">
        <v>11</v>
      </c>
      <c r="D8293" s="1" t="s">
        <v>3218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4273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8" t="n">
        <v>46254</v>
      </c>
      <c r="C8294" s="1" t="n">
        <v>11</v>
      </c>
      <c r="D8294" s="1" t="s">
        <v>3218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5883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8" t="n">
        <v>46254</v>
      </c>
      <c r="C8295" s="1" t="n">
        <v>11</v>
      </c>
      <c r="D8295" s="1" t="s">
        <v>3218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5884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8" t="n">
        <v>46254</v>
      </c>
      <c r="C8296" s="1" t="n">
        <v>11</v>
      </c>
      <c r="D8296" s="1" t="s">
        <v>3218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4275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8" t="n">
        <v>46254</v>
      </c>
      <c r="C8297" s="1" t="n">
        <v>11</v>
      </c>
      <c r="D8297" s="1" t="s">
        <v>3218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5883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8" t="n">
        <v>46254</v>
      </c>
      <c r="C8298" s="1" t="n">
        <v>11</v>
      </c>
      <c r="D8298" s="1" t="s">
        <v>3218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5885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8" t="n">
        <v>46254</v>
      </c>
      <c r="C8299" s="1" t="n">
        <v>11</v>
      </c>
      <c r="D8299" s="1" t="s">
        <v>3218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5886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8" t="n">
        <v>46254</v>
      </c>
      <c r="C8300" s="1" t="n">
        <v>11</v>
      </c>
      <c r="D8300" s="1" t="s">
        <v>3218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5887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8" t="n">
        <v>46254</v>
      </c>
      <c r="C8301" s="1" t="n">
        <v>11</v>
      </c>
      <c r="D8301" s="1" t="s">
        <v>3218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5888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8" t="n">
        <v>46254</v>
      </c>
      <c r="C8302" s="1" t="n">
        <v>11</v>
      </c>
      <c r="D8302" s="1" t="s">
        <v>3218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5889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8" t="n">
        <v>46254</v>
      </c>
      <c r="C8303" s="1" t="n">
        <v>11</v>
      </c>
      <c r="D8303" s="1" t="s">
        <v>3218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5890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8" t="n">
        <v>46254</v>
      </c>
      <c r="C8304" s="1" t="n">
        <v>11</v>
      </c>
      <c r="D8304" s="1" t="s">
        <v>3218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5891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8" t="n">
        <v>46254</v>
      </c>
      <c r="C8305" s="1" t="n">
        <v>11</v>
      </c>
      <c r="D8305" s="1" t="s">
        <v>3218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5892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8" t="n">
        <v>46254</v>
      </c>
      <c r="C8306" s="1" t="n">
        <v>11</v>
      </c>
      <c r="D8306" s="1" t="s">
        <v>3218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4282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8" t="n">
        <v>46254</v>
      </c>
      <c r="C8307" s="1" t="n">
        <v>11</v>
      </c>
      <c r="D8307" s="1" t="s">
        <v>3218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5893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8" t="n">
        <v>46254</v>
      </c>
      <c r="C8308" s="1" t="n">
        <v>11</v>
      </c>
      <c r="D8308" s="1" t="s">
        <v>3218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4280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8" t="n">
        <v>46254</v>
      </c>
      <c r="C8309" s="1" t="n">
        <v>11</v>
      </c>
      <c r="D8309" s="1" t="s">
        <v>3218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5894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8" t="n">
        <v>46254</v>
      </c>
      <c r="C8310" s="1" t="n">
        <v>11</v>
      </c>
      <c r="D8310" s="1" t="s">
        <v>3218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5895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8" t="n">
        <v>46254</v>
      </c>
      <c r="C8311" s="1" t="n">
        <v>11</v>
      </c>
      <c r="D8311" s="1" t="s">
        <v>3218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5896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8" t="n">
        <v>46254</v>
      </c>
      <c r="C8312" s="1" t="n">
        <v>11</v>
      </c>
      <c r="D8312" s="1" t="s">
        <v>3218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4283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8" t="n">
        <v>46254</v>
      </c>
      <c r="C8313" s="1" t="n">
        <v>11</v>
      </c>
      <c r="D8313" s="1" t="s">
        <v>3218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4284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8" t="n">
        <v>46254</v>
      </c>
      <c r="C8314" s="1" t="n">
        <v>11</v>
      </c>
      <c r="D8314" s="1" t="s">
        <v>3218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5611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8" t="n">
        <v>46254</v>
      </c>
      <c r="C8315" s="1" t="n">
        <v>11</v>
      </c>
      <c r="D8315" s="1" t="s">
        <v>3218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5897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8" t="n">
        <v>46254</v>
      </c>
      <c r="C8316" s="1" t="n">
        <v>11</v>
      </c>
      <c r="D8316" s="1" t="s">
        <v>3218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5898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8" t="n">
        <v>46254</v>
      </c>
      <c r="C8317" s="1" t="n">
        <v>11</v>
      </c>
      <c r="D8317" s="1" t="s">
        <v>3218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5899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8" t="n">
        <v>46254</v>
      </c>
      <c r="C8318" s="1" t="n">
        <v>11</v>
      </c>
      <c r="D8318" s="1" t="s">
        <v>3218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5900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8" t="n">
        <v>46254</v>
      </c>
      <c r="C8319" s="1" t="n">
        <v>11</v>
      </c>
      <c r="D8319" s="1" t="s">
        <v>3218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5901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8" t="n">
        <v>46254</v>
      </c>
      <c r="C8320" s="1" t="n">
        <v>11</v>
      </c>
      <c r="D8320" s="1" t="s">
        <v>3218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5902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8" t="n">
        <v>46254</v>
      </c>
      <c r="C8321" s="1" t="n">
        <v>11</v>
      </c>
      <c r="D8321" s="1" t="s">
        <v>3218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5903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8" t="n">
        <v>46254</v>
      </c>
      <c r="C8322" s="1" t="n">
        <v>11</v>
      </c>
      <c r="D8322" s="1" t="s">
        <v>3218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5904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8" t="n">
        <v>46254</v>
      </c>
      <c r="C8323" s="1" t="n">
        <v>11</v>
      </c>
      <c r="D8323" s="1" t="s">
        <v>3218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4290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8" t="n">
        <v>46254</v>
      </c>
      <c r="C8324" s="1" t="n">
        <v>11</v>
      </c>
      <c r="D8324" s="1" t="s">
        <v>3218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5905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8" t="n">
        <v>46254</v>
      </c>
      <c r="C8325" s="1" t="n">
        <v>11</v>
      </c>
      <c r="D8325" s="1" t="s">
        <v>3218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5906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8" t="n">
        <v>46254</v>
      </c>
      <c r="C8326" s="1" t="n">
        <v>11</v>
      </c>
      <c r="D8326" s="1" t="s">
        <v>3218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5907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8" t="n">
        <v>46254</v>
      </c>
      <c r="C8327" s="1" t="n">
        <v>11</v>
      </c>
      <c r="D8327" s="1" t="s">
        <v>3218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5908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8" t="n">
        <v>46254</v>
      </c>
      <c r="C8328" s="1" t="n">
        <v>11</v>
      </c>
      <c r="D8328" s="1" t="s">
        <v>3218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5909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8" t="n">
        <v>46254</v>
      </c>
      <c r="C8329" s="1" t="n">
        <v>11</v>
      </c>
      <c r="D8329" s="1" t="s">
        <v>3218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5910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8" t="n">
        <v>46254</v>
      </c>
      <c r="C8330" s="1" t="n">
        <v>171</v>
      </c>
      <c r="D8330" s="1" t="s">
        <v>3445</v>
      </c>
      <c r="E8330" s="1" t="n">
        <v>1739</v>
      </c>
      <c r="F8330" s="1" t="s">
        <v>2660</v>
      </c>
      <c r="I8330" s="1" t="n">
        <v>255146</v>
      </c>
      <c r="J8330" s="1" t="n">
        <v>31711</v>
      </c>
      <c r="K8330" s="1" t="n">
        <v>7897169236868</v>
      </c>
      <c r="L8330" s="1" t="s">
        <v>5911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8" t="n">
        <v>46254</v>
      </c>
      <c r="C8331" s="1" t="n">
        <v>171</v>
      </c>
      <c r="D8331" s="1" t="s">
        <v>3445</v>
      </c>
      <c r="E8331" s="1" t="n">
        <v>1739</v>
      </c>
      <c r="F8331" s="1" t="s">
        <v>2660</v>
      </c>
      <c r="I8331" s="1" t="n">
        <v>255146</v>
      </c>
      <c r="J8331" s="1" t="n">
        <v>39198</v>
      </c>
      <c r="K8331" s="1" t="n">
        <v>7896509975443</v>
      </c>
      <c r="L8331" s="1" t="s">
        <v>5912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8" t="n">
        <v>46254</v>
      </c>
      <c r="C8332" s="1" t="n">
        <v>171</v>
      </c>
      <c r="D8332" s="1" t="s">
        <v>3445</v>
      </c>
      <c r="E8332" s="1" t="n">
        <v>1739</v>
      </c>
      <c r="F8332" s="1" t="s">
        <v>2660</v>
      </c>
      <c r="I8332" s="1" t="n">
        <v>255146</v>
      </c>
      <c r="J8332" s="1" t="n">
        <v>41971</v>
      </c>
      <c r="K8332" s="1" t="n">
        <v>7896509972077</v>
      </c>
      <c r="L8332" s="1" t="s">
        <v>5913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8" t="n">
        <v>46254</v>
      </c>
      <c r="C8333" s="1" t="n">
        <v>171</v>
      </c>
      <c r="D8333" s="1" t="s">
        <v>3445</v>
      </c>
      <c r="E8333" s="1" t="n">
        <v>1739</v>
      </c>
      <c r="F8333" s="1" t="s">
        <v>2660</v>
      </c>
      <c r="I8333" s="1" t="n">
        <v>255146</v>
      </c>
      <c r="J8333" s="1" t="n">
        <v>54500</v>
      </c>
      <c r="K8333" s="1" t="n">
        <v>7897169207356</v>
      </c>
      <c r="L8333" s="1" t="s">
        <v>5914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8" t="n">
        <v>46254</v>
      </c>
      <c r="C8334" s="1" t="n">
        <v>171</v>
      </c>
      <c r="D8334" s="1" t="s">
        <v>3445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5915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8" t="n">
        <v>46255</v>
      </c>
      <c r="C8335" s="1" t="n">
        <v>1</v>
      </c>
      <c r="D8335" s="1" t="s">
        <v>3245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3386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8" t="n">
        <v>46255</v>
      </c>
      <c r="C8336" s="1" t="n">
        <v>1</v>
      </c>
      <c r="D8336" s="1" t="s">
        <v>3245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3387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8" t="n">
        <v>46255</v>
      </c>
      <c r="C8337" s="1" t="n">
        <v>1</v>
      </c>
      <c r="D8337" s="1" t="s">
        <v>3245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3388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8" t="n">
        <v>46255</v>
      </c>
      <c r="C8338" s="1" t="n">
        <v>1</v>
      </c>
      <c r="D8338" s="1" t="s">
        <v>3245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3246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8" t="n">
        <v>46255</v>
      </c>
      <c r="C8339" s="1" t="n">
        <v>6</v>
      </c>
      <c r="D8339" s="1" t="s">
        <v>3217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3249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8" t="n">
        <v>46255</v>
      </c>
      <c r="C8340" s="1" t="n">
        <v>6</v>
      </c>
      <c r="D8340" s="1" t="s">
        <v>3217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3250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8" t="n">
        <v>46255</v>
      </c>
      <c r="C8341" s="1" t="n">
        <v>6</v>
      </c>
      <c r="D8341" s="1" t="s">
        <v>3217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3252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8" t="n">
        <v>46255</v>
      </c>
      <c r="C8342" s="1" t="n">
        <v>6</v>
      </c>
      <c r="D8342" s="1" t="s">
        <v>3217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3401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8" t="n">
        <v>46255</v>
      </c>
      <c r="C8343" s="1" t="n">
        <v>6</v>
      </c>
      <c r="D8343" s="1" t="s">
        <v>3217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3254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8" t="n">
        <v>46255</v>
      </c>
      <c r="C8344" s="1" t="n">
        <v>6</v>
      </c>
      <c r="D8344" s="1" t="s">
        <v>3217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3256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8" t="n">
        <v>46255</v>
      </c>
      <c r="C8345" s="1" t="n">
        <v>6</v>
      </c>
      <c r="D8345" s="1" t="s">
        <v>3217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3257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8" t="n">
        <v>46255</v>
      </c>
      <c r="C8346" s="1" t="n">
        <v>6</v>
      </c>
      <c r="D8346" s="1" t="s">
        <v>3217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3258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8" t="n">
        <v>46255</v>
      </c>
      <c r="C8347" s="1" t="n">
        <v>6</v>
      </c>
      <c r="D8347" s="1" t="s">
        <v>3217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3404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8" t="n">
        <v>46255</v>
      </c>
      <c r="C8348" s="1" t="n">
        <v>6</v>
      </c>
      <c r="D8348" s="1" t="s">
        <v>3217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3405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8" t="n">
        <v>46255</v>
      </c>
      <c r="C8349" s="1" t="n">
        <v>6</v>
      </c>
      <c r="D8349" s="1" t="s">
        <v>3217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4032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8" t="n">
        <v>46255</v>
      </c>
      <c r="C8350" s="1" t="n">
        <v>6</v>
      </c>
      <c r="D8350" s="1" t="s">
        <v>3217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3260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8" t="n">
        <v>46255</v>
      </c>
      <c r="C8351" s="1" t="n">
        <v>6</v>
      </c>
      <c r="D8351" s="1" t="s">
        <v>3217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3262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8" t="n">
        <v>46255</v>
      </c>
      <c r="C8352" s="1" t="n">
        <v>6</v>
      </c>
      <c r="D8352" s="1" t="s">
        <v>3217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4211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8" t="n">
        <v>46255</v>
      </c>
      <c r="C8353" s="1" t="n">
        <v>6</v>
      </c>
      <c r="D8353" s="1" t="s">
        <v>3217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3406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8" t="n">
        <v>46255</v>
      </c>
      <c r="C8354" s="1" t="n">
        <v>6</v>
      </c>
      <c r="D8354" s="1" t="s">
        <v>3217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3215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8" t="n">
        <v>46255</v>
      </c>
      <c r="C8355" s="1" t="n">
        <v>6</v>
      </c>
      <c r="D8355" s="1" t="s">
        <v>3217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3255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8" t="n">
        <v>46255</v>
      </c>
      <c r="C8356" s="1" t="n">
        <v>6</v>
      </c>
      <c r="D8356" s="1" t="s">
        <v>3217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3213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8" t="n">
        <v>46255</v>
      </c>
      <c r="C8357" s="1" t="n">
        <v>6</v>
      </c>
      <c r="D8357" s="1" t="s">
        <v>3217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3214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8" t="n">
        <v>46255</v>
      </c>
      <c r="C8358" s="1" t="n">
        <v>6</v>
      </c>
      <c r="D8358" s="1" t="s">
        <v>3217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3216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8" t="n">
        <v>46255</v>
      </c>
      <c r="C8359" s="1" t="n">
        <v>11</v>
      </c>
      <c r="D8359" s="1" t="s">
        <v>3218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3675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8" t="n">
        <v>46255</v>
      </c>
      <c r="C8360" s="1" t="n">
        <v>11</v>
      </c>
      <c r="D8360" s="1" t="s">
        <v>3218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3676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8" t="n">
        <v>46255</v>
      </c>
      <c r="C8361" s="1" t="n">
        <v>11</v>
      </c>
      <c r="D8361" s="1" t="s">
        <v>3218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3677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8" t="n">
        <v>46255</v>
      </c>
      <c r="C8362" s="1" t="n">
        <v>11</v>
      </c>
      <c r="D8362" s="1" t="s">
        <v>3218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3678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8" t="n">
        <v>46255</v>
      </c>
      <c r="C8363" s="1" t="n">
        <v>11</v>
      </c>
      <c r="D8363" s="1" t="s">
        <v>3218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3392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8" t="n">
        <v>46255</v>
      </c>
      <c r="C8364" s="1" t="n">
        <v>11</v>
      </c>
      <c r="D8364" s="1" t="s">
        <v>3218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3393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8" t="n">
        <v>46255</v>
      </c>
      <c r="C8365" s="1" t="n">
        <v>11</v>
      </c>
      <c r="D8365" s="1" t="s">
        <v>3218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3393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8" t="n">
        <v>46255</v>
      </c>
      <c r="C8366" s="1" t="n">
        <v>11</v>
      </c>
      <c r="D8366" s="1" t="s">
        <v>3218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3497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8" t="n">
        <v>46255</v>
      </c>
      <c r="C8367" s="1" t="n">
        <v>11</v>
      </c>
      <c r="D8367" s="1" t="s">
        <v>3218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5059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8" t="n">
        <v>46255</v>
      </c>
      <c r="C8368" s="1" t="n">
        <v>11</v>
      </c>
      <c r="D8368" s="1" t="s">
        <v>3218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5093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8" t="n">
        <v>46255</v>
      </c>
      <c r="C8369" s="1" t="n">
        <v>11</v>
      </c>
      <c r="D8369" s="1" t="s">
        <v>3218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3562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8" t="n">
        <v>46255</v>
      </c>
      <c r="C8370" s="1" t="n">
        <v>11</v>
      </c>
      <c r="D8370" s="1" t="s">
        <v>3218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3565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8" t="n">
        <v>46255</v>
      </c>
      <c r="C8371" s="1" t="n">
        <v>11</v>
      </c>
      <c r="D8371" s="1" t="s">
        <v>3218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5094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8" t="n">
        <v>46255</v>
      </c>
      <c r="C8372" s="1" t="n">
        <v>11</v>
      </c>
      <c r="D8372" s="1" t="s">
        <v>3218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5328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8" t="n">
        <v>46255</v>
      </c>
      <c r="C8373" s="1" t="n">
        <v>11</v>
      </c>
      <c r="D8373" s="1" t="s">
        <v>3218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5916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8" t="n">
        <v>46255</v>
      </c>
      <c r="C8374" s="1" t="n">
        <v>11</v>
      </c>
      <c r="D8374" s="1" t="s">
        <v>3218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3672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8" t="n">
        <v>46255</v>
      </c>
      <c r="C8375" s="1" t="n">
        <v>11</v>
      </c>
      <c r="D8375" s="1" t="s">
        <v>3218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3673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8" t="n">
        <v>46255</v>
      </c>
      <c r="C8376" s="1" t="n">
        <v>11</v>
      </c>
      <c r="D8376" s="1" t="s">
        <v>3218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3725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8" t="n">
        <v>46255</v>
      </c>
      <c r="C8377" s="1" t="n">
        <v>11</v>
      </c>
      <c r="D8377" s="1" t="s">
        <v>3218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5039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8" t="n">
        <v>46255</v>
      </c>
      <c r="C8378" s="1" t="n">
        <v>11</v>
      </c>
      <c r="D8378" s="1" t="s">
        <v>3218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3219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8" t="n">
        <v>46255</v>
      </c>
      <c r="C8379" s="1" t="n">
        <v>11</v>
      </c>
      <c r="D8379" s="1" t="s">
        <v>3218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4343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8" t="n">
        <v>46255</v>
      </c>
      <c r="C8380" s="1" t="n">
        <v>11</v>
      </c>
      <c r="D8380" s="1" t="s">
        <v>3218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5197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8" t="n">
        <v>46255</v>
      </c>
      <c r="C8381" s="1" t="n">
        <v>11</v>
      </c>
      <c r="D8381" s="1" t="s">
        <v>3218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5373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8" t="n">
        <v>46255</v>
      </c>
      <c r="C8382" s="1" t="n">
        <v>11</v>
      </c>
      <c r="D8382" s="1" t="s">
        <v>3218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4124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8" t="n">
        <v>46255</v>
      </c>
      <c r="C8383" s="1" t="n">
        <v>11</v>
      </c>
      <c r="D8383" s="1" t="s">
        <v>3218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4399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8" t="n">
        <v>46255</v>
      </c>
      <c r="C8384" s="1" t="n">
        <v>11</v>
      </c>
      <c r="D8384" s="1" t="s">
        <v>3218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5103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8" t="n">
        <v>46255</v>
      </c>
      <c r="C8385" s="1" t="n">
        <v>11</v>
      </c>
      <c r="D8385" s="1" t="s">
        <v>3218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4476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8" t="n">
        <v>46255</v>
      </c>
      <c r="C8386" s="1" t="n">
        <v>11</v>
      </c>
      <c r="D8386" s="1" t="s">
        <v>3218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4477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8" t="n">
        <v>46255</v>
      </c>
      <c r="C8387" s="1" t="n">
        <v>11</v>
      </c>
      <c r="D8387" s="1" t="s">
        <v>3218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4478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8" t="n">
        <v>46255</v>
      </c>
      <c r="C8388" s="1" t="n">
        <v>11</v>
      </c>
      <c r="D8388" s="1" t="s">
        <v>3218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4030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8" t="n">
        <v>46255</v>
      </c>
      <c r="C8389" s="1" t="n">
        <v>11</v>
      </c>
      <c r="D8389" s="1" t="s">
        <v>3218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4222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8" t="n">
        <v>46255</v>
      </c>
      <c r="C8390" s="1" t="n">
        <v>11</v>
      </c>
      <c r="D8390" s="1" t="s">
        <v>3218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3780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8" t="n">
        <v>46255</v>
      </c>
      <c r="C8391" s="1" t="n">
        <v>11</v>
      </c>
      <c r="D8391" s="1" t="s">
        <v>3218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5198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8" t="n">
        <v>46255</v>
      </c>
      <c r="C8392" s="1" t="n">
        <v>11</v>
      </c>
      <c r="D8392" s="1" t="s">
        <v>3218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4070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8" t="n">
        <v>46255</v>
      </c>
      <c r="C8393" s="1" t="n">
        <v>11</v>
      </c>
      <c r="D8393" s="1" t="s">
        <v>3218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4071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8" t="n">
        <v>46255</v>
      </c>
      <c r="C8394" s="1" t="n">
        <v>11</v>
      </c>
      <c r="D8394" s="1" t="s">
        <v>3218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3574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8" t="n">
        <v>46255</v>
      </c>
      <c r="C8395" s="1" t="n">
        <v>11</v>
      </c>
      <c r="D8395" s="1" t="s">
        <v>3218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3577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8" t="n">
        <v>46255</v>
      </c>
      <c r="C8396" s="1" t="n">
        <v>11</v>
      </c>
      <c r="D8396" s="1" t="s">
        <v>3218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4771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8" t="n">
        <v>46255</v>
      </c>
      <c r="C8397" s="1" t="n">
        <v>11</v>
      </c>
      <c r="D8397" s="1" t="s">
        <v>3218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3617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8" t="n">
        <v>46255</v>
      </c>
      <c r="C8398" s="1" t="n">
        <v>11</v>
      </c>
      <c r="D8398" s="1" t="s">
        <v>3218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4865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8" t="n">
        <v>46255</v>
      </c>
      <c r="C8399" s="1" t="n">
        <v>11</v>
      </c>
      <c r="D8399" s="1" t="s">
        <v>3218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3322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8" t="n">
        <v>46255</v>
      </c>
      <c r="C8400" s="1" t="n">
        <v>11</v>
      </c>
      <c r="D8400" s="1" t="s">
        <v>3218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3292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8" t="n">
        <v>46255</v>
      </c>
      <c r="C8401" s="1" t="n">
        <v>11</v>
      </c>
      <c r="D8401" s="1" t="s">
        <v>3218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3625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8" t="n">
        <v>46255</v>
      </c>
      <c r="C8402" s="1" t="n">
        <v>11</v>
      </c>
      <c r="D8402" s="1" t="s">
        <v>3218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5044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8" t="n">
        <v>46255</v>
      </c>
      <c r="C8403" s="1" t="n">
        <v>11</v>
      </c>
      <c r="D8403" s="1" t="s">
        <v>3218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5917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8" t="n">
        <v>46255</v>
      </c>
      <c r="C8404" s="1" t="n">
        <v>11</v>
      </c>
      <c r="D8404" s="1" t="s">
        <v>3218</v>
      </c>
      <c r="E8404" s="1" t="n">
        <v>10010</v>
      </c>
      <c r="F8404" s="1" t="s">
        <v>2732</v>
      </c>
      <c r="I8404" s="1" t="n">
        <v>44501</v>
      </c>
      <c r="J8404" s="1" t="n">
        <v>69537</v>
      </c>
      <c r="K8404" s="1" t="n">
        <v>7898969820257</v>
      </c>
      <c r="L8404" s="1" t="s">
        <v>5918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8" t="n">
        <v>46255</v>
      </c>
      <c r="C8405" s="1" t="n">
        <v>11</v>
      </c>
      <c r="D8405" s="1" t="s">
        <v>3218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3288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8" t="n">
        <v>46255</v>
      </c>
      <c r="C8406" s="1" t="n">
        <v>11</v>
      </c>
      <c r="D8406" s="1" t="s">
        <v>3218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3290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8" t="n">
        <v>46255</v>
      </c>
      <c r="C8407" s="1" t="n">
        <v>11</v>
      </c>
      <c r="D8407" s="1" t="s">
        <v>3218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3512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8" t="n">
        <v>46255</v>
      </c>
      <c r="C8408" s="1" t="n">
        <v>11</v>
      </c>
      <c r="D8408" s="1" t="s">
        <v>3218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3298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8" t="n">
        <v>46255</v>
      </c>
      <c r="C8409" s="1" t="n">
        <v>11</v>
      </c>
      <c r="D8409" s="1" t="s">
        <v>3218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3299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8" t="n">
        <v>46255</v>
      </c>
      <c r="C8410" s="1" t="n">
        <v>11</v>
      </c>
      <c r="D8410" s="1" t="s">
        <v>3218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3300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8" t="n">
        <v>46255</v>
      </c>
      <c r="C8411" s="1" t="n">
        <v>11</v>
      </c>
      <c r="D8411" s="1" t="s">
        <v>3218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4519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8" t="n">
        <v>46255</v>
      </c>
      <c r="C8412" s="1" t="n">
        <v>11</v>
      </c>
      <c r="D8412" s="1" t="s">
        <v>3218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4921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8" t="n">
        <v>46255</v>
      </c>
      <c r="C8413" s="1" t="n">
        <v>11</v>
      </c>
      <c r="D8413" s="1" t="s">
        <v>3218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3302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8" t="n">
        <v>46255</v>
      </c>
      <c r="C8414" s="1" t="n">
        <v>11</v>
      </c>
      <c r="D8414" s="1" t="s">
        <v>3218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5919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8" t="n">
        <v>46255</v>
      </c>
      <c r="C8415" s="1" t="n">
        <v>11</v>
      </c>
      <c r="D8415" s="1" t="s">
        <v>3218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5920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8" t="n">
        <v>46255</v>
      </c>
      <c r="C8416" s="1" t="n">
        <v>11</v>
      </c>
      <c r="D8416" s="1" t="s">
        <v>3218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4502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8" t="n">
        <v>46255</v>
      </c>
      <c r="C8417" s="1" t="n">
        <v>11</v>
      </c>
      <c r="D8417" s="1" t="s">
        <v>3218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5837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8" t="n">
        <v>46255</v>
      </c>
      <c r="C8418" s="1" t="n">
        <v>11</v>
      </c>
      <c r="D8418" s="1" t="s">
        <v>3218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5921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8" t="n">
        <v>46255</v>
      </c>
      <c r="C8419" s="1" t="n">
        <v>11</v>
      </c>
      <c r="D8419" s="1" t="s">
        <v>3218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3779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8" t="n">
        <v>46255</v>
      </c>
      <c r="C8420" s="1" t="n">
        <v>11</v>
      </c>
      <c r="D8420" s="1" t="s">
        <v>3218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5922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8" t="n">
        <v>46255</v>
      </c>
      <c r="C8421" s="1" t="n">
        <v>11</v>
      </c>
      <c r="D8421" s="1" t="s">
        <v>3218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5923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8" t="n">
        <v>46255</v>
      </c>
      <c r="C8422" s="1" t="n">
        <v>11</v>
      </c>
      <c r="D8422" s="1" t="s">
        <v>3218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3783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8" t="n">
        <v>46255</v>
      </c>
      <c r="C8423" s="1" t="n">
        <v>11</v>
      </c>
      <c r="D8423" s="1" t="s">
        <v>3218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3488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8" t="n">
        <v>46255</v>
      </c>
      <c r="C8424" s="1" t="n">
        <v>11</v>
      </c>
      <c r="D8424" s="1" t="s">
        <v>3218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3489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8" t="n">
        <v>46255</v>
      </c>
      <c r="C8425" s="1" t="n">
        <v>11</v>
      </c>
      <c r="D8425" s="1" t="s">
        <v>3218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5924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8" t="n">
        <v>46255</v>
      </c>
      <c r="C8426" s="1" t="n">
        <v>11</v>
      </c>
      <c r="D8426" s="1" t="s">
        <v>3218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5925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8" t="n">
        <v>46255</v>
      </c>
      <c r="C8427" s="1" t="n">
        <v>11</v>
      </c>
      <c r="D8427" s="1" t="s">
        <v>3218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5926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8" t="n">
        <v>46255</v>
      </c>
      <c r="C8428" s="1" t="n">
        <v>11</v>
      </c>
      <c r="D8428" s="1" t="s">
        <v>3218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5927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8" t="n">
        <v>46255</v>
      </c>
      <c r="C8429" s="1" t="n">
        <v>11</v>
      </c>
      <c r="D8429" s="1" t="s">
        <v>3218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3788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8" t="n">
        <v>46255</v>
      </c>
      <c r="C8430" s="1" t="n">
        <v>11</v>
      </c>
      <c r="D8430" s="1" t="s">
        <v>3218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5928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8" t="n">
        <v>46255</v>
      </c>
      <c r="C8431" s="1" t="n">
        <v>11</v>
      </c>
      <c r="D8431" s="1" t="s">
        <v>3218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5929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8" t="n">
        <v>46255</v>
      </c>
      <c r="C8432" s="1" t="n">
        <v>11</v>
      </c>
      <c r="D8432" s="1" t="s">
        <v>3218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5930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8" t="n">
        <v>46255</v>
      </c>
      <c r="C8433" s="1" t="n">
        <v>11</v>
      </c>
      <c r="D8433" s="1" t="s">
        <v>3218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4996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8" t="n">
        <v>46255</v>
      </c>
      <c r="C8434" s="1" t="n">
        <v>22</v>
      </c>
      <c r="D8434" s="1" t="s">
        <v>3364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3379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8" t="n">
        <v>46255</v>
      </c>
      <c r="C8435" s="1" t="n">
        <v>22</v>
      </c>
      <c r="D8435" s="1" t="s">
        <v>3364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3379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8" t="n">
        <v>46255</v>
      </c>
      <c r="C8436" s="1" t="n">
        <v>22</v>
      </c>
      <c r="D8436" s="1" t="s">
        <v>3364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3380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8" t="n">
        <v>46255</v>
      </c>
      <c r="C8437" s="1" t="n">
        <v>22</v>
      </c>
      <c r="D8437" s="1" t="s">
        <v>3364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3381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8" t="n">
        <v>46255</v>
      </c>
      <c r="C8438" s="1" t="n">
        <v>22</v>
      </c>
      <c r="D8438" s="1" t="s">
        <v>3364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3382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8" t="n">
        <v>46255</v>
      </c>
      <c r="C8439" s="1" t="n">
        <v>22</v>
      </c>
      <c r="D8439" s="1" t="s">
        <v>3364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3365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8" t="n">
        <v>46255</v>
      </c>
      <c r="C8440" s="1" t="n">
        <v>22</v>
      </c>
      <c r="D8440" s="1" t="s">
        <v>3364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3383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8" t="n">
        <v>46255</v>
      </c>
      <c r="C8441" s="1" t="n">
        <v>22</v>
      </c>
      <c r="D8441" s="1" t="s">
        <v>3364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3366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8" t="n">
        <v>46255</v>
      </c>
      <c r="C8442" s="1" t="n">
        <v>22</v>
      </c>
      <c r="D8442" s="1" t="s">
        <v>3364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3367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8" t="n">
        <v>46255</v>
      </c>
      <c r="C8443" s="1" t="n">
        <v>22</v>
      </c>
      <c r="D8443" s="1" t="s">
        <v>3364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3368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8" t="n">
        <v>46255</v>
      </c>
      <c r="C8444" s="1" t="n">
        <v>22</v>
      </c>
      <c r="D8444" s="1" t="s">
        <v>3364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3369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8" t="n">
        <v>46255</v>
      </c>
      <c r="C8445" s="1" t="n">
        <v>22</v>
      </c>
      <c r="D8445" s="1" t="s">
        <v>3364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3370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8" t="n">
        <v>46255</v>
      </c>
      <c r="C8446" s="1" t="n">
        <v>22</v>
      </c>
      <c r="D8446" s="1" t="s">
        <v>3364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3371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8" t="n">
        <v>46255</v>
      </c>
      <c r="C8447" s="1" t="n">
        <v>22</v>
      </c>
      <c r="D8447" s="1" t="s">
        <v>3364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3372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8" t="n">
        <v>46255</v>
      </c>
      <c r="C8448" s="1" t="n">
        <v>22</v>
      </c>
      <c r="D8448" s="1" t="s">
        <v>3364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3373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8" t="n">
        <v>46255</v>
      </c>
      <c r="C8449" s="1" t="n">
        <v>22</v>
      </c>
      <c r="D8449" s="1" t="s">
        <v>3364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3374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8" t="n">
        <v>46255</v>
      </c>
      <c r="C8450" s="1" t="n">
        <v>22</v>
      </c>
      <c r="D8450" s="1" t="s">
        <v>3364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3375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8" t="n">
        <v>46255</v>
      </c>
      <c r="C8451" s="1" t="n">
        <v>22</v>
      </c>
      <c r="D8451" s="1" t="s">
        <v>3364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3376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8" t="n">
        <v>46255</v>
      </c>
      <c r="C8452" s="1" t="n">
        <v>22</v>
      </c>
      <c r="D8452" s="1" t="s">
        <v>3364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3376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8" t="n">
        <v>46255</v>
      </c>
      <c r="C8453" s="1" t="n">
        <v>22</v>
      </c>
      <c r="D8453" s="1" t="s">
        <v>3364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3377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8" t="n">
        <v>46255</v>
      </c>
      <c r="C8454" s="1" t="n">
        <v>22</v>
      </c>
      <c r="D8454" s="1" t="s">
        <v>3364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3377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8" t="n">
        <v>46255</v>
      </c>
      <c r="C8455" s="1" t="n">
        <v>22</v>
      </c>
      <c r="D8455" s="1" t="s">
        <v>3364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3378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8" t="n">
        <v>46255</v>
      </c>
      <c r="C8456" s="1" t="n">
        <v>22</v>
      </c>
      <c r="D8456" s="1" t="s">
        <v>3364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3378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8" t="n">
        <v>46255</v>
      </c>
      <c r="C8457" s="1" t="n">
        <v>100</v>
      </c>
      <c r="D8457" s="1" t="s">
        <v>3385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3379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8" t="n">
        <v>46255</v>
      </c>
      <c r="C8458" s="1" t="n">
        <v>100</v>
      </c>
      <c r="D8458" s="1" t="s">
        <v>3385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3380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8" t="n">
        <v>46255</v>
      </c>
      <c r="C8459" s="1" t="n">
        <v>100</v>
      </c>
      <c r="D8459" s="1" t="s">
        <v>3385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3381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8" t="n">
        <v>46255</v>
      </c>
      <c r="C8460" s="1" t="n">
        <v>100</v>
      </c>
      <c r="D8460" s="1" t="s">
        <v>3385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3382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8" t="n">
        <v>46255</v>
      </c>
      <c r="C8461" s="1" t="n">
        <v>100</v>
      </c>
      <c r="D8461" s="1" t="s">
        <v>3385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3383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8" t="n">
        <v>46255</v>
      </c>
      <c r="C8462" s="1" t="n">
        <v>100</v>
      </c>
      <c r="D8462" s="1" t="s">
        <v>3385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3376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8" t="n">
        <v>46255</v>
      </c>
      <c r="C8463" s="1" t="n">
        <v>100</v>
      </c>
      <c r="D8463" s="1" t="s">
        <v>3385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3377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8" t="n">
        <v>46255</v>
      </c>
      <c r="C8464" s="1" t="n">
        <v>100</v>
      </c>
      <c r="D8464" s="1" t="s">
        <v>3385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3378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8" t="n">
        <v>46255</v>
      </c>
      <c r="C8465" s="1" t="n">
        <v>100</v>
      </c>
      <c r="D8465" s="1" t="s">
        <v>3385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3379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8" t="n">
        <v>46255</v>
      </c>
      <c r="C8466" s="1" t="n">
        <v>100</v>
      </c>
      <c r="D8466" s="1" t="s">
        <v>3385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3365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8" t="n">
        <v>46255</v>
      </c>
      <c r="C8467" s="1" t="n">
        <v>100</v>
      </c>
      <c r="D8467" s="1" t="s">
        <v>3385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3366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8" t="n">
        <v>46255</v>
      </c>
      <c r="C8468" s="1" t="n">
        <v>100</v>
      </c>
      <c r="D8468" s="1" t="s">
        <v>3385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3367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8" t="n">
        <v>46255</v>
      </c>
      <c r="C8469" s="1" t="n">
        <v>100</v>
      </c>
      <c r="D8469" s="1" t="s">
        <v>3385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3368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8" t="n">
        <v>46255</v>
      </c>
      <c r="C8470" s="1" t="n">
        <v>100</v>
      </c>
      <c r="D8470" s="1" t="s">
        <v>3385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3369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8" t="n">
        <v>46255</v>
      </c>
      <c r="C8471" s="1" t="n">
        <v>100</v>
      </c>
      <c r="D8471" s="1" t="s">
        <v>3385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3370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8" t="n">
        <v>46255</v>
      </c>
      <c r="C8472" s="1" t="n">
        <v>100</v>
      </c>
      <c r="D8472" s="1" t="s">
        <v>3385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3371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8" t="n">
        <v>46255</v>
      </c>
      <c r="C8473" s="1" t="n">
        <v>100</v>
      </c>
      <c r="D8473" s="1" t="s">
        <v>3385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3372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8" t="n">
        <v>46255</v>
      </c>
      <c r="C8474" s="1" t="n">
        <v>100</v>
      </c>
      <c r="D8474" s="1" t="s">
        <v>3385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3373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8" t="n">
        <v>46255</v>
      </c>
      <c r="C8475" s="1" t="n">
        <v>100</v>
      </c>
      <c r="D8475" s="1" t="s">
        <v>3385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3374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8" t="n">
        <v>46255</v>
      </c>
      <c r="C8476" s="1" t="n">
        <v>100</v>
      </c>
      <c r="D8476" s="1" t="s">
        <v>3385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3375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8" t="n">
        <v>46255</v>
      </c>
      <c r="C8477" s="1" t="n">
        <v>100</v>
      </c>
      <c r="D8477" s="1" t="s">
        <v>3385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3376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8" t="n">
        <v>46255</v>
      </c>
      <c r="C8478" s="1" t="n">
        <v>100</v>
      </c>
      <c r="D8478" s="1" t="s">
        <v>3385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3377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8" t="n">
        <v>46255</v>
      </c>
      <c r="C8479" s="1" t="n">
        <v>100</v>
      </c>
      <c r="D8479" s="1" t="s">
        <v>3385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3378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8" t="n">
        <v>46255</v>
      </c>
      <c r="C8480" s="1" t="n">
        <v>171</v>
      </c>
      <c r="D8480" s="1" t="s">
        <v>3445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5861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8" t="n">
        <v>46255</v>
      </c>
      <c r="C8481" s="1" t="n">
        <v>171</v>
      </c>
      <c r="D8481" s="1" t="s">
        <v>3445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5867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8" t="n">
        <v>46255</v>
      </c>
      <c r="C8482" s="1" t="n">
        <v>171</v>
      </c>
      <c r="D8482" s="1" t="s">
        <v>3445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5931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8" t="n">
        <v>46256</v>
      </c>
      <c r="C8483" s="1" t="n">
        <v>6</v>
      </c>
      <c r="D8483" s="1" t="s">
        <v>3217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3212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8" t="n">
        <v>46256</v>
      </c>
      <c r="C8484" s="1" t="n">
        <v>6</v>
      </c>
      <c r="D8484" s="1" t="s">
        <v>3217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3213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8" t="n">
        <v>46256</v>
      </c>
      <c r="C8485" s="1" t="n">
        <v>6</v>
      </c>
      <c r="D8485" s="1" t="s">
        <v>3217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3214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8" t="n">
        <v>46256</v>
      </c>
      <c r="C8486" s="1" t="n">
        <v>6</v>
      </c>
      <c r="D8486" s="1" t="s">
        <v>3217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3215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8" t="n">
        <v>46256</v>
      </c>
      <c r="C8487" s="1" t="n">
        <v>11</v>
      </c>
      <c r="D8487" s="1" t="s">
        <v>3218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3451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8" t="n">
        <v>46256</v>
      </c>
      <c r="C8488" s="1" t="n">
        <v>11</v>
      </c>
      <c r="D8488" s="1" t="s">
        <v>3218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3452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8" t="n">
        <v>46256</v>
      </c>
      <c r="C8489" s="1" t="n">
        <v>11</v>
      </c>
      <c r="D8489" s="1" t="s">
        <v>3218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5130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8" t="n">
        <v>46256</v>
      </c>
      <c r="C8490" s="1" t="n">
        <v>11</v>
      </c>
      <c r="D8490" s="1" t="s">
        <v>3218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3454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8" t="n">
        <v>46256</v>
      </c>
      <c r="C8491" s="1" t="n">
        <v>11</v>
      </c>
      <c r="D8491" s="1" t="s">
        <v>3218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3455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8" t="n">
        <v>46256</v>
      </c>
      <c r="C8492" s="1" t="n">
        <v>11</v>
      </c>
      <c r="D8492" s="1" t="s">
        <v>3218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3456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8" t="n">
        <v>46256</v>
      </c>
      <c r="C8493" s="1" t="n">
        <v>11</v>
      </c>
      <c r="D8493" s="1" t="s">
        <v>3218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5131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8" t="n">
        <v>46256</v>
      </c>
      <c r="C8494" s="1" t="n">
        <v>11</v>
      </c>
      <c r="D8494" s="1" t="s">
        <v>3218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3457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8" t="n">
        <v>46256</v>
      </c>
      <c r="C8495" s="1" t="n">
        <v>11</v>
      </c>
      <c r="D8495" s="1" t="s">
        <v>3218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5132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8" t="n">
        <v>46256</v>
      </c>
      <c r="C8496" s="1" t="n">
        <v>11</v>
      </c>
      <c r="D8496" s="1" t="s">
        <v>3218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5133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8" t="n">
        <v>46256</v>
      </c>
      <c r="C8497" s="1" t="n">
        <v>11</v>
      </c>
      <c r="D8497" s="1" t="s">
        <v>3218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5134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8" t="n">
        <v>46256</v>
      </c>
      <c r="C8498" s="1" t="n">
        <v>11</v>
      </c>
      <c r="D8498" s="1" t="s">
        <v>3218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5135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8" t="n">
        <v>46256</v>
      </c>
      <c r="C8499" s="1" t="n">
        <v>11</v>
      </c>
      <c r="D8499" s="1" t="s">
        <v>3218</v>
      </c>
      <c r="E8499" s="1" t="n">
        <v>1609</v>
      </c>
      <c r="F8499" s="1" t="s">
        <v>521</v>
      </c>
      <c r="I8499" s="1" t="n">
        <v>6022</v>
      </c>
      <c r="J8499" s="1" t="n">
        <v>41614</v>
      </c>
      <c r="K8499" s="1" t="n">
        <v>7896878801213</v>
      </c>
      <c r="L8499" s="1" t="s">
        <v>3458</v>
      </c>
      <c r="N8499" s="1" t="n">
        <v>20</v>
      </c>
      <c r="O8499" s="1" t="n">
        <v>81</v>
      </c>
    </row>
    <row r="8500" customFormat="false" ht="15" hidden="false" customHeight="true" outlineLevel="0" collapsed="false">
      <c r="A8500" s="1" t="n">
        <v>3</v>
      </c>
      <c r="B8500" s="18" t="n">
        <v>46256</v>
      </c>
      <c r="C8500" s="1" t="n">
        <v>11</v>
      </c>
      <c r="D8500" s="1" t="s">
        <v>3218</v>
      </c>
      <c r="E8500" s="1" t="n">
        <v>1609</v>
      </c>
      <c r="F8500" s="1" t="s">
        <v>521</v>
      </c>
      <c r="I8500" s="1" t="n">
        <v>6022</v>
      </c>
      <c r="J8500" s="1" t="n">
        <v>32861</v>
      </c>
      <c r="K8500" s="1" t="n">
        <v>7896878801145</v>
      </c>
      <c r="L8500" s="1" t="s">
        <v>5136</v>
      </c>
      <c r="N8500" s="1" t="n">
        <v>2</v>
      </c>
      <c r="O8500" s="1" t="n">
        <v>15.7</v>
      </c>
    </row>
    <row r="8501" customFormat="false" ht="15" hidden="false" customHeight="true" outlineLevel="0" collapsed="false">
      <c r="A8501" s="1" t="n">
        <v>3</v>
      </c>
      <c r="B8501" s="18" t="n">
        <v>46256</v>
      </c>
      <c r="C8501" s="1" t="n">
        <v>11</v>
      </c>
      <c r="D8501" s="1" t="s">
        <v>3218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5138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8" t="n">
        <v>46256</v>
      </c>
      <c r="C8502" s="1" t="n">
        <v>11</v>
      </c>
      <c r="D8502" s="1" t="s">
        <v>3218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4379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8" t="n">
        <v>46256</v>
      </c>
      <c r="C8503" s="1" t="n">
        <v>11</v>
      </c>
      <c r="D8503" s="1" t="s">
        <v>3218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4380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8" t="n">
        <v>46256</v>
      </c>
      <c r="C8504" s="1" t="n">
        <v>11</v>
      </c>
      <c r="D8504" s="1" t="s">
        <v>3218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4381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8" t="n">
        <v>46256</v>
      </c>
      <c r="C8505" s="1" t="n">
        <v>11</v>
      </c>
      <c r="D8505" s="1" t="s">
        <v>3218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3318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8" t="n">
        <v>46256</v>
      </c>
      <c r="C8506" s="1" t="n">
        <v>11</v>
      </c>
      <c r="D8506" s="1" t="s">
        <v>3218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3319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8" t="n">
        <v>46256</v>
      </c>
      <c r="C8507" s="1" t="n">
        <v>11</v>
      </c>
      <c r="D8507" s="1" t="s">
        <v>3218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3320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8" t="n">
        <v>46256</v>
      </c>
      <c r="C8508" s="1" t="n">
        <v>11</v>
      </c>
      <c r="D8508" s="1" t="s">
        <v>3218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5061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8" t="n">
        <v>46256</v>
      </c>
      <c r="C8509" s="1" t="n">
        <v>11</v>
      </c>
      <c r="D8509" s="1" t="s">
        <v>3218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3517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8" t="n">
        <v>46256</v>
      </c>
      <c r="C8510" s="1" t="n">
        <v>11</v>
      </c>
      <c r="D8510" s="1" t="s">
        <v>3218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4226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8" t="n">
        <v>46256</v>
      </c>
      <c r="C8511" s="1" t="n">
        <v>11</v>
      </c>
      <c r="D8511" s="1" t="s">
        <v>3218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3518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8" t="n">
        <v>46256</v>
      </c>
      <c r="C8512" s="1" t="n">
        <v>11</v>
      </c>
      <c r="D8512" s="1" t="s">
        <v>3218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3519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8" t="n">
        <v>46256</v>
      </c>
      <c r="C8513" s="1" t="n">
        <v>11</v>
      </c>
      <c r="D8513" s="1" t="s">
        <v>3218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3520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8" t="n">
        <v>46256</v>
      </c>
      <c r="C8514" s="1" t="n">
        <v>11</v>
      </c>
      <c r="D8514" s="1" t="s">
        <v>3218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3521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8" t="n">
        <v>46256</v>
      </c>
      <c r="C8515" s="1" t="n">
        <v>11</v>
      </c>
      <c r="D8515" s="1" t="s">
        <v>3218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3523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8" t="n">
        <v>46256</v>
      </c>
      <c r="C8516" s="1" t="n">
        <v>11</v>
      </c>
      <c r="D8516" s="1" t="s">
        <v>3218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3524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8" t="n">
        <v>46256</v>
      </c>
      <c r="C8517" s="1" t="n">
        <v>11</v>
      </c>
      <c r="D8517" s="1" t="s">
        <v>3218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3526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8" t="n">
        <v>46256</v>
      </c>
      <c r="C8518" s="1" t="n">
        <v>11</v>
      </c>
      <c r="D8518" s="1" t="s">
        <v>3218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4227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8" t="n">
        <v>46256</v>
      </c>
      <c r="C8519" s="1" t="n">
        <v>11</v>
      </c>
      <c r="D8519" s="1" t="s">
        <v>3218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3527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8" t="n">
        <v>46256</v>
      </c>
      <c r="C8520" s="1" t="n">
        <v>11</v>
      </c>
      <c r="D8520" s="1" t="s">
        <v>3218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4228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8" t="n">
        <v>46256</v>
      </c>
      <c r="C8521" s="1" t="n">
        <v>11</v>
      </c>
      <c r="D8521" s="1" t="s">
        <v>3218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4968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8" t="n">
        <v>46256</v>
      </c>
      <c r="C8522" s="1" t="n">
        <v>11</v>
      </c>
      <c r="D8522" s="1" t="s">
        <v>3218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4115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8" t="n">
        <v>46256</v>
      </c>
      <c r="C8523" s="1" t="n">
        <v>11</v>
      </c>
      <c r="D8523" s="1" t="s">
        <v>3218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5052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8" t="n">
        <v>46256</v>
      </c>
      <c r="C8524" s="1" t="n">
        <v>11</v>
      </c>
      <c r="D8524" s="1" t="s">
        <v>3218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4116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8" t="n">
        <v>46256</v>
      </c>
      <c r="C8525" s="1" t="n">
        <v>11</v>
      </c>
      <c r="D8525" s="1" t="s">
        <v>3218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5053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8" t="n">
        <v>46256</v>
      </c>
      <c r="C8526" s="1" t="n">
        <v>11</v>
      </c>
      <c r="D8526" s="1" t="s">
        <v>3218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5054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8" t="n">
        <v>46256</v>
      </c>
      <c r="C8527" s="1" t="n">
        <v>11</v>
      </c>
      <c r="D8527" s="1" t="s">
        <v>3218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4560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8" t="n">
        <v>46256</v>
      </c>
      <c r="C8528" s="1" t="n">
        <v>11</v>
      </c>
      <c r="D8528" s="1" t="s">
        <v>3218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4180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8" t="n">
        <v>46256</v>
      </c>
      <c r="C8529" s="1" t="n">
        <v>11</v>
      </c>
      <c r="D8529" s="1" t="s">
        <v>3218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4181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8" t="n">
        <v>46256</v>
      </c>
      <c r="C8530" s="1" t="n">
        <v>11</v>
      </c>
      <c r="D8530" s="1" t="s">
        <v>3218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4951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8" t="n">
        <v>46256</v>
      </c>
      <c r="C8531" s="1" t="n">
        <v>11</v>
      </c>
      <c r="D8531" s="1" t="s">
        <v>3218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5932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8" t="n">
        <v>46256</v>
      </c>
      <c r="C8532" s="1" t="n">
        <v>11</v>
      </c>
      <c r="D8532" s="1" t="s">
        <v>3218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3474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8" t="n">
        <v>46256</v>
      </c>
      <c r="C8533" s="1" t="n">
        <v>11</v>
      </c>
      <c r="D8533" s="1" t="s">
        <v>3218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5263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8" t="n">
        <v>46256</v>
      </c>
      <c r="C8534" s="1" t="n">
        <v>11</v>
      </c>
      <c r="D8534" s="1" t="s">
        <v>3218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5264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8" t="n">
        <v>46256</v>
      </c>
      <c r="C8535" s="1" t="n">
        <v>11</v>
      </c>
      <c r="D8535" s="1" t="s">
        <v>3218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5933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8" t="n">
        <v>46256</v>
      </c>
      <c r="C8536" s="1" t="n">
        <v>11</v>
      </c>
      <c r="D8536" s="1" t="s">
        <v>3218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5128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8" t="n">
        <v>46256</v>
      </c>
      <c r="C8537" s="1" t="n">
        <v>11</v>
      </c>
      <c r="D8537" s="1" t="s">
        <v>3218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3227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8" t="n">
        <v>46256</v>
      </c>
      <c r="C8538" s="1" t="n">
        <v>11</v>
      </c>
      <c r="D8538" s="1" t="s">
        <v>3218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4541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8" t="n">
        <v>46256</v>
      </c>
      <c r="C8539" s="1" t="n">
        <v>11</v>
      </c>
      <c r="D8539" s="1" t="s">
        <v>3218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3794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8" t="n">
        <v>46256</v>
      </c>
      <c r="C8540" s="1" t="n">
        <v>11</v>
      </c>
      <c r="D8540" s="1" t="s">
        <v>3218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4684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8" t="n">
        <v>46256</v>
      </c>
      <c r="C8541" s="1" t="n">
        <v>11</v>
      </c>
      <c r="D8541" s="1" t="s">
        <v>3218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3795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8" t="n">
        <v>46256</v>
      </c>
      <c r="C8542" s="1" t="n">
        <v>11</v>
      </c>
      <c r="D8542" s="1" t="s">
        <v>3218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5152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8" t="n">
        <v>46256</v>
      </c>
      <c r="C8543" s="1" t="n">
        <v>11</v>
      </c>
      <c r="D8543" s="1" t="s">
        <v>3218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4696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8" t="n">
        <v>46256</v>
      </c>
      <c r="C8544" s="1" t="n">
        <v>11</v>
      </c>
      <c r="D8544" s="1" t="s">
        <v>3218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5517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8" t="n">
        <v>46256</v>
      </c>
      <c r="C8545" s="1" t="n">
        <v>11</v>
      </c>
      <c r="D8545" s="1" t="s">
        <v>3218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4685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8" t="n">
        <v>46256</v>
      </c>
      <c r="C8546" s="1" t="n">
        <v>11</v>
      </c>
      <c r="D8546" s="1" t="s">
        <v>3218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5598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8" t="n">
        <v>46256</v>
      </c>
      <c r="C8547" s="1" t="n">
        <v>11</v>
      </c>
      <c r="D8547" s="1" t="s">
        <v>3218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4687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8" t="n">
        <v>46256</v>
      </c>
      <c r="C8548" s="1" t="n">
        <v>11</v>
      </c>
      <c r="D8548" s="1" t="s">
        <v>3218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5934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8" t="n">
        <v>46256</v>
      </c>
      <c r="C8549" s="1" t="n">
        <v>11</v>
      </c>
      <c r="D8549" s="1" t="s">
        <v>3218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5935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8" t="n">
        <v>46256</v>
      </c>
      <c r="C8550" s="1" t="n">
        <v>11</v>
      </c>
      <c r="D8550" s="1" t="s">
        <v>3218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3796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8" t="n">
        <v>46256</v>
      </c>
      <c r="C8551" s="1" t="n">
        <v>11</v>
      </c>
      <c r="D8551" s="1" t="s">
        <v>3218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5599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8" t="n">
        <v>46256</v>
      </c>
      <c r="C8552" s="1" t="n">
        <v>11</v>
      </c>
      <c r="D8552" s="1" t="s">
        <v>3218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3797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8" t="n">
        <v>46256</v>
      </c>
      <c r="C8553" s="1" t="n">
        <v>11</v>
      </c>
      <c r="D8553" s="1" t="s">
        <v>3218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3798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8" t="n">
        <v>46256</v>
      </c>
      <c r="C8554" s="1" t="n">
        <v>11</v>
      </c>
      <c r="D8554" s="1" t="s">
        <v>3218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3799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8" t="n">
        <v>46256</v>
      </c>
      <c r="C8555" s="1" t="n">
        <v>11</v>
      </c>
      <c r="D8555" s="1" t="s">
        <v>3218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3800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8" t="n">
        <v>46256</v>
      </c>
      <c r="C8556" s="1" t="n">
        <v>11</v>
      </c>
      <c r="D8556" s="1" t="s">
        <v>3218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5518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8" t="n">
        <v>46256</v>
      </c>
      <c r="C8557" s="1" t="n">
        <v>11</v>
      </c>
      <c r="D8557" s="1" t="s">
        <v>3218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3801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8" t="n">
        <v>46256</v>
      </c>
      <c r="C8558" s="1" t="n">
        <v>11</v>
      </c>
      <c r="D8558" s="1" t="s">
        <v>3218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3802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8" t="n">
        <v>46256</v>
      </c>
      <c r="C8559" s="1" t="n">
        <v>11</v>
      </c>
      <c r="D8559" s="1" t="s">
        <v>3218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5600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8" t="n">
        <v>46256</v>
      </c>
      <c r="C8560" s="1" t="n">
        <v>11</v>
      </c>
      <c r="D8560" s="1" t="s">
        <v>3218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5936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8" t="n">
        <v>46256</v>
      </c>
      <c r="C8561" s="1" t="n">
        <v>11</v>
      </c>
      <c r="D8561" s="1" t="s">
        <v>3218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5937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8" t="n">
        <v>46256</v>
      </c>
      <c r="C8562" s="1" t="n">
        <v>11</v>
      </c>
      <c r="D8562" s="1" t="s">
        <v>3218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5938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8" t="n">
        <v>46256</v>
      </c>
      <c r="C8563" s="1" t="n">
        <v>11</v>
      </c>
      <c r="D8563" s="1" t="s">
        <v>3218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5939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8" t="n">
        <v>46256</v>
      </c>
      <c r="C8564" s="1" t="n">
        <v>11</v>
      </c>
      <c r="D8564" s="1" t="s">
        <v>3218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5940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8" t="n">
        <v>46256</v>
      </c>
      <c r="C8565" s="1" t="n">
        <v>11</v>
      </c>
      <c r="D8565" s="1" t="s">
        <v>3218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5941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8" t="n">
        <v>46256</v>
      </c>
      <c r="C8566" s="1" t="n">
        <v>11</v>
      </c>
      <c r="D8566" s="1" t="s">
        <v>3218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4697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8" t="n">
        <v>46256</v>
      </c>
      <c r="C8567" s="1" t="n">
        <v>11</v>
      </c>
      <c r="D8567" s="1" t="s">
        <v>3218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5942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8" t="n">
        <v>46256</v>
      </c>
      <c r="C8568" s="1" t="n">
        <v>11</v>
      </c>
      <c r="D8568" s="1" t="s">
        <v>3218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4695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8" t="n">
        <v>46256</v>
      </c>
      <c r="C8569" s="1" t="n">
        <v>11</v>
      </c>
      <c r="D8569" s="1" t="s">
        <v>3218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5520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8" t="n">
        <v>46256</v>
      </c>
      <c r="C8570" s="1" t="n">
        <v>11</v>
      </c>
      <c r="D8570" s="1" t="s">
        <v>3218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5521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8" t="n">
        <v>46256</v>
      </c>
      <c r="C8571" s="1" t="n">
        <v>11</v>
      </c>
      <c r="D8571" s="1" t="s">
        <v>3218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4194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8" t="n">
        <v>46256</v>
      </c>
      <c r="C8572" s="1" t="n">
        <v>11</v>
      </c>
      <c r="D8572" s="1" t="s">
        <v>3218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4196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8" t="n">
        <v>46256</v>
      </c>
      <c r="C8573" s="1" t="n">
        <v>11</v>
      </c>
      <c r="D8573" s="1" t="s">
        <v>3218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3721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8" t="n">
        <v>46256</v>
      </c>
      <c r="C8574" s="1" t="n">
        <v>11</v>
      </c>
      <c r="D8574" s="1" t="s">
        <v>3218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3772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8" t="n">
        <v>46256</v>
      </c>
      <c r="C8575" s="1" t="n">
        <v>11</v>
      </c>
      <c r="D8575" s="1" t="s">
        <v>3218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3920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8" t="n">
        <v>46256</v>
      </c>
      <c r="C8576" s="1" t="n">
        <v>11</v>
      </c>
      <c r="D8576" s="1" t="s">
        <v>3218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5943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8" t="n">
        <v>46256</v>
      </c>
      <c r="C8577" s="1" t="n">
        <v>11</v>
      </c>
      <c r="D8577" s="1" t="s">
        <v>3218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5167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8" t="n">
        <v>46256</v>
      </c>
      <c r="C8578" s="1" t="n">
        <v>11</v>
      </c>
      <c r="D8578" s="1" t="s">
        <v>3218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5944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8" t="n">
        <v>46256</v>
      </c>
      <c r="C8579" s="1" t="n">
        <v>11</v>
      </c>
      <c r="D8579" s="1" t="s">
        <v>3218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5945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8" t="n">
        <v>46256</v>
      </c>
      <c r="C8580" s="1" t="n">
        <v>11</v>
      </c>
      <c r="D8580" s="1" t="s">
        <v>3218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5946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8" t="n">
        <v>46256</v>
      </c>
      <c r="C8581" s="1" t="n">
        <v>11</v>
      </c>
      <c r="D8581" s="1" t="s">
        <v>3218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5947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8" t="n">
        <v>46256</v>
      </c>
      <c r="C8582" s="1" t="n">
        <v>11</v>
      </c>
      <c r="D8582" s="1" t="s">
        <v>3218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5948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8" t="n">
        <v>46256</v>
      </c>
      <c r="C8583" s="1" t="n">
        <v>11</v>
      </c>
      <c r="D8583" s="1" t="s">
        <v>3218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3927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8" t="n">
        <v>46256</v>
      </c>
      <c r="C8584" s="1" t="n">
        <v>11</v>
      </c>
      <c r="D8584" s="1" t="s">
        <v>3218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3927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8" t="n">
        <v>46256</v>
      </c>
      <c r="C8585" s="1" t="n">
        <v>11</v>
      </c>
      <c r="D8585" s="1" t="s">
        <v>3218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3928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8" t="n">
        <v>46256</v>
      </c>
      <c r="C8586" s="1" t="n">
        <v>11</v>
      </c>
      <c r="D8586" s="1" t="s">
        <v>3218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5949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8" t="n">
        <v>46256</v>
      </c>
      <c r="C8587" s="1" t="n">
        <v>11</v>
      </c>
      <c r="D8587" s="1" t="s">
        <v>3218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5201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8" t="n">
        <v>46256</v>
      </c>
      <c r="C8588" s="1" t="n">
        <v>11</v>
      </c>
      <c r="D8588" s="1" t="s">
        <v>3218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4184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8" t="n">
        <v>46256</v>
      </c>
      <c r="C8589" s="1" t="n">
        <v>11</v>
      </c>
      <c r="D8589" s="1" t="s">
        <v>3218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3231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8" t="n">
        <v>46256</v>
      </c>
      <c r="C8590" s="1" t="n">
        <v>11</v>
      </c>
      <c r="D8590" s="1" t="s">
        <v>3218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3232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8" t="n">
        <v>46256</v>
      </c>
      <c r="C8591" s="1" t="n">
        <v>11</v>
      </c>
      <c r="D8591" s="1" t="s">
        <v>3218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3233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8" t="n">
        <v>46256</v>
      </c>
      <c r="C8592" s="1" t="n">
        <v>11</v>
      </c>
      <c r="D8592" s="1" t="s">
        <v>3218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3234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8" t="n">
        <v>46256</v>
      </c>
      <c r="C8593" s="1" t="n">
        <v>11</v>
      </c>
      <c r="D8593" s="1" t="s">
        <v>3218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3804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8" t="n">
        <v>46256</v>
      </c>
      <c r="C8594" s="1" t="n">
        <v>11</v>
      </c>
      <c r="D8594" s="1" t="s">
        <v>3218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4185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8" t="n">
        <v>46256</v>
      </c>
      <c r="C8595" s="1" t="n">
        <v>11</v>
      </c>
      <c r="D8595" s="1" t="s">
        <v>3218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3235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8" t="n">
        <v>46256</v>
      </c>
      <c r="C8596" s="1" t="n">
        <v>11</v>
      </c>
      <c r="D8596" s="1" t="s">
        <v>3218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3805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8" t="n">
        <v>46256</v>
      </c>
      <c r="C8597" s="1" t="n">
        <v>11</v>
      </c>
      <c r="D8597" s="1" t="s">
        <v>3218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3807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8" t="n">
        <v>46256</v>
      </c>
      <c r="C8598" s="1" t="n">
        <v>11</v>
      </c>
      <c r="D8598" s="1" t="s">
        <v>3218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3808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8" t="n">
        <v>46256</v>
      </c>
      <c r="C8599" s="1" t="n">
        <v>11</v>
      </c>
      <c r="D8599" s="1" t="s">
        <v>3218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3237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8" t="n">
        <v>46256</v>
      </c>
      <c r="C8600" s="1" t="n">
        <v>11</v>
      </c>
      <c r="D8600" s="1" t="s">
        <v>3218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3810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8" t="n">
        <v>46256</v>
      </c>
      <c r="C8601" s="1" t="n">
        <v>11</v>
      </c>
      <c r="D8601" s="1" t="s">
        <v>3218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5950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8" t="n">
        <v>46256</v>
      </c>
      <c r="C8602" s="1" t="n">
        <v>11</v>
      </c>
      <c r="D8602" s="1" t="s">
        <v>3218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5129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8" t="n">
        <v>46256</v>
      </c>
      <c r="C8603" s="1" t="n">
        <v>11</v>
      </c>
      <c r="D8603" s="1" t="s">
        <v>3218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4752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8" t="n">
        <v>46256</v>
      </c>
      <c r="C8604" s="1" t="n">
        <v>11</v>
      </c>
      <c r="D8604" s="1" t="s">
        <v>3218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4187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8" t="n">
        <v>46256</v>
      </c>
      <c r="C8605" s="1" t="n">
        <v>11</v>
      </c>
      <c r="D8605" s="1" t="s">
        <v>3218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3238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8" t="n">
        <v>46256</v>
      </c>
      <c r="C8606" s="1" t="n">
        <v>11</v>
      </c>
      <c r="D8606" s="1" t="s">
        <v>3218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4753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8" t="n">
        <v>46256</v>
      </c>
      <c r="C8607" s="1" t="n">
        <v>11</v>
      </c>
      <c r="D8607" s="1" t="s">
        <v>3218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4189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8" t="n">
        <v>46256</v>
      </c>
      <c r="C8608" s="1" t="n">
        <v>11</v>
      </c>
      <c r="D8608" s="1" t="s">
        <v>3218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3241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8" t="n">
        <v>46256</v>
      </c>
      <c r="C8609" s="1" t="n">
        <v>11</v>
      </c>
      <c r="D8609" s="1" t="s">
        <v>3218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3233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8" t="n">
        <v>46256</v>
      </c>
      <c r="C8610" s="1" t="n">
        <v>11</v>
      </c>
      <c r="D8610" s="1" t="s">
        <v>3218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3812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8" t="n">
        <v>46256</v>
      </c>
      <c r="C8611" s="1" t="n">
        <v>11</v>
      </c>
      <c r="D8611" s="1" t="s">
        <v>3218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3243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8" t="n">
        <v>46256</v>
      </c>
      <c r="C8612" s="1" t="n">
        <v>11</v>
      </c>
      <c r="D8612" s="1" t="s">
        <v>3218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3244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8" t="n">
        <v>46256</v>
      </c>
      <c r="C8613" s="1" t="n">
        <v>11</v>
      </c>
      <c r="D8613" s="1" t="s">
        <v>3218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4567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8" t="n">
        <v>46256</v>
      </c>
      <c r="C8614" s="1" t="n">
        <v>11</v>
      </c>
      <c r="D8614" s="1" t="s">
        <v>3218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4190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8" t="n">
        <v>46256</v>
      </c>
      <c r="C8615" s="1" t="n">
        <v>39</v>
      </c>
      <c r="D8615" s="1" t="s">
        <v>3443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4208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8" t="n">
        <v>46256</v>
      </c>
      <c r="C8616" s="1" t="n">
        <v>39</v>
      </c>
      <c r="D8616" s="1" t="s">
        <v>3443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4208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8" t="n">
        <v>46258</v>
      </c>
      <c r="C8617" s="1" t="n">
        <v>6</v>
      </c>
      <c r="D8617" s="1" t="s">
        <v>3217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3212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8" t="n">
        <v>46258</v>
      </c>
      <c r="C8618" s="1" t="n">
        <v>6</v>
      </c>
      <c r="D8618" s="1" t="s">
        <v>3217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3213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8" t="n">
        <v>46258</v>
      </c>
      <c r="C8619" s="1" t="n">
        <v>6</v>
      </c>
      <c r="D8619" s="1" t="s">
        <v>3217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3845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8" t="n">
        <v>46258</v>
      </c>
      <c r="C8620" s="1" t="n">
        <v>6</v>
      </c>
      <c r="D8620" s="1" t="s">
        <v>3217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3847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8" t="n">
        <v>46258</v>
      </c>
      <c r="C8621" s="1" t="n">
        <v>6</v>
      </c>
      <c r="D8621" s="1" t="s">
        <v>3217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3848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8" t="n">
        <v>46258</v>
      </c>
      <c r="C8622" s="1" t="n">
        <v>11</v>
      </c>
      <c r="D8622" s="1" t="s">
        <v>3218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3494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8" t="n">
        <v>46258</v>
      </c>
      <c r="C8623" s="1" t="n">
        <v>11</v>
      </c>
      <c r="D8623" s="1" t="s">
        <v>3218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3495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8" t="n">
        <v>46258</v>
      </c>
      <c r="C8624" s="1" t="n">
        <v>11</v>
      </c>
      <c r="D8624" s="1" t="s">
        <v>3218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3288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8" t="n">
        <v>46258</v>
      </c>
      <c r="C8625" s="1" t="n">
        <v>11</v>
      </c>
      <c r="D8625" s="1" t="s">
        <v>3218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3288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8" t="n">
        <v>46258</v>
      </c>
      <c r="C8626" s="1" t="n">
        <v>11</v>
      </c>
      <c r="D8626" s="1" t="s">
        <v>3218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3288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8" t="n">
        <v>46258</v>
      </c>
      <c r="C8627" s="1" t="n">
        <v>11</v>
      </c>
      <c r="D8627" s="1" t="s">
        <v>3218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3464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8" t="n">
        <v>46258</v>
      </c>
      <c r="C8628" s="1" t="n">
        <v>11</v>
      </c>
      <c r="D8628" s="1" t="s">
        <v>3218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3827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8" t="n">
        <v>46258</v>
      </c>
      <c r="C8629" s="1" t="n">
        <v>11</v>
      </c>
      <c r="D8629" s="1" t="s">
        <v>3218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4832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8" t="n">
        <v>46258</v>
      </c>
      <c r="C8630" s="1" t="n">
        <v>11</v>
      </c>
      <c r="D8630" s="1" t="s">
        <v>3218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3461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8" t="n">
        <v>46258</v>
      </c>
      <c r="C8631" s="1" t="n">
        <v>11</v>
      </c>
      <c r="D8631" s="1" t="s">
        <v>3218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3463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8" t="n">
        <v>46258</v>
      </c>
      <c r="C8632" s="1" t="n">
        <v>11</v>
      </c>
      <c r="D8632" s="1" t="s">
        <v>3218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3824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8" t="n">
        <v>46258</v>
      </c>
      <c r="C8633" s="1" t="n">
        <v>11</v>
      </c>
      <c r="D8633" s="1" t="s">
        <v>3218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3825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8" t="n">
        <v>46258</v>
      </c>
      <c r="C8634" s="1" t="n">
        <v>11</v>
      </c>
      <c r="D8634" s="1" t="s">
        <v>3218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3466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8" t="n">
        <v>46258</v>
      </c>
      <c r="C8635" s="1" t="n">
        <v>11</v>
      </c>
      <c r="D8635" s="1" t="s">
        <v>3218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4835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8" t="n">
        <v>46258</v>
      </c>
      <c r="C8636" s="1" t="n">
        <v>11</v>
      </c>
      <c r="D8636" s="1" t="s">
        <v>3218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3829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8" t="n">
        <v>46258</v>
      </c>
      <c r="C8637" s="1" t="n">
        <v>11</v>
      </c>
      <c r="D8637" s="1" t="s">
        <v>3218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5951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8" t="n">
        <v>46258</v>
      </c>
      <c r="C8638" s="1" t="n">
        <v>11</v>
      </c>
      <c r="D8638" s="1" t="s">
        <v>3218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3832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8" t="n">
        <v>46258</v>
      </c>
      <c r="C8639" s="1" t="n">
        <v>11</v>
      </c>
      <c r="D8639" s="1" t="s">
        <v>3218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4841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8" t="n">
        <v>46258</v>
      </c>
      <c r="C8640" s="1" t="n">
        <v>11</v>
      </c>
      <c r="D8640" s="1" t="s">
        <v>3218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5378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8" t="n">
        <v>46258</v>
      </c>
      <c r="C8641" s="1" t="n">
        <v>11</v>
      </c>
      <c r="D8641" s="1" t="s">
        <v>3218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3478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8" t="n">
        <v>46258</v>
      </c>
      <c r="C8642" s="1" t="n">
        <v>11</v>
      </c>
      <c r="D8642" s="1" t="s">
        <v>3218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3478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8" t="n">
        <v>46258</v>
      </c>
      <c r="C8643" s="1" t="n">
        <v>11</v>
      </c>
      <c r="D8643" s="1" t="s">
        <v>3218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3485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8" t="n">
        <v>46258</v>
      </c>
      <c r="C8644" s="1" t="n">
        <v>11</v>
      </c>
      <c r="D8644" s="1" t="s">
        <v>3218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3465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8" t="n">
        <v>46258</v>
      </c>
      <c r="C8645" s="1" t="n">
        <v>11</v>
      </c>
      <c r="D8645" s="1" t="s">
        <v>3218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3363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8" t="n">
        <v>46258</v>
      </c>
      <c r="C8646" s="1" t="n">
        <v>22</v>
      </c>
      <c r="D8646" s="1" t="s">
        <v>3364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3379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8" t="n">
        <v>46258</v>
      </c>
      <c r="C8647" s="1" t="n">
        <v>22</v>
      </c>
      <c r="D8647" s="1" t="s">
        <v>3364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3365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8" t="n">
        <v>46258</v>
      </c>
      <c r="C8648" s="1" t="n">
        <v>22</v>
      </c>
      <c r="D8648" s="1" t="s">
        <v>3364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3383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8" t="n">
        <v>46258</v>
      </c>
      <c r="C8649" s="1" t="n">
        <v>22</v>
      </c>
      <c r="D8649" s="1" t="s">
        <v>3364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3366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8" t="n">
        <v>46258</v>
      </c>
      <c r="C8650" s="1" t="n">
        <v>22</v>
      </c>
      <c r="D8650" s="1" t="s">
        <v>3364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3367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8" t="n">
        <v>46258</v>
      </c>
      <c r="C8651" s="1" t="n">
        <v>22</v>
      </c>
      <c r="D8651" s="1" t="s">
        <v>3364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3368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8" t="n">
        <v>46258</v>
      </c>
      <c r="C8652" s="1" t="n">
        <v>22</v>
      </c>
      <c r="D8652" s="1" t="s">
        <v>3364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3369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8" t="n">
        <v>46258</v>
      </c>
      <c r="C8653" s="1" t="n">
        <v>22</v>
      </c>
      <c r="D8653" s="1" t="s">
        <v>3364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3370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8" t="n">
        <v>46258</v>
      </c>
      <c r="C8654" s="1" t="n">
        <v>22</v>
      </c>
      <c r="D8654" s="1" t="s">
        <v>3364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3371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8" t="n">
        <v>46258</v>
      </c>
      <c r="C8655" s="1" t="n">
        <v>22</v>
      </c>
      <c r="D8655" s="1" t="s">
        <v>3364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3372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8" t="n">
        <v>46258</v>
      </c>
      <c r="C8656" s="1" t="n">
        <v>22</v>
      </c>
      <c r="D8656" s="1" t="s">
        <v>3364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3373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8" t="n">
        <v>46258</v>
      </c>
      <c r="C8657" s="1" t="n">
        <v>22</v>
      </c>
      <c r="D8657" s="1" t="s">
        <v>3364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3374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8" t="n">
        <v>46258</v>
      </c>
      <c r="C8658" s="1" t="n">
        <v>22</v>
      </c>
      <c r="D8658" s="1" t="s">
        <v>3364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3375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8" t="n">
        <v>46258</v>
      </c>
      <c r="C8659" s="1" t="n">
        <v>22</v>
      </c>
      <c r="D8659" s="1" t="s">
        <v>3364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3376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8" t="n">
        <v>46258</v>
      </c>
      <c r="C8660" s="1" t="n">
        <v>22</v>
      </c>
      <c r="D8660" s="1" t="s">
        <v>3364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3377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8" t="n">
        <v>46258</v>
      </c>
      <c r="C8661" s="1" t="n">
        <v>22</v>
      </c>
      <c r="D8661" s="1" t="s">
        <v>3364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3378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8" t="n">
        <v>46258</v>
      </c>
      <c r="C8662" s="1" t="n">
        <v>100</v>
      </c>
      <c r="D8662" s="1" t="s">
        <v>3385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3379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8" t="n">
        <v>46258</v>
      </c>
      <c r="C8663" s="1" t="n">
        <v>100</v>
      </c>
      <c r="D8663" s="1" t="s">
        <v>3385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3365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8" t="n">
        <v>46258</v>
      </c>
      <c r="C8664" s="1" t="n">
        <v>100</v>
      </c>
      <c r="D8664" s="1" t="s">
        <v>3385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3383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8" t="n">
        <v>46258</v>
      </c>
      <c r="C8665" s="1" t="n">
        <v>100</v>
      </c>
      <c r="D8665" s="1" t="s">
        <v>3385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3366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8" t="n">
        <v>46258</v>
      </c>
      <c r="C8666" s="1" t="n">
        <v>100</v>
      </c>
      <c r="D8666" s="1" t="s">
        <v>3385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3367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8" t="n">
        <v>46258</v>
      </c>
      <c r="C8667" s="1" t="n">
        <v>100</v>
      </c>
      <c r="D8667" s="1" t="s">
        <v>3385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3368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8" t="n">
        <v>46258</v>
      </c>
      <c r="C8668" s="1" t="n">
        <v>100</v>
      </c>
      <c r="D8668" s="1" t="s">
        <v>3385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3369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8" t="n">
        <v>46258</v>
      </c>
      <c r="C8669" s="1" t="n">
        <v>100</v>
      </c>
      <c r="D8669" s="1" t="s">
        <v>3385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3370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8" t="n">
        <v>46258</v>
      </c>
      <c r="C8670" s="1" t="n">
        <v>100</v>
      </c>
      <c r="D8670" s="1" t="s">
        <v>3385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3371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8" t="n">
        <v>46258</v>
      </c>
      <c r="C8671" s="1" t="n">
        <v>100</v>
      </c>
      <c r="D8671" s="1" t="s">
        <v>3385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3372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8" t="n">
        <v>46258</v>
      </c>
      <c r="C8672" s="1" t="n">
        <v>100</v>
      </c>
      <c r="D8672" s="1" t="s">
        <v>3385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3373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8" t="n">
        <v>46258</v>
      </c>
      <c r="C8673" s="1" t="n">
        <v>100</v>
      </c>
      <c r="D8673" s="1" t="s">
        <v>3385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3374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8" t="n">
        <v>46258</v>
      </c>
      <c r="C8674" s="1" t="n">
        <v>100</v>
      </c>
      <c r="D8674" s="1" t="s">
        <v>3385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3375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8" t="n">
        <v>46258</v>
      </c>
      <c r="C8675" s="1" t="n">
        <v>100</v>
      </c>
      <c r="D8675" s="1" t="s">
        <v>3385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3376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8" t="n">
        <v>46258</v>
      </c>
      <c r="C8676" s="1" t="n">
        <v>100</v>
      </c>
      <c r="D8676" s="1" t="s">
        <v>3385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3377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8" t="n">
        <v>46258</v>
      </c>
      <c r="C8677" s="1" t="n">
        <v>100</v>
      </c>
      <c r="D8677" s="1" t="s">
        <v>3385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3378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8" t="n">
        <v>46258</v>
      </c>
      <c r="C8678" s="1" t="n">
        <v>100</v>
      </c>
      <c r="D8678" s="1" t="s">
        <v>3385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3379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8" t="n">
        <v>46258</v>
      </c>
      <c r="C8679" s="1" t="n">
        <v>100</v>
      </c>
      <c r="D8679" s="1" t="s">
        <v>3385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3365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8" t="n">
        <v>46258</v>
      </c>
      <c r="C8680" s="1" t="n">
        <v>100</v>
      </c>
      <c r="D8680" s="1" t="s">
        <v>3385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3383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8" t="n">
        <v>46258</v>
      </c>
      <c r="C8681" s="1" t="n">
        <v>100</v>
      </c>
      <c r="D8681" s="1" t="s">
        <v>3385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3366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8" t="n">
        <v>46258</v>
      </c>
      <c r="C8682" s="1" t="n">
        <v>100</v>
      </c>
      <c r="D8682" s="1" t="s">
        <v>3385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3367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8" t="n">
        <v>46258</v>
      </c>
      <c r="C8683" s="1" t="n">
        <v>100</v>
      </c>
      <c r="D8683" s="1" t="s">
        <v>3385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3368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8" t="n">
        <v>46258</v>
      </c>
      <c r="C8684" s="1" t="n">
        <v>100</v>
      </c>
      <c r="D8684" s="1" t="s">
        <v>3385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3369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8" t="n">
        <v>46258</v>
      </c>
      <c r="C8685" s="1" t="n">
        <v>100</v>
      </c>
      <c r="D8685" s="1" t="s">
        <v>3385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3370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8" t="n">
        <v>46258</v>
      </c>
      <c r="C8686" s="1" t="n">
        <v>100</v>
      </c>
      <c r="D8686" s="1" t="s">
        <v>3385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3371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8" t="n">
        <v>46258</v>
      </c>
      <c r="C8687" s="1" t="n">
        <v>100</v>
      </c>
      <c r="D8687" s="1" t="s">
        <v>3385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3372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8" t="n">
        <v>46258</v>
      </c>
      <c r="C8688" s="1" t="n">
        <v>100</v>
      </c>
      <c r="D8688" s="1" t="s">
        <v>3385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3373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8" t="n">
        <v>46258</v>
      </c>
      <c r="C8689" s="1" t="n">
        <v>100</v>
      </c>
      <c r="D8689" s="1" t="s">
        <v>3385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3374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8" t="n">
        <v>46258</v>
      </c>
      <c r="C8690" s="1" t="n">
        <v>100</v>
      </c>
      <c r="D8690" s="1" t="s">
        <v>3385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3375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8" t="n">
        <v>46258</v>
      </c>
      <c r="C8691" s="1" t="n">
        <v>100</v>
      </c>
      <c r="D8691" s="1" t="s">
        <v>3385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3376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8" t="n">
        <v>46258</v>
      </c>
      <c r="C8692" s="1" t="n">
        <v>100</v>
      </c>
      <c r="D8692" s="1" t="s">
        <v>3385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3377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8" t="n">
        <v>46258</v>
      </c>
      <c r="C8693" s="1" t="n">
        <v>100</v>
      </c>
      <c r="D8693" s="1" t="s">
        <v>3385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3378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8" t="n">
        <v>46258</v>
      </c>
      <c r="C8694" s="1" t="n">
        <v>100</v>
      </c>
      <c r="D8694" s="1" t="s">
        <v>3385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3379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8" t="n">
        <v>46258</v>
      </c>
      <c r="C8695" s="1" t="n">
        <v>100</v>
      </c>
      <c r="D8695" s="1" t="s">
        <v>3385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3365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8" t="n">
        <v>46258</v>
      </c>
      <c r="C8696" s="1" t="n">
        <v>100</v>
      </c>
      <c r="D8696" s="1" t="s">
        <v>3385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3383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8" t="n">
        <v>46258</v>
      </c>
      <c r="C8697" s="1" t="n">
        <v>100</v>
      </c>
      <c r="D8697" s="1" t="s">
        <v>3385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3366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8" t="n">
        <v>46258</v>
      </c>
      <c r="C8698" s="1" t="n">
        <v>100</v>
      </c>
      <c r="D8698" s="1" t="s">
        <v>3385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3367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8" t="n">
        <v>46258</v>
      </c>
      <c r="C8699" s="1" t="n">
        <v>100</v>
      </c>
      <c r="D8699" s="1" t="s">
        <v>3385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3368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8" t="n">
        <v>46258</v>
      </c>
      <c r="C8700" s="1" t="n">
        <v>100</v>
      </c>
      <c r="D8700" s="1" t="s">
        <v>3385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3369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8" t="n">
        <v>46258</v>
      </c>
      <c r="C8701" s="1" t="n">
        <v>100</v>
      </c>
      <c r="D8701" s="1" t="s">
        <v>3385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3370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8" t="n">
        <v>46258</v>
      </c>
      <c r="C8702" s="1" t="n">
        <v>100</v>
      </c>
      <c r="D8702" s="1" t="s">
        <v>3385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3371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8" t="n">
        <v>46258</v>
      </c>
      <c r="C8703" s="1" t="n">
        <v>100</v>
      </c>
      <c r="D8703" s="1" t="s">
        <v>3385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3372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8" t="n">
        <v>46258</v>
      </c>
      <c r="C8704" s="1" t="n">
        <v>100</v>
      </c>
      <c r="D8704" s="1" t="s">
        <v>3385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3373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8" t="n">
        <v>46258</v>
      </c>
      <c r="C8705" s="1" t="n">
        <v>100</v>
      </c>
      <c r="D8705" s="1" t="s">
        <v>3385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3374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8" t="n">
        <v>46258</v>
      </c>
      <c r="C8706" s="1" t="n">
        <v>100</v>
      </c>
      <c r="D8706" s="1" t="s">
        <v>3385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3375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8" t="n">
        <v>46258</v>
      </c>
      <c r="C8707" s="1" t="n">
        <v>100</v>
      </c>
      <c r="D8707" s="1" t="s">
        <v>3385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3376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8" t="n">
        <v>46258</v>
      </c>
      <c r="C8708" s="1" t="n">
        <v>100</v>
      </c>
      <c r="D8708" s="1" t="s">
        <v>3385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3377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8" t="n">
        <v>46258</v>
      </c>
      <c r="C8709" s="1" t="n">
        <v>100</v>
      </c>
      <c r="D8709" s="1" t="s">
        <v>3385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3378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8" t="n">
        <v>46259</v>
      </c>
      <c r="C8710" s="1" t="n">
        <v>6</v>
      </c>
      <c r="D8710" s="1" t="s">
        <v>3217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3215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8" t="n">
        <v>46259</v>
      </c>
      <c r="C8711" s="1" t="n">
        <v>6</v>
      </c>
      <c r="D8711" s="1" t="s">
        <v>3217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3214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8" t="n">
        <v>46259</v>
      </c>
      <c r="C8712" s="1" t="n">
        <v>6</v>
      </c>
      <c r="D8712" s="1" t="s">
        <v>3217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3216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8" t="n">
        <v>46259</v>
      </c>
      <c r="C8713" s="1" t="n">
        <v>6</v>
      </c>
      <c r="D8713" s="1" t="s">
        <v>3217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3248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8" t="n">
        <v>46259</v>
      </c>
      <c r="C8714" s="1" t="n">
        <v>6</v>
      </c>
      <c r="D8714" s="1" t="s">
        <v>3217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3249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8" t="n">
        <v>46259</v>
      </c>
      <c r="C8715" s="1" t="n">
        <v>6</v>
      </c>
      <c r="D8715" s="1" t="s">
        <v>3217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3250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8" t="n">
        <v>46259</v>
      </c>
      <c r="C8716" s="1" t="n">
        <v>6</v>
      </c>
      <c r="D8716" s="1" t="s">
        <v>3217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3252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8" t="n">
        <v>46259</v>
      </c>
      <c r="C8717" s="1" t="n">
        <v>6</v>
      </c>
      <c r="D8717" s="1" t="s">
        <v>3217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3254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8" t="n">
        <v>46259</v>
      </c>
      <c r="C8718" s="1" t="n">
        <v>6</v>
      </c>
      <c r="D8718" s="1" t="s">
        <v>3217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3402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8" t="n">
        <v>46259</v>
      </c>
      <c r="C8719" s="1" t="n">
        <v>6</v>
      </c>
      <c r="D8719" s="1" t="s">
        <v>3217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3256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8" t="n">
        <v>46259</v>
      </c>
      <c r="C8720" s="1" t="n">
        <v>6</v>
      </c>
      <c r="D8720" s="1" t="s">
        <v>3217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3258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8" t="n">
        <v>46259</v>
      </c>
      <c r="C8721" s="1" t="n">
        <v>6</v>
      </c>
      <c r="D8721" s="1" t="s">
        <v>3217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3403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8" t="n">
        <v>46259</v>
      </c>
      <c r="C8722" s="1" t="n">
        <v>6</v>
      </c>
      <c r="D8722" s="1" t="s">
        <v>3217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3404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8" t="n">
        <v>46259</v>
      </c>
      <c r="C8723" s="1" t="n">
        <v>6</v>
      </c>
      <c r="D8723" s="1" t="s">
        <v>3217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4032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8" t="n">
        <v>46259</v>
      </c>
      <c r="C8724" s="1" t="n">
        <v>6</v>
      </c>
      <c r="D8724" s="1" t="s">
        <v>3217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3260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8" t="n">
        <v>46259</v>
      </c>
      <c r="C8725" s="1" t="n">
        <v>6</v>
      </c>
      <c r="D8725" s="1" t="s">
        <v>3217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3262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8" t="n">
        <v>46259</v>
      </c>
      <c r="C8726" s="1" t="n">
        <v>6</v>
      </c>
      <c r="D8726" s="1" t="s">
        <v>3217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3406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8" t="n">
        <v>46259</v>
      </c>
      <c r="C8727" s="1" t="n">
        <v>6</v>
      </c>
      <c r="D8727" s="1" t="s">
        <v>3217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3407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8" t="n">
        <v>46259</v>
      </c>
      <c r="C8728" s="1" t="n">
        <v>11</v>
      </c>
      <c r="D8728" s="1" t="s">
        <v>3218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3267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8" t="n">
        <v>46259</v>
      </c>
      <c r="C8729" s="1" t="n">
        <v>11</v>
      </c>
      <c r="D8729" s="1" t="s">
        <v>3218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5952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8" t="n">
        <v>46259</v>
      </c>
      <c r="C8730" s="1" t="n">
        <v>11</v>
      </c>
      <c r="D8730" s="1" t="s">
        <v>3218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5953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8" t="n">
        <v>46259</v>
      </c>
      <c r="C8731" s="1" t="n">
        <v>11</v>
      </c>
      <c r="D8731" s="1" t="s">
        <v>3218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5954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8" t="n">
        <v>46259</v>
      </c>
      <c r="C8732" s="1" t="n">
        <v>11</v>
      </c>
      <c r="D8732" s="1" t="s">
        <v>3218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5955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8" t="n">
        <v>46259</v>
      </c>
      <c r="C8733" s="1" t="n">
        <v>11</v>
      </c>
      <c r="D8733" s="1" t="s">
        <v>3218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5956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8" t="n">
        <v>46259</v>
      </c>
      <c r="C8734" s="1" t="n">
        <v>11</v>
      </c>
      <c r="D8734" s="1" t="s">
        <v>3218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5957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8" t="n">
        <v>46259</v>
      </c>
      <c r="C8735" s="1" t="n">
        <v>11</v>
      </c>
      <c r="D8735" s="1" t="s">
        <v>3218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5958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8" t="n">
        <v>46259</v>
      </c>
      <c r="C8736" s="1" t="n">
        <v>11</v>
      </c>
      <c r="D8736" s="1" t="s">
        <v>3218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5959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8" t="n">
        <v>46259</v>
      </c>
      <c r="C8737" s="1" t="n">
        <v>11</v>
      </c>
      <c r="D8737" s="1" t="s">
        <v>3218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3675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8" t="n">
        <v>46259</v>
      </c>
      <c r="C8738" s="1" t="n">
        <v>11</v>
      </c>
      <c r="D8738" s="1" t="s">
        <v>3218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5960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8" t="n">
        <v>46259</v>
      </c>
      <c r="C8739" s="1" t="n">
        <v>11</v>
      </c>
      <c r="D8739" s="1" t="s">
        <v>3218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5961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8" t="n">
        <v>46259</v>
      </c>
      <c r="C8740" s="1" t="n">
        <v>11</v>
      </c>
      <c r="D8740" s="1" t="s">
        <v>3218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5962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8" t="n">
        <v>46259</v>
      </c>
      <c r="C8741" s="1" t="n">
        <v>11</v>
      </c>
      <c r="D8741" s="1" t="s">
        <v>3218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5963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8" t="n">
        <v>46259</v>
      </c>
      <c r="C8742" s="1" t="n">
        <v>11</v>
      </c>
      <c r="D8742" s="1" t="s">
        <v>3218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5964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8" t="n">
        <v>46259</v>
      </c>
      <c r="C8743" s="1" t="n">
        <v>11</v>
      </c>
      <c r="D8743" s="1" t="s">
        <v>3218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5965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8" t="n">
        <v>46259</v>
      </c>
      <c r="C8744" s="1" t="n">
        <v>11</v>
      </c>
      <c r="D8744" s="1" t="s">
        <v>3218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5966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8" t="n">
        <v>46259</v>
      </c>
      <c r="C8745" s="1" t="n">
        <v>11</v>
      </c>
      <c r="D8745" s="1" t="s">
        <v>3218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3666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8" t="n">
        <v>46259</v>
      </c>
      <c r="C8746" s="1" t="n">
        <v>11</v>
      </c>
      <c r="D8746" s="1" t="s">
        <v>3218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4526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8" t="n">
        <v>46259</v>
      </c>
      <c r="C8747" s="1" t="n">
        <v>11</v>
      </c>
      <c r="D8747" s="1" t="s">
        <v>3218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3496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8" t="n">
        <v>46259</v>
      </c>
      <c r="C8748" s="1" t="n">
        <v>11</v>
      </c>
      <c r="D8748" s="1" t="s">
        <v>3218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3497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8" t="n">
        <v>46259</v>
      </c>
      <c r="C8749" s="1" t="n">
        <v>11</v>
      </c>
      <c r="D8749" s="1" t="s">
        <v>3218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5967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8" t="n">
        <v>46259</v>
      </c>
      <c r="C8750" s="1" t="n">
        <v>11</v>
      </c>
      <c r="D8750" s="1" t="s">
        <v>3218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5967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8" t="n">
        <v>46259</v>
      </c>
      <c r="C8751" s="1" t="n">
        <v>11</v>
      </c>
      <c r="D8751" s="1" t="s">
        <v>3218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5968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8" t="n">
        <v>46259</v>
      </c>
      <c r="C8752" s="1" t="n">
        <v>11</v>
      </c>
      <c r="D8752" s="1" t="s">
        <v>3218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5969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8" t="n">
        <v>46259</v>
      </c>
      <c r="C8753" s="1" t="n">
        <v>11</v>
      </c>
      <c r="D8753" s="1" t="s">
        <v>3218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5970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8" t="n">
        <v>46259</v>
      </c>
      <c r="C8754" s="1" t="n">
        <v>11</v>
      </c>
      <c r="D8754" s="1" t="s">
        <v>3218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5971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8" t="n">
        <v>46259</v>
      </c>
      <c r="C8755" s="1" t="n">
        <v>11</v>
      </c>
      <c r="D8755" s="1" t="s">
        <v>3218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5971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8" t="n">
        <v>46259</v>
      </c>
      <c r="C8756" s="1" t="n">
        <v>11</v>
      </c>
      <c r="D8756" s="1" t="s">
        <v>3218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5971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8" t="n">
        <v>46259</v>
      </c>
      <c r="C8757" s="1" t="n">
        <v>11</v>
      </c>
      <c r="D8757" s="1" t="s">
        <v>3218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5972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8" t="n">
        <v>46259</v>
      </c>
      <c r="C8758" s="1" t="n">
        <v>11</v>
      </c>
      <c r="D8758" s="1" t="s">
        <v>3218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5973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8" t="n">
        <v>46259</v>
      </c>
      <c r="C8759" s="1" t="n">
        <v>11</v>
      </c>
      <c r="D8759" s="1" t="s">
        <v>3218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5974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8" t="n">
        <v>46259</v>
      </c>
      <c r="C8760" s="1" t="n">
        <v>11</v>
      </c>
      <c r="D8760" s="1" t="s">
        <v>3218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5975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8" t="n">
        <v>46259</v>
      </c>
      <c r="C8761" s="1" t="n">
        <v>11</v>
      </c>
      <c r="D8761" s="1" t="s">
        <v>3218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5976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8" t="n">
        <v>46259</v>
      </c>
      <c r="C8762" s="1" t="n">
        <v>11</v>
      </c>
      <c r="D8762" s="1" t="s">
        <v>3218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5977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8" t="n">
        <v>46259</v>
      </c>
      <c r="C8763" s="1" t="n">
        <v>11</v>
      </c>
      <c r="D8763" s="1" t="s">
        <v>3218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5977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8" t="n">
        <v>46259</v>
      </c>
      <c r="C8764" s="1" t="n">
        <v>11</v>
      </c>
      <c r="D8764" s="1" t="s">
        <v>3218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5978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8" t="n">
        <v>46259</v>
      </c>
      <c r="C8765" s="1" t="n">
        <v>11</v>
      </c>
      <c r="D8765" s="1" t="s">
        <v>3218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5978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8" t="n">
        <v>46259</v>
      </c>
      <c r="C8766" s="1" t="n">
        <v>11</v>
      </c>
      <c r="D8766" s="1" t="s">
        <v>3218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5979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8" t="n">
        <v>46259</v>
      </c>
      <c r="C8767" s="1" t="n">
        <v>11</v>
      </c>
      <c r="D8767" s="1" t="s">
        <v>3218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5978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8" t="n">
        <v>46259</v>
      </c>
      <c r="C8768" s="1" t="n">
        <v>11</v>
      </c>
      <c r="D8768" s="1" t="s">
        <v>3218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5980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8" t="n">
        <v>46259</v>
      </c>
      <c r="C8769" s="1" t="n">
        <v>11</v>
      </c>
      <c r="D8769" s="1" t="s">
        <v>3218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3290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8" t="n">
        <v>46259</v>
      </c>
      <c r="C8770" s="1" t="n">
        <v>11</v>
      </c>
      <c r="D8770" s="1" t="s">
        <v>3218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3219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8" t="n">
        <v>46259</v>
      </c>
      <c r="C8771" s="1" t="n">
        <v>11</v>
      </c>
      <c r="D8771" s="1" t="s">
        <v>3218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4180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8" t="n">
        <v>46259</v>
      </c>
      <c r="C8772" s="1" t="n">
        <v>11</v>
      </c>
      <c r="D8772" s="1" t="s">
        <v>3218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4181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8" t="n">
        <v>46259</v>
      </c>
      <c r="C8773" s="1" t="n">
        <v>11</v>
      </c>
      <c r="D8773" s="1" t="s">
        <v>3218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3220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8" t="n">
        <v>46259</v>
      </c>
      <c r="C8774" s="1" t="n">
        <v>11</v>
      </c>
      <c r="D8774" s="1" t="s">
        <v>3218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3501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8" t="n">
        <v>46259</v>
      </c>
      <c r="C8775" s="1" t="n">
        <v>11</v>
      </c>
      <c r="D8775" s="1" t="s">
        <v>3218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4118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8" t="n">
        <v>46259</v>
      </c>
      <c r="C8776" s="1" t="n">
        <v>11</v>
      </c>
      <c r="D8776" s="1" t="s">
        <v>3218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3227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8" t="n">
        <v>46259</v>
      </c>
      <c r="C8777" s="1" t="n">
        <v>11</v>
      </c>
      <c r="D8777" s="1" t="s">
        <v>3218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4952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8" t="n">
        <v>46259</v>
      </c>
      <c r="C8778" s="1" t="n">
        <v>11</v>
      </c>
      <c r="D8778" s="1" t="s">
        <v>3218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4953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8" t="n">
        <v>46259</v>
      </c>
      <c r="C8779" s="1" t="n">
        <v>11</v>
      </c>
      <c r="D8779" s="1" t="s">
        <v>3218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3743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8" t="n">
        <v>46259</v>
      </c>
      <c r="C8780" s="1" t="n">
        <v>11</v>
      </c>
      <c r="D8780" s="1" t="s">
        <v>3218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3552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8" t="n">
        <v>46259</v>
      </c>
      <c r="C8781" s="1" t="n">
        <v>11</v>
      </c>
      <c r="D8781" s="1" t="s">
        <v>3218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3231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8" t="n">
        <v>46259</v>
      </c>
      <c r="C8782" s="1" t="n">
        <v>11</v>
      </c>
      <c r="D8782" s="1" t="s">
        <v>3218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3232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8" t="n">
        <v>46259</v>
      </c>
      <c r="C8783" s="1" t="n">
        <v>11</v>
      </c>
      <c r="D8783" s="1" t="s">
        <v>3218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3234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8" t="n">
        <v>46259</v>
      </c>
      <c r="C8784" s="1" t="n">
        <v>11</v>
      </c>
      <c r="D8784" s="1" t="s">
        <v>3218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3804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8" t="n">
        <v>46259</v>
      </c>
      <c r="C8785" s="1" t="n">
        <v>11</v>
      </c>
      <c r="D8785" s="1" t="s">
        <v>3218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4120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8" t="n">
        <v>46259</v>
      </c>
      <c r="C8786" s="1" t="n">
        <v>11</v>
      </c>
      <c r="D8786" s="1" t="s">
        <v>3218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3235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8" t="n">
        <v>46259</v>
      </c>
      <c r="C8787" s="1" t="n">
        <v>11</v>
      </c>
      <c r="D8787" s="1" t="s">
        <v>3218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5981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8" t="n">
        <v>46259</v>
      </c>
      <c r="C8788" s="1" t="n">
        <v>11</v>
      </c>
      <c r="D8788" s="1" t="s">
        <v>3218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3806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8" t="n">
        <v>46259</v>
      </c>
      <c r="C8789" s="1" t="n">
        <v>11</v>
      </c>
      <c r="D8789" s="1" t="s">
        <v>3218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3807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8" t="n">
        <v>46259</v>
      </c>
      <c r="C8790" s="1" t="n">
        <v>11</v>
      </c>
      <c r="D8790" s="1" t="s">
        <v>3218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4562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8" t="n">
        <v>46259</v>
      </c>
      <c r="C8791" s="1" t="n">
        <v>11</v>
      </c>
      <c r="D8791" s="1" t="s">
        <v>3218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5129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8" t="n">
        <v>46259</v>
      </c>
      <c r="C8792" s="1" t="n">
        <v>11</v>
      </c>
      <c r="D8792" s="1" t="s">
        <v>3218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3238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8" t="n">
        <v>46259</v>
      </c>
      <c r="C8793" s="1" t="n">
        <v>11</v>
      </c>
      <c r="D8793" s="1" t="s">
        <v>3218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4189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8" t="n">
        <v>46259</v>
      </c>
      <c r="C8794" s="1" t="n">
        <v>11</v>
      </c>
      <c r="D8794" s="1" t="s">
        <v>3218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3241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8" t="n">
        <v>46259</v>
      </c>
      <c r="C8795" s="1" t="n">
        <v>11</v>
      </c>
      <c r="D8795" s="1" t="s">
        <v>3218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3233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8" t="n">
        <v>46259</v>
      </c>
      <c r="C8796" s="1" t="n">
        <v>11</v>
      </c>
      <c r="D8796" s="1" t="s">
        <v>3218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3812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8" t="n">
        <v>46259</v>
      </c>
      <c r="C8797" s="1" t="n">
        <v>11</v>
      </c>
      <c r="D8797" s="1" t="s">
        <v>3218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4567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8" t="n">
        <v>46259</v>
      </c>
      <c r="C8798" s="1" t="n">
        <v>11</v>
      </c>
      <c r="D8798" s="1" t="s">
        <v>3218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3233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8" t="n">
        <v>46259</v>
      </c>
      <c r="C8799" s="1" t="n">
        <v>22</v>
      </c>
      <c r="D8799" s="1" t="s">
        <v>3364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3379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8" t="n">
        <v>46259</v>
      </c>
      <c r="C8800" s="1" t="n">
        <v>22</v>
      </c>
      <c r="D8800" s="1" t="s">
        <v>3364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3380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8" t="n">
        <v>46259</v>
      </c>
      <c r="C8801" s="1" t="n">
        <v>22</v>
      </c>
      <c r="D8801" s="1" t="s">
        <v>3364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3381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8" t="n">
        <v>46259</v>
      </c>
      <c r="C8802" s="1" t="n">
        <v>22</v>
      </c>
      <c r="D8802" s="1" t="s">
        <v>3364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3382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8" t="n">
        <v>46259</v>
      </c>
      <c r="C8803" s="1" t="n">
        <v>22</v>
      </c>
      <c r="D8803" s="1" t="s">
        <v>3364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3383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8" t="n">
        <v>46259</v>
      </c>
      <c r="C8804" s="1" t="n">
        <v>22</v>
      </c>
      <c r="D8804" s="1" t="s">
        <v>3364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3376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8" t="n">
        <v>46259</v>
      </c>
      <c r="C8805" s="1" t="n">
        <v>22</v>
      </c>
      <c r="D8805" s="1" t="s">
        <v>3364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3377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8" t="n">
        <v>46259</v>
      </c>
      <c r="C8806" s="1" t="n">
        <v>22</v>
      </c>
      <c r="D8806" s="1" t="s">
        <v>3364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3378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8" t="n">
        <v>46259</v>
      </c>
      <c r="C8807" s="1" t="n">
        <v>39</v>
      </c>
      <c r="D8807" s="1" t="s">
        <v>3443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5982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8" t="n">
        <v>46259</v>
      </c>
      <c r="C8808" s="1" t="n">
        <v>39</v>
      </c>
      <c r="D8808" s="1" t="s">
        <v>3443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5982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8" t="n">
        <v>46259</v>
      </c>
      <c r="C8809" s="1" t="n">
        <v>39</v>
      </c>
      <c r="D8809" s="1" t="s">
        <v>3443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4755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8" t="n">
        <v>46259</v>
      </c>
      <c r="C8810" s="1" t="n">
        <v>39</v>
      </c>
      <c r="D8810" s="1" t="s">
        <v>3443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4755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8" t="n">
        <v>46259</v>
      </c>
      <c r="C8811" s="1" t="n">
        <v>39</v>
      </c>
      <c r="D8811" s="1" t="s">
        <v>3443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5376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8" t="n">
        <v>46259</v>
      </c>
      <c r="C8812" s="1" t="n">
        <v>100</v>
      </c>
      <c r="D8812" s="1" t="s">
        <v>3385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3379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8" t="n">
        <v>46259</v>
      </c>
      <c r="C8813" s="1" t="n">
        <v>100</v>
      </c>
      <c r="D8813" s="1" t="s">
        <v>3385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3380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8" t="n">
        <v>46259</v>
      </c>
      <c r="C8814" s="1" t="n">
        <v>100</v>
      </c>
      <c r="D8814" s="1" t="s">
        <v>3385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3381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8" t="n">
        <v>46259</v>
      </c>
      <c r="C8815" s="1" t="n">
        <v>100</v>
      </c>
      <c r="D8815" s="1" t="s">
        <v>3385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3382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8" t="n">
        <v>46259</v>
      </c>
      <c r="C8816" s="1" t="n">
        <v>100</v>
      </c>
      <c r="D8816" s="1" t="s">
        <v>3385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3383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8" t="n">
        <v>46259</v>
      </c>
      <c r="C8817" s="1" t="n">
        <v>100</v>
      </c>
      <c r="D8817" s="1" t="s">
        <v>3385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3376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8" t="n">
        <v>46259</v>
      </c>
      <c r="C8818" s="1" t="n">
        <v>100</v>
      </c>
      <c r="D8818" s="1" t="s">
        <v>3385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3377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8" t="n">
        <v>46259</v>
      </c>
      <c r="C8819" s="1" t="n">
        <v>100</v>
      </c>
      <c r="D8819" s="1" t="s">
        <v>3385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3378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8" t="n">
        <v>46260</v>
      </c>
      <c r="C8820" s="1" t="n">
        <v>6</v>
      </c>
      <c r="D8820" s="1" t="s">
        <v>3217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3215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8" t="n">
        <v>46260</v>
      </c>
      <c r="C8821" s="1" t="n">
        <v>6</v>
      </c>
      <c r="D8821" s="1" t="s">
        <v>3217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3212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8" t="n">
        <v>46260</v>
      </c>
      <c r="C8822" s="1" t="n">
        <v>6</v>
      </c>
      <c r="D8822" s="1" t="s">
        <v>3217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3213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8" t="n">
        <v>46260</v>
      </c>
      <c r="C8823" s="1" t="n">
        <v>11</v>
      </c>
      <c r="D8823" s="1" t="s">
        <v>3218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3600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8" t="n">
        <v>46260</v>
      </c>
      <c r="C8824" s="1" t="n">
        <v>11</v>
      </c>
      <c r="D8824" s="1" t="s">
        <v>3218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4961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8" t="n">
        <v>46260</v>
      </c>
      <c r="C8825" s="1" t="n">
        <v>11</v>
      </c>
      <c r="D8825" s="1" t="s">
        <v>3218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4963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8" t="n">
        <v>46260</v>
      </c>
      <c r="C8826" s="1" t="n">
        <v>11</v>
      </c>
      <c r="D8826" s="1" t="s">
        <v>3218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4964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8" t="n">
        <v>46260</v>
      </c>
      <c r="C8827" s="1" t="n">
        <v>11</v>
      </c>
      <c r="D8827" s="1" t="s">
        <v>3218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3603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8" t="n">
        <v>46260</v>
      </c>
      <c r="C8828" s="1" t="n">
        <v>11</v>
      </c>
      <c r="D8828" s="1" t="s">
        <v>3218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5983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8" t="n">
        <v>46260</v>
      </c>
      <c r="C8829" s="1" t="n">
        <v>11</v>
      </c>
      <c r="D8829" s="1" t="s">
        <v>3218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3288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8" t="n">
        <v>46260</v>
      </c>
      <c r="C8830" s="1" t="n">
        <v>11</v>
      </c>
      <c r="D8830" s="1" t="s">
        <v>3218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3290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8" t="n">
        <v>46260</v>
      </c>
      <c r="C8831" s="1" t="n">
        <v>11</v>
      </c>
      <c r="D8831" s="1" t="s">
        <v>3218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4072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8" t="n">
        <v>46260</v>
      </c>
      <c r="C8832" s="1" t="n">
        <v>11</v>
      </c>
      <c r="D8832" s="1" t="s">
        <v>3218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4073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8" t="n">
        <v>46260</v>
      </c>
      <c r="C8833" s="1" t="n">
        <v>11</v>
      </c>
      <c r="D8833" s="1" t="s">
        <v>3218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4074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8" t="n">
        <v>46260</v>
      </c>
      <c r="C8834" s="1" t="n">
        <v>11</v>
      </c>
      <c r="D8834" s="1" t="s">
        <v>3218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4077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8" t="n">
        <v>46260</v>
      </c>
      <c r="C8835" s="1" t="n">
        <v>100</v>
      </c>
      <c r="D8835" s="1" t="s">
        <v>3385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3379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8" t="n">
        <v>46260</v>
      </c>
      <c r="C8836" s="1" t="n">
        <v>100</v>
      </c>
      <c r="D8836" s="1" t="s">
        <v>3385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3380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8" t="n">
        <v>46260</v>
      </c>
      <c r="C8837" s="1" t="n">
        <v>100</v>
      </c>
      <c r="D8837" s="1" t="s">
        <v>3385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3381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8" t="n">
        <v>46260</v>
      </c>
      <c r="C8838" s="1" t="n">
        <v>100</v>
      </c>
      <c r="D8838" s="1" t="s">
        <v>3385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3382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8" t="n">
        <v>46260</v>
      </c>
      <c r="C8839" s="1" t="n">
        <v>100</v>
      </c>
      <c r="D8839" s="1" t="s">
        <v>3385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3383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8" t="n">
        <v>46260</v>
      </c>
      <c r="C8840" s="1" t="n">
        <v>100</v>
      </c>
      <c r="D8840" s="1" t="s">
        <v>3385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3376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8" t="n">
        <v>46260</v>
      </c>
      <c r="C8841" s="1" t="n">
        <v>100</v>
      </c>
      <c r="D8841" s="1" t="s">
        <v>3385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3377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8" t="n">
        <v>46260</v>
      </c>
      <c r="C8842" s="1" t="n">
        <v>100</v>
      </c>
      <c r="D8842" s="1" t="s">
        <v>3385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3378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8" t="n">
        <v>46260</v>
      </c>
      <c r="C8843" s="1" t="n">
        <v>100</v>
      </c>
      <c r="D8843" s="1" t="s">
        <v>3385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3365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8" t="n">
        <v>46260</v>
      </c>
      <c r="C8844" s="1" t="n">
        <v>100</v>
      </c>
      <c r="D8844" s="1" t="s">
        <v>3385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3366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8" t="n">
        <v>46260</v>
      </c>
      <c r="C8845" s="1" t="n">
        <v>100</v>
      </c>
      <c r="D8845" s="1" t="s">
        <v>3385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3367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8" t="n">
        <v>46260</v>
      </c>
      <c r="C8846" s="1" t="n">
        <v>100</v>
      </c>
      <c r="D8846" s="1" t="s">
        <v>3385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3368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8" t="n">
        <v>46260</v>
      </c>
      <c r="C8847" s="1" t="n">
        <v>100</v>
      </c>
      <c r="D8847" s="1" t="s">
        <v>3385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3369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8" t="n">
        <v>46260</v>
      </c>
      <c r="C8848" s="1" t="n">
        <v>100</v>
      </c>
      <c r="D8848" s="1" t="s">
        <v>3385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3370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8" t="n">
        <v>46260</v>
      </c>
      <c r="C8849" s="1" t="n">
        <v>100</v>
      </c>
      <c r="D8849" s="1" t="s">
        <v>3385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3371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8" t="n">
        <v>46260</v>
      </c>
      <c r="C8850" s="1" t="n">
        <v>100</v>
      </c>
      <c r="D8850" s="1" t="s">
        <v>3385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3372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8" t="n">
        <v>46260</v>
      </c>
      <c r="C8851" s="1" t="n">
        <v>100</v>
      </c>
      <c r="D8851" s="1" t="s">
        <v>3385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3373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8" t="n">
        <v>46260</v>
      </c>
      <c r="C8852" s="1" t="n">
        <v>100</v>
      </c>
      <c r="D8852" s="1" t="s">
        <v>3385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3374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8" t="n">
        <v>46260</v>
      </c>
      <c r="C8853" s="1" t="n">
        <v>100</v>
      </c>
      <c r="D8853" s="1" t="s">
        <v>3385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4754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8" t="n">
        <v>46260</v>
      </c>
      <c r="C8854" s="1" t="n">
        <v>100</v>
      </c>
      <c r="D8854" s="1" t="s">
        <v>3385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3375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8" t="n">
        <v>46260</v>
      </c>
      <c r="C8855" s="1" t="n">
        <v>100</v>
      </c>
      <c r="D8855" s="1" t="s">
        <v>3385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3376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8" t="n">
        <v>46260</v>
      </c>
      <c r="C8856" s="1" t="n">
        <v>100</v>
      </c>
      <c r="D8856" s="1" t="s">
        <v>3385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3377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8" t="n">
        <v>46260</v>
      </c>
      <c r="C8857" s="1" t="n">
        <v>100</v>
      </c>
      <c r="D8857" s="1" t="s">
        <v>3385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3378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8" t="n">
        <v>46260</v>
      </c>
      <c r="C8858" s="1" t="n">
        <v>107</v>
      </c>
      <c r="D8858" s="1" t="s">
        <v>3663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4541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8" t="n">
        <v>46260</v>
      </c>
      <c r="C8859" s="1" t="n">
        <v>107</v>
      </c>
      <c r="D8859" s="1" t="s">
        <v>3663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3807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8" t="n">
        <v>46261</v>
      </c>
      <c r="C8860" s="1" t="n">
        <v>6</v>
      </c>
      <c r="D8860" s="1" t="s">
        <v>3217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3212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8" t="n">
        <v>46261</v>
      </c>
      <c r="C8861" s="1" t="n">
        <v>6</v>
      </c>
      <c r="D8861" s="1" t="s">
        <v>3217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3213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8" t="n">
        <v>46261</v>
      </c>
      <c r="C8862" s="1" t="n">
        <v>6</v>
      </c>
      <c r="D8862" s="1" t="s">
        <v>3217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3214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8" t="n">
        <v>46261</v>
      </c>
      <c r="C8863" s="1" t="n">
        <v>11</v>
      </c>
      <c r="D8863" s="1" t="s">
        <v>3218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3263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8" t="n">
        <v>46261</v>
      </c>
      <c r="C8864" s="1" t="n">
        <v>11</v>
      </c>
      <c r="D8864" s="1" t="s">
        <v>3218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3264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8" t="n">
        <v>46261</v>
      </c>
      <c r="C8865" s="1" t="n">
        <v>11</v>
      </c>
      <c r="D8865" s="1" t="s">
        <v>3218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3265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8" t="n">
        <v>46261</v>
      </c>
      <c r="C8866" s="1" t="n">
        <v>11</v>
      </c>
      <c r="D8866" s="1" t="s">
        <v>3218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4789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8" t="n">
        <v>46261</v>
      </c>
      <c r="C8867" s="1" t="n">
        <v>11</v>
      </c>
      <c r="D8867" s="1" t="s">
        <v>3218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3680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8" t="n">
        <v>46261</v>
      </c>
      <c r="C8868" s="1" t="n">
        <v>11</v>
      </c>
      <c r="D8868" s="1" t="s">
        <v>3218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3681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8" t="n">
        <v>46261</v>
      </c>
      <c r="C8869" s="1" t="n">
        <v>11</v>
      </c>
      <c r="D8869" s="1" t="s">
        <v>3218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3682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8" t="n">
        <v>46261</v>
      </c>
      <c r="C8870" s="1" t="n">
        <v>11</v>
      </c>
      <c r="D8870" s="1" t="s">
        <v>3218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3683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8" t="n">
        <v>46261</v>
      </c>
      <c r="C8871" s="1" t="n">
        <v>11</v>
      </c>
      <c r="D8871" s="1" t="s">
        <v>3218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3685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8" t="n">
        <v>46261</v>
      </c>
      <c r="C8872" s="1" t="n">
        <v>11</v>
      </c>
      <c r="D8872" s="1" t="s">
        <v>3218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3686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8" t="n">
        <v>46261</v>
      </c>
      <c r="C8873" s="1" t="n">
        <v>11</v>
      </c>
      <c r="D8873" s="1" t="s">
        <v>3218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4790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8" t="n">
        <v>46261</v>
      </c>
      <c r="C8874" s="1" t="n">
        <v>11</v>
      </c>
      <c r="D8874" s="1" t="s">
        <v>3218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3687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8" t="n">
        <v>46261</v>
      </c>
      <c r="C8875" s="1" t="n">
        <v>11</v>
      </c>
      <c r="D8875" s="1" t="s">
        <v>3218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3288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8" t="n">
        <v>46261</v>
      </c>
      <c r="C8876" s="1" t="n">
        <v>11</v>
      </c>
      <c r="D8876" s="1" t="s">
        <v>3218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3290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8" t="n">
        <v>46261</v>
      </c>
      <c r="C8877" s="1" t="n">
        <v>11</v>
      </c>
      <c r="D8877" s="1" t="s">
        <v>3218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3273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8" t="n">
        <v>46261</v>
      </c>
      <c r="C8878" s="1" t="n">
        <v>11</v>
      </c>
      <c r="D8878" s="1" t="s">
        <v>3218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3274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8" t="n">
        <v>46261</v>
      </c>
      <c r="C8879" s="1" t="n">
        <v>11</v>
      </c>
      <c r="D8879" s="1" t="s">
        <v>3218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4158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8" t="n">
        <v>46261</v>
      </c>
      <c r="C8880" s="1" t="n">
        <v>11</v>
      </c>
      <c r="D8880" s="1" t="s">
        <v>3218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3275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8" t="n">
        <v>46261</v>
      </c>
      <c r="C8881" s="1" t="n">
        <v>11</v>
      </c>
      <c r="D8881" s="1" t="s">
        <v>3218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3276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8" t="n">
        <v>46261</v>
      </c>
      <c r="C8882" s="1" t="n">
        <v>11</v>
      </c>
      <c r="D8882" s="1" t="s">
        <v>3218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4159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8" t="n">
        <v>46261</v>
      </c>
      <c r="C8883" s="1" t="n">
        <v>11</v>
      </c>
      <c r="D8883" s="1" t="s">
        <v>3218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3277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8" t="n">
        <v>46261</v>
      </c>
      <c r="C8884" s="1" t="n">
        <v>11</v>
      </c>
      <c r="D8884" s="1" t="s">
        <v>3218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3278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8" t="n">
        <v>46261</v>
      </c>
      <c r="C8885" s="1" t="n">
        <v>11</v>
      </c>
      <c r="D8885" s="1" t="s">
        <v>3218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3280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8" t="n">
        <v>46261</v>
      </c>
      <c r="C8886" s="1" t="n">
        <v>11</v>
      </c>
      <c r="D8886" s="1" t="s">
        <v>3218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3283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8" t="n">
        <v>46261</v>
      </c>
      <c r="C8887" s="1" t="n">
        <v>11</v>
      </c>
      <c r="D8887" s="1" t="s">
        <v>3218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4813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8" t="n">
        <v>46261</v>
      </c>
      <c r="C8888" s="1" t="n">
        <v>11</v>
      </c>
      <c r="D8888" s="1" t="s">
        <v>3218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3285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8" t="n">
        <v>46261</v>
      </c>
      <c r="C8889" s="1" t="n">
        <v>11</v>
      </c>
      <c r="D8889" s="1" t="s">
        <v>3218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3286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8" t="n">
        <v>46261</v>
      </c>
      <c r="C8890" s="1" t="n">
        <v>11</v>
      </c>
      <c r="D8890" s="1" t="s">
        <v>3218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3287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8" t="n">
        <v>46261</v>
      </c>
      <c r="C8891" s="1" t="n">
        <v>11</v>
      </c>
      <c r="D8891" s="1" t="s">
        <v>3218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4160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8" t="n">
        <v>46261</v>
      </c>
      <c r="C8892" s="1" t="n">
        <v>11</v>
      </c>
      <c r="D8892" s="1" t="s">
        <v>3218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3627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8" t="n">
        <v>46261</v>
      </c>
      <c r="C8893" s="1" t="n">
        <v>11</v>
      </c>
      <c r="D8893" s="1" t="s">
        <v>3218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3309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8" t="n">
        <v>46261</v>
      </c>
      <c r="C8894" s="1" t="n">
        <v>11</v>
      </c>
      <c r="D8894" s="1" t="s">
        <v>3218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3630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8" t="n">
        <v>46261</v>
      </c>
      <c r="C8895" s="1" t="n">
        <v>11</v>
      </c>
      <c r="D8895" s="1" t="s">
        <v>3218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3629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8" t="n">
        <v>46261</v>
      </c>
      <c r="C8896" s="1" t="n">
        <v>11</v>
      </c>
      <c r="D8896" s="1" t="s">
        <v>3218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4763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8" t="n">
        <v>46261</v>
      </c>
      <c r="C8897" s="1" t="n">
        <v>11</v>
      </c>
      <c r="D8897" s="1" t="s">
        <v>3218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3312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8" t="n">
        <v>46261</v>
      </c>
      <c r="C8898" s="1" t="n">
        <v>11</v>
      </c>
      <c r="D8898" s="1" t="s">
        <v>3218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3313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8" t="n">
        <v>46261</v>
      </c>
      <c r="C8899" s="1" t="n">
        <v>11</v>
      </c>
      <c r="D8899" s="1" t="s">
        <v>3218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5984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8" t="n">
        <v>46261</v>
      </c>
      <c r="C8900" s="1" t="n">
        <v>11</v>
      </c>
      <c r="D8900" s="1" t="s">
        <v>3218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5985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8" t="n">
        <v>46261</v>
      </c>
      <c r="C8901" s="1" t="n">
        <v>11</v>
      </c>
      <c r="D8901" s="1" t="s">
        <v>3218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5986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8" t="n">
        <v>46261</v>
      </c>
      <c r="C8902" s="1" t="n">
        <v>11</v>
      </c>
      <c r="D8902" s="1" t="s">
        <v>3218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4164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8" t="n">
        <v>46261</v>
      </c>
      <c r="C8903" s="1" t="n">
        <v>11</v>
      </c>
      <c r="D8903" s="1" t="s">
        <v>3218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3315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8" t="n">
        <v>46261</v>
      </c>
      <c r="C8904" s="1" t="n">
        <v>11</v>
      </c>
      <c r="D8904" s="1" t="s">
        <v>3218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3316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8" t="n">
        <v>46261</v>
      </c>
      <c r="C8905" s="1" t="n">
        <v>11</v>
      </c>
      <c r="D8905" s="1" t="s">
        <v>3218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3395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8" t="n">
        <v>46261</v>
      </c>
      <c r="C8906" s="1" t="n">
        <v>11</v>
      </c>
      <c r="D8906" s="1" t="s">
        <v>3218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3396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8" t="n">
        <v>46261</v>
      </c>
      <c r="C8907" s="1" t="n">
        <v>11</v>
      </c>
      <c r="D8907" s="1" t="s">
        <v>3218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3397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8" t="n">
        <v>46261</v>
      </c>
      <c r="C8908" s="1" t="n">
        <v>11</v>
      </c>
      <c r="D8908" s="1" t="s">
        <v>3218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3398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8" t="n">
        <v>46261</v>
      </c>
      <c r="C8909" s="1" t="n">
        <v>11</v>
      </c>
      <c r="D8909" s="1" t="s">
        <v>3218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3399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8" t="n">
        <v>46261</v>
      </c>
      <c r="C8910" s="1" t="n">
        <v>11</v>
      </c>
      <c r="D8910" s="1" t="s">
        <v>3218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3400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8" t="n">
        <v>46261</v>
      </c>
      <c r="C8911" s="1" t="n">
        <v>11</v>
      </c>
      <c r="D8911" s="1" t="s">
        <v>3218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5038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8" t="n">
        <v>46261</v>
      </c>
      <c r="C8912" s="1" t="n">
        <v>11</v>
      </c>
      <c r="D8912" s="1" t="s">
        <v>3218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5987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8" t="n">
        <v>46261</v>
      </c>
      <c r="C8913" s="1" t="n">
        <v>11</v>
      </c>
      <c r="D8913" s="1" t="s">
        <v>3218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3222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8" t="n">
        <v>46261</v>
      </c>
      <c r="C8914" s="1" t="n">
        <v>11</v>
      </c>
      <c r="D8914" s="1" t="s">
        <v>3218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4115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8" t="n">
        <v>46261</v>
      </c>
      <c r="C8915" s="1" t="n">
        <v>11</v>
      </c>
      <c r="D8915" s="1" t="s">
        <v>3218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5052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8" t="n">
        <v>46261</v>
      </c>
      <c r="C8916" s="1" t="n">
        <v>11</v>
      </c>
      <c r="D8916" s="1" t="s">
        <v>3218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4116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8" t="n">
        <v>46261</v>
      </c>
      <c r="C8917" s="1" t="n">
        <v>11</v>
      </c>
      <c r="D8917" s="1" t="s">
        <v>3218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5053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8" t="n">
        <v>46261</v>
      </c>
      <c r="C8918" s="1" t="n">
        <v>11</v>
      </c>
      <c r="D8918" s="1" t="s">
        <v>3218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4559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8" t="n">
        <v>46261</v>
      </c>
      <c r="C8919" s="1" t="n">
        <v>11</v>
      </c>
      <c r="D8919" s="1" t="s">
        <v>3218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5988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8" t="n">
        <v>46261</v>
      </c>
      <c r="C8920" s="1" t="n">
        <v>11</v>
      </c>
      <c r="D8920" s="1" t="s">
        <v>3218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3220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8" t="n">
        <v>46261</v>
      </c>
      <c r="C8921" s="1" t="n">
        <v>11</v>
      </c>
      <c r="D8921" s="1" t="s">
        <v>3218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3501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8" t="n">
        <v>46261</v>
      </c>
      <c r="C8922" s="1" t="n">
        <v>11</v>
      </c>
      <c r="D8922" s="1" t="s">
        <v>3218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3221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8" t="n">
        <v>46261</v>
      </c>
      <c r="C8923" s="1" t="n">
        <v>11</v>
      </c>
      <c r="D8923" s="1" t="s">
        <v>3218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5989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8" t="n">
        <v>46261</v>
      </c>
      <c r="C8924" s="1" t="n">
        <v>11</v>
      </c>
      <c r="D8924" s="1" t="s">
        <v>3218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4539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8" t="n">
        <v>46261</v>
      </c>
      <c r="C8925" s="1" t="n">
        <v>11</v>
      </c>
      <c r="D8925" s="1" t="s">
        <v>3218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3223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8" t="n">
        <v>46261</v>
      </c>
      <c r="C8926" s="1" t="n">
        <v>11</v>
      </c>
      <c r="D8926" s="1" t="s">
        <v>3218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5594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8" t="n">
        <v>46261</v>
      </c>
      <c r="C8927" s="1" t="n">
        <v>11</v>
      </c>
      <c r="D8927" s="1" t="s">
        <v>3218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5990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8" t="n">
        <v>46261</v>
      </c>
      <c r="C8928" s="1" t="n">
        <v>11</v>
      </c>
      <c r="D8928" s="1" t="s">
        <v>3218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4540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8" t="n">
        <v>46261</v>
      </c>
      <c r="C8929" s="1" t="n">
        <v>11</v>
      </c>
      <c r="D8929" s="1" t="s">
        <v>3218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3228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8" t="n">
        <v>46261</v>
      </c>
      <c r="C8930" s="1" t="n">
        <v>11</v>
      </c>
      <c r="D8930" s="1" t="s">
        <v>3218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5991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8" t="n">
        <v>46261</v>
      </c>
      <c r="C8931" s="1" t="n">
        <v>11</v>
      </c>
      <c r="D8931" s="1" t="s">
        <v>3218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5596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8" t="n">
        <v>46261</v>
      </c>
      <c r="C8932" s="1" t="n">
        <v>11</v>
      </c>
      <c r="D8932" s="1" t="s">
        <v>3218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5992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8" t="n">
        <v>46261</v>
      </c>
      <c r="C8933" s="1" t="n">
        <v>11</v>
      </c>
      <c r="D8933" s="1" t="s">
        <v>3218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5993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8" t="n">
        <v>46261</v>
      </c>
      <c r="C8934" s="1" t="n">
        <v>11</v>
      </c>
      <c r="D8934" s="1" t="s">
        <v>3218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5994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8" t="n">
        <v>46261</v>
      </c>
      <c r="C8935" s="1" t="n">
        <v>11</v>
      </c>
      <c r="D8935" s="1" t="s">
        <v>3218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5995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8" t="n">
        <v>46261</v>
      </c>
      <c r="C8936" s="1" t="n">
        <v>11</v>
      </c>
      <c r="D8936" s="1" t="s">
        <v>3218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5996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8" t="n">
        <v>46261</v>
      </c>
      <c r="C8937" s="1" t="n">
        <v>11</v>
      </c>
      <c r="D8937" s="1" t="s">
        <v>3218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5861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8" t="n">
        <v>46261</v>
      </c>
      <c r="C8938" s="1" t="n">
        <v>11</v>
      </c>
      <c r="D8938" s="1" t="s">
        <v>3218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5997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8" t="n">
        <v>46261</v>
      </c>
      <c r="C8939" s="1" t="n">
        <v>11</v>
      </c>
      <c r="D8939" s="1" t="s">
        <v>3218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5998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8" t="n">
        <v>46261</v>
      </c>
      <c r="C8940" s="1" t="n">
        <v>11</v>
      </c>
      <c r="D8940" s="1" t="s">
        <v>3218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5999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8" t="n">
        <v>46261</v>
      </c>
      <c r="C8941" s="1" t="n">
        <v>11</v>
      </c>
      <c r="D8941" s="1" t="s">
        <v>3218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6000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8" t="n">
        <v>46261</v>
      </c>
      <c r="C8942" s="1" t="n">
        <v>11</v>
      </c>
      <c r="D8942" s="1" t="s">
        <v>3218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6001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8" t="n">
        <v>46261</v>
      </c>
      <c r="C8943" s="1" t="n">
        <v>11</v>
      </c>
      <c r="D8943" s="1" t="s">
        <v>3218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6002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8" t="n">
        <v>46261</v>
      </c>
      <c r="C8944" s="1" t="n">
        <v>11</v>
      </c>
      <c r="D8944" s="1" t="s">
        <v>3218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4202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8" t="n">
        <v>46261</v>
      </c>
      <c r="C8945" s="1" t="n">
        <v>11</v>
      </c>
      <c r="D8945" s="1" t="s">
        <v>3218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5994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8" t="n">
        <v>46261</v>
      </c>
      <c r="C8946" s="1" t="n">
        <v>11</v>
      </c>
      <c r="D8946" s="1" t="s">
        <v>3218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6003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8" t="n">
        <v>46261</v>
      </c>
      <c r="C8947" s="1" t="n">
        <v>11</v>
      </c>
      <c r="D8947" s="1" t="s">
        <v>3218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6004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8" t="n">
        <v>46261</v>
      </c>
      <c r="C8948" s="1" t="n">
        <v>11</v>
      </c>
      <c r="D8948" s="1" t="s">
        <v>3218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6005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8" t="n">
        <v>46261</v>
      </c>
      <c r="C8949" s="1" t="n">
        <v>11</v>
      </c>
      <c r="D8949" s="1" t="s">
        <v>3218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6006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8" t="n">
        <v>46261</v>
      </c>
      <c r="C8950" s="1" t="n">
        <v>11</v>
      </c>
      <c r="D8950" s="1" t="s">
        <v>3218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6007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8" t="n">
        <v>46261</v>
      </c>
      <c r="C8951" s="1" t="n">
        <v>11</v>
      </c>
      <c r="D8951" s="1" t="s">
        <v>3218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6008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8" t="n">
        <v>46261</v>
      </c>
      <c r="C8952" s="1" t="n">
        <v>11</v>
      </c>
      <c r="D8952" s="1" t="s">
        <v>3218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6009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8" t="n">
        <v>46261</v>
      </c>
      <c r="C8953" s="1" t="n">
        <v>11</v>
      </c>
      <c r="D8953" s="1" t="s">
        <v>3218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4204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8" t="n">
        <v>46261</v>
      </c>
      <c r="C8954" s="1" t="n">
        <v>11</v>
      </c>
      <c r="D8954" s="1" t="s">
        <v>3218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6010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8" t="n">
        <v>46261</v>
      </c>
      <c r="C8955" s="1" t="n">
        <v>11</v>
      </c>
      <c r="D8955" s="1" t="s">
        <v>3218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6011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8" t="n">
        <v>46261</v>
      </c>
      <c r="C8956" s="1" t="n">
        <v>11</v>
      </c>
      <c r="D8956" s="1" t="s">
        <v>3218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6012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8" t="n">
        <v>46261</v>
      </c>
      <c r="C8957" s="1" t="n">
        <v>11</v>
      </c>
      <c r="D8957" s="1" t="s">
        <v>3218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6013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8" t="n">
        <v>46261</v>
      </c>
      <c r="C8958" s="1" t="n">
        <v>11</v>
      </c>
      <c r="D8958" s="1" t="s">
        <v>3218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6014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8" t="n">
        <v>46261</v>
      </c>
      <c r="C8959" s="1" t="n">
        <v>11</v>
      </c>
      <c r="D8959" s="1" t="s">
        <v>3218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6015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8" t="n">
        <v>46261</v>
      </c>
      <c r="C8960" s="1" t="n">
        <v>11</v>
      </c>
      <c r="D8960" s="1" t="s">
        <v>3218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6016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8" t="n">
        <v>46261</v>
      </c>
      <c r="C8961" s="1" t="n">
        <v>11</v>
      </c>
      <c r="D8961" s="1" t="s">
        <v>3218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6017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8" t="n">
        <v>46261</v>
      </c>
      <c r="C8962" s="1" t="n">
        <v>11</v>
      </c>
      <c r="D8962" s="1" t="s">
        <v>3218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6018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8" t="n">
        <v>46261</v>
      </c>
      <c r="C8963" s="1" t="n">
        <v>11</v>
      </c>
      <c r="D8963" s="1" t="s">
        <v>3218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6019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8" t="n">
        <v>46261</v>
      </c>
      <c r="C8964" s="1" t="n">
        <v>11</v>
      </c>
      <c r="D8964" s="1" t="s">
        <v>3218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6020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8" t="n">
        <v>46261</v>
      </c>
      <c r="C8965" s="1" t="n">
        <v>11</v>
      </c>
      <c r="D8965" s="1" t="s">
        <v>3218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6021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8" t="n">
        <v>46261</v>
      </c>
      <c r="C8966" s="1" t="n">
        <v>11</v>
      </c>
      <c r="D8966" s="1" t="s">
        <v>3218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6022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8" t="n">
        <v>46261</v>
      </c>
      <c r="C8967" s="1" t="n">
        <v>11</v>
      </c>
      <c r="D8967" s="1" t="s">
        <v>3218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6023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8" t="n">
        <v>46261</v>
      </c>
      <c r="C8968" s="1" t="n">
        <v>11</v>
      </c>
      <c r="D8968" s="1" t="s">
        <v>3218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6024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8" t="n">
        <v>46261</v>
      </c>
      <c r="C8969" s="1" t="n">
        <v>11</v>
      </c>
      <c r="D8969" s="1" t="s">
        <v>3218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6025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8" t="n">
        <v>46261</v>
      </c>
      <c r="C8970" s="1" t="n">
        <v>11</v>
      </c>
      <c r="D8970" s="1" t="s">
        <v>3218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6025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8" t="n">
        <v>46261</v>
      </c>
      <c r="C8971" s="1" t="n">
        <v>11</v>
      </c>
      <c r="D8971" s="1" t="s">
        <v>3218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6026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8" t="n">
        <v>46261</v>
      </c>
      <c r="C8972" s="1" t="n">
        <v>11</v>
      </c>
      <c r="D8972" s="1" t="s">
        <v>3218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6027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8" t="n">
        <v>46261</v>
      </c>
      <c r="C8973" s="1" t="n">
        <v>11</v>
      </c>
      <c r="D8973" s="1" t="s">
        <v>3218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6028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8" t="n">
        <v>46261</v>
      </c>
      <c r="C8974" s="1" t="n">
        <v>11</v>
      </c>
      <c r="D8974" s="1" t="s">
        <v>3218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6029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8" t="n">
        <v>46261</v>
      </c>
      <c r="C8975" s="1" t="n">
        <v>11</v>
      </c>
      <c r="D8975" s="1" t="s">
        <v>3218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6030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8" t="n">
        <v>46261</v>
      </c>
      <c r="C8976" s="1" t="n">
        <v>11</v>
      </c>
      <c r="D8976" s="1" t="s">
        <v>3218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6030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8" t="n">
        <v>46261</v>
      </c>
      <c r="C8977" s="1" t="n">
        <v>11</v>
      </c>
      <c r="D8977" s="1" t="s">
        <v>3218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6030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8" t="n">
        <v>46261</v>
      </c>
      <c r="C8978" s="1" t="n">
        <v>11</v>
      </c>
      <c r="D8978" s="1" t="s">
        <v>3218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6030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8" t="n">
        <v>46261</v>
      </c>
      <c r="C8979" s="1" t="n">
        <v>11</v>
      </c>
      <c r="D8979" s="1" t="s">
        <v>3218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6030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8" t="n">
        <v>46261</v>
      </c>
      <c r="C8980" s="1" t="n">
        <v>11</v>
      </c>
      <c r="D8980" s="1" t="s">
        <v>3218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6031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8" t="n">
        <v>46261</v>
      </c>
      <c r="C8981" s="1" t="n">
        <v>11</v>
      </c>
      <c r="D8981" s="1" t="s">
        <v>3218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6032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8" t="n">
        <v>46261</v>
      </c>
      <c r="C8982" s="1" t="n">
        <v>11</v>
      </c>
      <c r="D8982" s="1" t="s">
        <v>3218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5949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8" t="n">
        <v>46261</v>
      </c>
      <c r="C8983" s="1" t="n">
        <v>11</v>
      </c>
      <c r="D8983" s="1" t="s">
        <v>3218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4184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8" t="n">
        <v>46261</v>
      </c>
      <c r="C8984" s="1" t="n">
        <v>11</v>
      </c>
      <c r="D8984" s="1" t="s">
        <v>3218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4120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8" t="n">
        <v>46261</v>
      </c>
      <c r="C8985" s="1" t="n">
        <v>11</v>
      </c>
      <c r="D8985" s="1" t="s">
        <v>3218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5202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8" t="n">
        <v>46261</v>
      </c>
      <c r="C8986" s="1" t="n">
        <v>11</v>
      </c>
      <c r="D8986" s="1" t="s">
        <v>3218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3808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8" t="n">
        <v>46261</v>
      </c>
      <c r="C8987" s="1" t="n">
        <v>11</v>
      </c>
      <c r="D8987" s="1" t="s">
        <v>3218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3237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8" t="n">
        <v>46261</v>
      </c>
      <c r="C8988" s="1" t="n">
        <v>11</v>
      </c>
      <c r="D8988" s="1" t="s">
        <v>3218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3809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8" t="n">
        <v>46261</v>
      </c>
      <c r="C8989" s="1" t="n">
        <v>11</v>
      </c>
      <c r="D8989" s="1" t="s">
        <v>3218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3810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8" t="n">
        <v>46261</v>
      </c>
      <c r="C8990" s="1" t="n">
        <v>11</v>
      </c>
      <c r="D8990" s="1" t="s">
        <v>3218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3811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8" t="n">
        <v>46261</v>
      </c>
      <c r="C8991" s="1" t="n">
        <v>11</v>
      </c>
      <c r="D8991" s="1" t="s">
        <v>3218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5950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8" t="n">
        <v>46261</v>
      </c>
      <c r="C8992" s="1" t="n">
        <v>11</v>
      </c>
      <c r="D8992" s="1" t="s">
        <v>3218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4752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8" t="n">
        <v>46261</v>
      </c>
      <c r="C8993" s="1" t="n">
        <v>11</v>
      </c>
      <c r="D8993" s="1" t="s">
        <v>3218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4187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8" t="n">
        <v>46261</v>
      </c>
      <c r="C8994" s="1" t="n">
        <v>11</v>
      </c>
      <c r="D8994" s="1" t="s">
        <v>3218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4566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8" t="n">
        <v>46261</v>
      </c>
      <c r="C8995" s="1" t="n">
        <v>11</v>
      </c>
      <c r="D8995" s="1" t="s">
        <v>3218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3233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8" t="n">
        <v>46261</v>
      </c>
      <c r="C8996" s="1" t="n">
        <v>11</v>
      </c>
      <c r="D8996" s="1" t="s">
        <v>3218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3242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8" t="n">
        <v>46261</v>
      </c>
      <c r="C8997" s="1" t="n">
        <v>11</v>
      </c>
      <c r="D8997" s="1" t="s">
        <v>3218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3243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8" t="n">
        <v>46261</v>
      </c>
      <c r="C8998" s="1" t="n">
        <v>11</v>
      </c>
      <c r="D8998" s="1" t="s">
        <v>3218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3244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8" t="n">
        <v>46261</v>
      </c>
      <c r="C8999" s="1" t="n">
        <v>11</v>
      </c>
      <c r="D8999" s="1" t="s">
        <v>3218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4190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8" t="n">
        <v>46261</v>
      </c>
      <c r="C9000" s="1" t="n">
        <v>22</v>
      </c>
      <c r="D9000" s="1" t="s">
        <v>3364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3379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8" t="n">
        <v>46261</v>
      </c>
      <c r="C9001" s="1" t="n">
        <v>22</v>
      </c>
      <c r="D9001" s="1" t="s">
        <v>3364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3379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8" t="n">
        <v>46261</v>
      </c>
      <c r="C9002" s="1" t="n">
        <v>22</v>
      </c>
      <c r="D9002" s="1" t="s">
        <v>3364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3380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8" t="n">
        <v>46261</v>
      </c>
      <c r="C9003" s="1" t="n">
        <v>22</v>
      </c>
      <c r="D9003" s="1" t="s">
        <v>3364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3381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8" t="n">
        <v>46261</v>
      </c>
      <c r="C9004" s="1" t="n">
        <v>22</v>
      </c>
      <c r="D9004" s="1" t="s">
        <v>3364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3382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8" t="n">
        <v>46261</v>
      </c>
      <c r="C9005" s="1" t="n">
        <v>22</v>
      </c>
      <c r="D9005" s="1" t="s">
        <v>3364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3383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8" t="n">
        <v>46261</v>
      </c>
      <c r="C9006" s="1" t="n">
        <v>22</v>
      </c>
      <c r="D9006" s="1" t="s">
        <v>3364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3383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8" t="n">
        <v>46261</v>
      </c>
      <c r="C9007" s="1" t="n">
        <v>22</v>
      </c>
      <c r="D9007" s="1" t="s">
        <v>3364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3366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8" t="n">
        <v>46261</v>
      </c>
      <c r="C9008" s="1" t="n">
        <v>22</v>
      </c>
      <c r="D9008" s="1" t="s">
        <v>3364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3367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8" t="n">
        <v>46261</v>
      </c>
      <c r="C9009" s="1" t="n">
        <v>22</v>
      </c>
      <c r="D9009" s="1" t="s">
        <v>3364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3368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8" t="n">
        <v>46261</v>
      </c>
      <c r="C9010" s="1" t="n">
        <v>22</v>
      </c>
      <c r="D9010" s="1" t="s">
        <v>3364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3369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8" t="n">
        <v>46261</v>
      </c>
      <c r="C9011" s="1" t="n">
        <v>22</v>
      </c>
      <c r="D9011" s="1" t="s">
        <v>3364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3370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8" t="n">
        <v>46261</v>
      </c>
      <c r="C9012" s="1" t="n">
        <v>22</v>
      </c>
      <c r="D9012" s="1" t="s">
        <v>3364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3371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8" t="n">
        <v>46261</v>
      </c>
      <c r="C9013" s="1" t="n">
        <v>22</v>
      </c>
      <c r="D9013" s="1" t="s">
        <v>3364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3372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8" t="n">
        <v>46261</v>
      </c>
      <c r="C9014" s="1" t="n">
        <v>22</v>
      </c>
      <c r="D9014" s="1" t="s">
        <v>3364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3373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8" t="n">
        <v>46261</v>
      </c>
      <c r="C9015" s="1" t="n">
        <v>22</v>
      </c>
      <c r="D9015" s="1" t="s">
        <v>3364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3374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8" t="n">
        <v>46261</v>
      </c>
      <c r="C9016" s="1" t="n">
        <v>22</v>
      </c>
      <c r="D9016" s="1" t="s">
        <v>3364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5064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8" t="n">
        <v>46261</v>
      </c>
      <c r="C9017" s="1" t="n">
        <v>22</v>
      </c>
      <c r="D9017" s="1" t="s">
        <v>3364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5064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8" t="n">
        <v>46261</v>
      </c>
      <c r="C9018" s="1" t="n">
        <v>22</v>
      </c>
      <c r="D9018" s="1" t="s">
        <v>3364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3384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8" t="n">
        <v>46261</v>
      </c>
      <c r="C9019" s="1" t="n">
        <v>22</v>
      </c>
      <c r="D9019" s="1" t="s">
        <v>3364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3375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8" t="n">
        <v>46261</v>
      </c>
      <c r="C9020" s="1" t="n">
        <v>22</v>
      </c>
      <c r="D9020" s="1" t="s">
        <v>3364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3376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8" t="n">
        <v>46261</v>
      </c>
      <c r="C9021" s="1" t="n">
        <v>22</v>
      </c>
      <c r="D9021" s="1" t="s">
        <v>3364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3376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8" t="n">
        <v>46261</v>
      </c>
      <c r="C9022" s="1" t="n">
        <v>22</v>
      </c>
      <c r="D9022" s="1" t="s">
        <v>3364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3377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8" t="n">
        <v>46261</v>
      </c>
      <c r="C9023" s="1" t="n">
        <v>22</v>
      </c>
      <c r="D9023" s="1" t="s">
        <v>3364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3377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8" t="n">
        <v>46261</v>
      </c>
      <c r="C9024" s="1" t="n">
        <v>22</v>
      </c>
      <c r="D9024" s="1" t="s">
        <v>3364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3378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8" t="n">
        <v>46261</v>
      </c>
      <c r="C9025" s="1" t="n">
        <v>22</v>
      </c>
      <c r="D9025" s="1" t="s">
        <v>3364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3378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8" t="n">
        <v>46261</v>
      </c>
      <c r="C9026" s="1" t="n">
        <v>39</v>
      </c>
      <c r="D9026" s="1" t="s">
        <v>3443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4789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8" t="n">
        <v>46261</v>
      </c>
      <c r="C9027" s="1" t="n">
        <v>39</v>
      </c>
      <c r="D9027" s="1" t="s">
        <v>3443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4790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8" t="n">
        <v>46261</v>
      </c>
      <c r="C9028" s="1" t="n">
        <v>39</v>
      </c>
      <c r="D9028" s="1" t="s">
        <v>3443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3687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8" t="n">
        <v>46261</v>
      </c>
      <c r="C9029" s="1" t="n">
        <v>39</v>
      </c>
      <c r="D9029" s="1" t="s">
        <v>3443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4791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8" t="n">
        <v>46261</v>
      </c>
      <c r="C9030" s="1" t="n">
        <v>100</v>
      </c>
      <c r="D9030" s="1" t="s">
        <v>3385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3379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8" t="n">
        <v>46261</v>
      </c>
      <c r="C9031" s="1" t="n">
        <v>100</v>
      </c>
      <c r="D9031" s="1" t="s">
        <v>3385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3383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8" t="n">
        <v>46261</v>
      </c>
      <c r="C9032" s="1" t="n">
        <v>100</v>
      </c>
      <c r="D9032" s="1" t="s">
        <v>3385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3366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8" t="n">
        <v>46261</v>
      </c>
      <c r="C9033" s="1" t="n">
        <v>100</v>
      </c>
      <c r="D9033" s="1" t="s">
        <v>3385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3367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8" t="n">
        <v>46261</v>
      </c>
      <c r="C9034" s="1" t="n">
        <v>100</v>
      </c>
      <c r="D9034" s="1" t="s">
        <v>3385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3368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8" t="n">
        <v>46261</v>
      </c>
      <c r="C9035" s="1" t="n">
        <v>100</v>
      </c>
      <c r="D9035" s="1" t="s">
        <v>3385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3369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8" t="n">
        <v>46261</v>
      </c>
      <c r="C9036" s="1" t="n">
        <v>100</v>
      </c>
      <c r="D9036" s="1" t="s">
        <v>3385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3370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8" t="n">
        <v>46261</v>
      </c>
      <c r="C9037" s="1" t="n">
        <v>100</v>
      </c>
      <c r="D9037" s="1" t="s">
        <v>3385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3371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8" t="n">
        <v>46261</v>
      </c>
      <c r="C9038" s="1" t="n">
        <v>100</v>
      </c>
      <c r="D9038" s="1" t="s">
        <v>3385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3372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8" t="n">
        <v>46261</v>
      </c>
      <c r="C9039" s="1" t="n">
        <v>100</v>
      </c>
      <c r="D9039" s="1" t="s">
        <v>3385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3373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8" t="n">
        <v>46261</v>
      </c>
      <c r="C9040" s="1" t="n">
        <v>100</v>
      </c>
      <c r="D9040" s="1" t="s">
        <v>3385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3374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8" t="n">
        <v>46261</v>
      </c>
      <c r="C9041" s="1" t="n">
        <v>100</v>
      </c>
      <c r="D9041" s="1" t="s">
        <v>3385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5064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8" t="n">
        <v>46261</v>
      </c>
      <c r="C9042" s="1" t="n">
        <v>100</v>
      </c>
      <c r="D9042" s="1" t="s">
        <v>3385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3384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8" t="n">
        <v>46261</v>
      </c>
      <c r="C9043" s="1" t="n">
        <v>100</v>
      </c>
      <c r="D9043" s="1" t="s">
        <v>3385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3375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8" t="n">
        <v>46261</v>
      </c>
      <c r="C9044" s="1" t="n">
        <v>100</v>
      </c>
      <c r="D9044" s="1" t="s">
        <v>3385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3376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8" t="n">
        <v>46261</v>
      </c>
      <c r="C9045" s="1" t="n">
        <v>100</v>
      </c>
      <c r="D9045" s="1" t="s">
        <v>3385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3377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8" t="n">
        <v>46261</v>
      </c>
      <c r="C9046" s="1" t="n">
        <v>100</v>
      </c>
      <c r="D9046" s="1" t="s">
        <v>3385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3378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8" t="n">
        <v>46261</v>
      </c>
      <c r="C9047" s="1" t="n">
        <v>100</v>
      </c>
      <c r="D9047" s="1" t="s">
        <v>3385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3379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8" t="n">
        <v>46261</v>
      </c>
      <c r="C9048" s="1" t="n">
        <v>100</v>
      </c>
      <c r="D9048" s="1" t="s">
        <v>3385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3380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8" t="n">
        <v>46261</v>
      </c>
      <c r="C9049" s="1" t="n">
        <v>100</v>
      </c>
      <c r="D9049" s="1" t="s">
        <v>3385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3381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8" t="n">
        <v>46261</v>
      </c>
      <c r="C9050" s="1" t="n">
        <v>100</v>
      </c>
      <c r="D9050" s="1" t="s">
        <v>3385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3382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8" t="n">
        <v>46261</v>
      </c>
      <c r="C9051" s="1" t="n">
        <v>100</v>
      </c>
      <c r="D9051" s="1" t="s">
        <v>3385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3383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8" t="n">
        <v>46261</v>
      </c>
      <c r="C9052" s="1" t="n">
        <v>100</v>
      </c>
      <c r="D9052" s="1" t="s">
        <v>3385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5064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8" t="n">
        <v>46261</v>
      </c>
      <c r="C9053" s="1" t="n">
        <v>100</v>
      </c>
      <c r="D9053" s="1" t="s">
        <v>3385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3376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8" t="n">
        <v>46261</v>
      </c>
      <c r="C9054" s="1" t="n">
        <v>100</v>
      </c>
      <c r="D9054" s="1" t="s">
        <v>3385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3377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8" t="n">
        <v>46261</v>
      </c>
      <c r="C9055" s="1" t="n">
        <v>100</v>
      </c>
      <c r="D9055" s="1" t="s">
        <v>3385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3378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8" t="n">
        <v>46261</v>
      </c>
      <c r="C9056" s="1" t="n">
        <v>171</v>
      </c>
      <c r="D9056" s="1" t="s">
        <v>3445</v>
      </c>
      <c r="E9056" s="1" t="n">
        <v>1955</v>
      </c>
      <c r="F9056" s="1" t="s">
        <v>3140</v>
      </c>
      <c r="I9056" s="1" t="n">
        <v>47902</v>
      </c>
      <c r="J9056" s="1" t="n">
        <v>45154</v>
      </c>
      <c r="K9056" s="1" t="n">
        <v>2246390</v>
      </c>
      <c r="L9056" s="1" t="s">
        <v>4433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8" t="n">
        <v>46261</v>
      </c>
      <c r="C9057" s="1" t="n">
        <v>171</v>
      </c>
      <c r="D9057" s="1" t="s">
        <v>3445</v>
      </c>
      <c r="E9057" s="1" t="n">
        <v>1955</v>
      </c>
      <c r="F9057" s="1" t="s">
        <v>3140</v>
      </c>
      <c r="I9057" s="1" t="n">
        <v>47902</v>
      </c>
      <c r="J9057" s="1" t="n">
        <v>45155</v>
      </c>
      <c r="K9057" s="1" t="n">
        <v>2246406</v>
      </c>
      <c r="L9057" s="1" t="s">
        <v>4434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8" t="n">
        <v>46261</v>
      </c>
      <c r="C9058" s="1" t="n">
        <v>171</v>
      </c>
      <c r="D9058" s="1" t="s">
        <v>3445</v>
      </c>
      <c r="E9058" s="1" t="n">
        <v>1955</v>
      </c>
      <c r="F9058" s="1" t="s">
        <v>3140</v>
      </c>
      <c r="I9058" s="1" t="n">
        <v>48014</v>
      </c>
      <c r="J9058" s="1" t="n">
        <v>45153</v>
      </c>
      <c r="K9058" s="1" t="n">
        <v>7899403713715</v>
      </c>
      <c r="L9058" s="1" t="s">
        <v>4432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8" t="n">
        <v>46261</v>
      </c>
      <c r="C9059" s="1" t="n">
        <v>171</v>
      </c>
      <c r="D9059" s="1" t="s">
        <v>3445</v>
      </c>
      <c r="E9059" s="1" t="n">
        <v>1955</v>
      </c>
      <c r="F9059" s="1" t="s">
        <v>3140</v>
      </c>
      <c r="I9059" s="1" t="n">
        <v>48014</v>
      </c>
      <c r="J9059" s="1" t="n">
        <v>45154</v>
      </c>
      <c r="K9059" s="1" t="n">
        <v>2246390</v>
      </c>
      <c r="L9059" s="1" t="s">
        <v>4433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8" t="n">
        <v>46261</v>
      </c>
      <c r="C9060" s="1" t="n">
        <v>171</v>
      </c>
      <c r="D9060" s="1" t="s">
        <v>3445</v>
      </c>
      <c r="E9060" s="1" t="n">
        <v>1955</v>
      </c>
      <c r="F9060" s="1" t="s">
        <v>3140</v>
      </c>
      <c r="I9060" s="1" t="n">
        <v>48014</v>
      </c>
      <c r="J9060" s="1" t="n">
        <v>45155</v>
      </c>
      <c r="K9060" s="1" t="n">
        <v>2246406</v>
      </c>
      <c r="L9060" s="1" t="s">
        <v>4434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8" t="n">
        <v>46261</v>
      </c>
      <c r="C9061" s="1" t="n">
        <v>171</v>
      </c>
      <c r="D9061" s="1" t="s">
        <v>3445</v>
      </c>
      <c r="E9061" s="1" t="n">
        <v>1955</v>
      </c>
      <c r="F9061" s="1" t="s">
        <v>3140</v>
      </c>
      <c r="I9061" s="1" t="n">
        <v>48122</v>
      </c>
      <c r="J9061" s="1" t="n">
        <v>45154</v>
      </c>
      <c r="K9061" s="1" t="n">
        <v>2246390</v>
      </c>
      <c r="L9061" s="1" t="s">
        <v>4433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8" t="n">
        <v>46261</v>
      </c>
      <c r="C9062" s="1" t="n">
        <v>171</v>
      </c>
      <c r="D9062" s="1" t="s">
        <v>3445</v>
      </c>
      <c r="E9062" s="1" t="n">
        <v>1955</v>
      </c>
      <c r="F9062" s="1" t="s">
        <v>3140</v>
      </c>
      <c r="I9062" s="1" t="n">
        <v>48122</v>
      </c>
      <c r="J9062" s="1" t="n">
        <v>45155</v>
      </c>
      <c r="K9062" s="1" t="n">
        <v>2246406</v>
      </c>
      <c r="L9062" s="1" t="s">
        <v>4434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8" t="n">
        <v>46262</v>
      </c>
      <c r="C9063" s="1" t="n">
        <v>1</v>
      </c>
      <c r="D9063" s="1" t="s">
        <v>3245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3386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8" t="n">
        <v>46262</v>
      </c>
      <c r="C9064" s="1" t="n">
        <v>1</v>
      </c>
      <c r="D9064" s="1" t="s">
        <v>3245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3388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8" t="n">
        <v>46262</v>
      </c>
      <c r="C9065" s="1" t="n">
        <v>1</v>
      </c>
      <c r="D9065" s="1" t="s">
        <v>3245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3246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8" t="n">
        <v>46262</v>
      </c>
      <c r="C9066" s="1" t="n">
        <v>6</v>
      </c>
      <c r="D9066" s="1" t="s">
        <v>3217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3215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8" t="n">
        <v>46262</v>
      </c>
      <c r="C9067" s="1" t="n">
        <v>6</v>
      </c>
      <c r="D9067" s="1" t="s">
        <v>3217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3212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8" t="n">
        <v>46262</v>
      </c>
      <c r="C9068" s="1" t="n">
        <v>6</v>
      </c>
      <c r="D9068" s="1" t="s">
        <v>3217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3214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8" t="n">
        <v>46262</v>
      </c>
      <c r="C9069" s="1" t="n">
        <v>6</v>
      </c>
      <c r="D9069" s="1" t="s">
        <v>3217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3248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8" t="n">
        <v>46262</v>
      </c>
      <c r="C9070" s="1" t="n">
        <v>6</v>
      </c>
      <c r="D9070" s="1" t="s">
        <v>3217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3251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8" t="n">
        <v>46262</v>
      </c>
      <c r="C9071" s="1" t="n">
        <v>6</v>
      </c>
      <c r="D9071" s="1" t="s">
        <v>3217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3252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8" t="n">
        <v>46262</v>
      </c>
      <c r="C9072" s="1" t="n">
        <v>6</v>
      </c>
      <c r="D9072" s="1" t="s">
        <v>3217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3401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8" t="n">
        <v>46262</v>
      </c>
      <c r="C9073" s="1" t="n">
        <v>6</v>
      </c>
      <c r="D9073" s="1" t="s">
        <v>3217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3254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8" t="n">
        <v>46262</v>
      </c>
      <c r="C9074" s="1" t="n">
        <v>6</v>
      </c>
      <c r="D9074" s="1" t="s">
        <v>3217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3402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8" t="n">
        <v>46262</v>
      </c>
      <c r="C9075" s="1" t="n">
        <v>6</v>
      </c>
      <c r="D9075" s="1" t="s">
        <v>3217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3256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8" t="n">
        <v>46262</v>
      </c>
      <c r="C9076" s="1" t="n">
        <v>6</v>
      </c>
      <c r="D9076" s="1" t="s">
        <v>3217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3257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8" t="n">
        <v>46262</v>
      </c>
      <c r="C9077" s="1" t="n">
        <v>6</v>
      </c>
      <c r="D9077" s="1" t="s">
        <v>3217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3258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8" t="n">
        <v>46262</v>
      </c>
      <c r="C9078" s="1" t="n">
        <v>6</v>
      </c>
      <c r="D9078" s="1" t="s">
        <v>3217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3404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8" t="n">
        <v>46262</v>
      </c>
      <c r="C9079" s="1" t="n">
        <v>6</v>
      </c>
      <c r="D9079" s="1" t="s">
        <v>3217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3405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8" t="n">
        <v>46262</v>
      </c>
      <c r="C9080" s="1" t="n">
        <v>6</v>
      </c>
      <c r="D9080" s="1" t="s">
        <v>3217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4657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8" t="n">
        <v>46262</v>
      </c>
      <c r="C9081" s="1" t="n">
        <v>6</v>
      </c>
      <c r="D9081" s="1" t="s">
        <v>3217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3259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8" t="n">
        <v>46262</v>
      </c>
      <c r="C9082" s="1" t="n">
        <v>6</v>
      </c>
      <c r="D9082" s="1" t="s">
        <v>3217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4031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8" t="n">
        <v>46262</v>
      </c>
      <c r="C9083" s="1" t="n">
        <v>6</v>
      </c>
      <c r="D9083" s="1" t="s">
        <v>3217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4032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8" t="n">
        <v>46262</v>
      </c>
      <c r="C9084" s="1" t="n">
        <v>6</v>
      </c>
      <c r="D9084" s="1" t="s">
        <v>3217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3260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8" t="n">
        <v>46262</v>
      </c>
      <c r="C9085" s="1" t="n">
        <v>6</v>
      </c>
      <c r="D9085" s="1" t="s">
        <v>3217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6033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8" t="n">
        <v>46262</v>
      </c>
      <c r="C9086" s="1" t="n">
        <v>6</v>
      </c>
      <c r="D9086" s="1" t="s">
        <v>3217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3406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8" t="n">
        <v>46262</v>
      </c>
      <c r="C9087" s="1" t="n">
        <v>6</v>
      </c>
      <c r="D9087" s="1" t="s">
        <v>3217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6034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8" t="n">
        <v>46262</v>
      </c>
      <c r="C9088" s="1" t="n">
        <v>11</v>
      </c>
      <c r="D9088" s="1" t="s">
        <v>3218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4377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8" t="n">
        <v>46262</v>
      </c>
      <c r="C9089" s="1" t="n">
        <v>11</v>
      </c>
      <c r="D9089" s="1" t="s">
        <v>3218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3499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8" t="n">
        <v>46262</v>
      </c>
      <c r="C9090" s="1" t="n">
        <v>11</v>
      </c>
      <c r="D9090" s="1" t="s">
        <v>3218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3448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8" t="n">
        <v>46262</v>
      </c>
      <c r="C9091" s="1" t="n">
        <v>11</v>
      </c>
      <c r="D9091" s="1" t="s">
        <v>3218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3447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8" t="n">
        <v>46262</v>
      </c>
      <c r="C9092" s="1" t="n">
        <v>11</v>
      </c>
      <c r="D9092" s="1" t="s">
        <v>3218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3448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8" t="n">
        <v>46262</v>
      </c>
      <c r="C9093" s="1" t="n">
        <v>11</v>
      </c>
      <c r="D9093" s="1" t="s">
        <v>3218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3497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8" t="n">
        <v>46262</v>
      </c>
      <c r="C9094" s="1" t="n">
        <v>11</v>
      </c>
      <c r="D9094" s="1" t="s">
        <v>3218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4770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8" t="n">
        <v>46262</v>
      </c>
      <c r="C9095" s="1" t="n">
        <v>11</v>
      </c>
      <c r="D9095" s="1" t="s">
        <v>3218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3726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8" t="n">
        <v>46262</v>
      </c>
      <c r="C9096" s="1" t="n">
        <v>11</v>
      </c>
      <c r="D9096" s="1" t="s">
        <v>3218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3727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8" t="n">
        <v>46262</v>
      </c>
      <c r="C9097" s="1" t="n">
        <v>11</v>
      </c>
      <c r="D9097" s="1" t="s">
        <v>3218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5252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8" t="n">
        <v>46262</v>
      </c>
      <c r="C9098" s="1" t="n">
        <v>11</v>
      </c>
      <c r="D9098" s="1" t="s">
        <v>3218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4221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8" t="n">
        <v>46262</v>
      </c>
      <c r="C9099" s="1" t="n">
        <v>11</v>
      </c>
      <c r="D9099" s="1" t="s">
        <v>3218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3514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8" t="n">
        <v>46262</v>
      </c>
      <c r="C9100" s="1" t="n">
        <v>11</v>
      </c>
      <c r="D9100" s="1" t="s">
        <v>3218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3732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8" t="n">
        <v>46262</v>
      </c>
      <c r="C9101" s="1" t="n">
        <v>11</v>
      </c>
      <c r="D9101" s="1" t="s">
        <v>3218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5351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8" t="n">
        <v>46262</v>
      </c>
      <c r="C9102" s="1" t="n">
        <v>11</v>
      </c>
      <c r="D9102" s="1" t="s">
        <v>3218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3734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8" t="n">
        <v>46262</v>
      </c>
      <c r="C9103" s="1" t="n">
        <v>11</v>
      </c>
      <c r="D9103" s="1" t="s">
        <v>3218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5106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8" t="n">
        <v>46262</v>
      </c>
      <c r="C9104" s="1" t="n">
        <v>11</v>
      </c>
      <c r="D9104" s="1" t="s">
        <v>3218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5108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8" t="n">
        <v>46262</v>
      </c>
      <c r="C9105" s="1" t="n">
        <v>11</v>
      </c>
      <c r="D9105" s="1" t="s">
        <v>3218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3738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8" t="n">
        <v>46262</v>
      </c>
      <c r="C9106" s="1" t="n">
        <v>11</v>
      </c>
      <c r="D9106" s="1" t="s">
        <v>3218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3739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8" t="n">
        <v>46262</v>
      </c>
      <c r="C9107" s="1" t="n">
        <v>11</v>
      </c>
      <c r="D9107" s="1" t="s">
        <v>3218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5111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8" t="n">
        <v>46262</v>
      </c>
      <c r="C9108" s="1" t="n">
        <v>11</v>
      </c>
      <c r="D9108" s="1" t="s">
        <v>3218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6035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8" t="n">
        <v>46262</v>
      </c>
      <c r="C9109" s="1" t="n">
        <v>11</v>
      </c>
      <c r="D9109" s="1" t="s">
        <v>3218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5617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8" t="n">
        <v>46262</v>
      </c>
      <c r="C9110" s="1" t="n">
        <v>11</v>
      </c>
      <c r="D9110" s="1" t="s">
        <v>3218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6036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8" t="n">
        <v>46262</v>
      </c>
      <c r="C9111" s="1" t="n">
        <v>11</v>
      </c>
      <c r="D9111" s="1" t="s">
        <v>3218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6037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8" t="n">
        <v>46262</v>
      </c>
      <c r="C9112" s="1" t="n">
        <v>11</v>
      </c>
      <c r="D9112" s="1" t="s">
        <v>3218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6038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8" t="n">
        <v>46262</v>
      </c>
      <c r="C9113" s="1" t="n">
        <v>11</v>
      </c>
      <c r="D9113" s="1" t="s">
        <v>3218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4194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8" t="n">
        <v>46262</v>
      </c>
      <c r="C9114" s="1" t="n">
        <v>11</v>
      </c>
      <c r="D9114" s="1" t="s">
        <v>3218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4196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8" t="n">
        <v>46262</v>
      </c>
      <c r="C9115" s="1" t="n">
        <v>11</v>
      </c>
      <c r="D9115" s="1" t="s">
        <v>3218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3721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8" t="n">
        <v>46262</v>
      </c>
      <c r="C9116" s="1" t="n">
        <v>11</v>
      </c>
      <c r="D9116" s="1" t="s">
        <v>3218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4198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8" t="n">
        <v>46262</v>
      </c>
      <c r="C9117" s="1" t="n">
        <v>11</v>
      </c>
      <c r="D9117" s="1" t="s">
        <v>3218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6039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8" t="n">
        <v>46262</v>
      </c>
      <c r="C9118" s="1" t="n">
        <v>11</v>
      </c>
      <c r="D9118" s="1" t="s">
        <v>3218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5523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8" t="n">
        <v>46262</v>
      </c>
      <c r="C9119" s="1" t="n">
        <v>11</v>
      </c>
      <c r="D9119" s="1" t="s">
        <v>3218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5525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8" t="n">
        <v>46262</v>
      </c>
      <c r="C9120" s="1" t="n">
        <v>11</v>
      </c>
      <c r="D9120" s="1" t="s">
        <v>3218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6040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8" t="n">
        <v>46262</v>
      </c>
      <c r="C9121" s="1" t="n">
        <v>11</v>
      </c>
      <c r="D9121" s="1" t="s">
        <v>3218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5527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8" t="n">
        <v>46262</v>
      </c>
      <c r="C9122" s="1" t="n">
        <v>11</v>
      </c>
      <c r="D9122" s="1" t="s">
        <v>3218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5528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8" t="n">
        <v>46262</v>
      </c>
      <c r="C9123" s="1" t="n">
        <v>11</v>
      </c>
      <c r="D9123" s="1" t="s">
        <v>3218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5530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8" t="n">
        <v>46262</v>
      </c>
      <c r="C9124" s="1" t="n">
        <v>11</v>
      </c>
      <c r="D9124" s="1" t="s">
        <v>3218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5532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8" t="n">
        <v>46262</v>
      </c>
      <c r="C9125" s="1" t="n">
        <v>171</v>
      </c>
      <c r="D9125" s="1" t="s">
        <v>3445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6040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8" t="n">
        <v>46263</v>
      </c>
      <c r="C9126" s="1" t="n">
        <v>6</v>
      </c>
      <c r="D9126" s="1" t="s">
        <v>3217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3215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8" t="n">
        <v>46263</v>
      </c>
      <c r="C9127" s="1" t="n">
        <v>6</v>
      </c>
      <c r="D9127" s="1" t="s">
        <v>3217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3212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8" t="n">
        <v>46263</v>
      </c>
      <c r="C9128" s="1" t="n">
        <v>6</v>
      </c>
      <c r="D9128" s="1" t="s">
        <v>3217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3213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8" t="n">
        <v>46263</v>
      </c>
      <c r="C9129" s="1" t="n">
        <v>6</v>
      </c>
      <c r="D9129" s="1" t="s">
        <v>3217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3214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8" t="n">
        <v>46263</v>
      </c>
      <c r="C9130" s="1" t="n">
        <v>6</v>
      </c>
      <c r="D9130" s="1" t="s">
        <v>3217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3249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8" t="n">
        <v>46263</v>
      </c>
      <c r="C9131" s="1" t="n">
        <v>6</v>
      </c>
      <c r="D9131" s="1" t="s">
        <v>3217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3253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8" t="n">
        <v>46263</v>
      </c>
      <c r="C9132" s="1" t="n">
        <v>6</v>
      </c>
      <c r="D9132" s="1" t="s">
        <v>3217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3255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8" t="n">
        <v>46263</v>
      </c>
      <c r="C9133" s="1" t="n">
        <v>11</v>
      </c>
      <c r="D9133" s="1" t="s">
        <v>3218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6041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8" t="n">
        <v>46263</v>
      </c>
      <c r="C9134" s="1" t="n">
        <v>11</v>
      </c>
      <c r="D9134" s="1" t="s">
        <v>3218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6042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8" t="n">
        <v>46263</v>
      </c>
      <c r="C9135" s="1" t="n">
        <v>11</v>
      </c>
      <c r="D9135" s="1" t="s">
        <v>3218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6043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8" t="n">
        <v>46263</v>
      </c>
      <c r="C9136" s="1" t="n">
        <v>11</v>
      </c>
      <c r="D9136" s="1" t="s">
        <v>3218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6044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8" t="n">
        <v>46263</v>
      </c>
      <c r="C9137" s="1" t="n">
        <v>11</v>
      </c>
      <c r="D9137" s="1" t="s">
        <v>3218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6045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8" t="n">
        <v>46263</v>
      </c>
      <c r="C9138" s="1" t="n">
        <v>11</v>
      </c>
      <c r="D9138" s="1" t="s">
        <v>3218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6046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8" t="n">
        <v>46263</v>
      </c>
      <c r="C9139" s="1" t="n">
        <v>11</v>
      </c>
      <c r="D9139" s="1" t="s">
        <v>3218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4977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8" t="n">
        <v>46263</v>
      </c>
      <c r="C9140" s="1" t="n">
        <v>11</v>
      </c>
      <c r="D9140" s="1" t="s">
        <v>3218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6047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8" t="n">
        <v>46263</v>
      </c>
      <c r="C9141" s="1" t="n">
        <v>11</v>
      </c>
      <c r="D9141" s="1" t="s">
        <v>3218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4980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8" t="n">
        <v>46263</v>
      </c>
      <c r="C9142" s="1" t="n">
        <v>11</v>
      </c>
      <c r="D9142" s="1" t="s">
        <v>3218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6048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8" t="n">
        <v>46263</v>
      </c>
      <c r="C9143" s="1" t="n">
        <v>11</v>
      </c>
      <c r="D9143" s="1" t="s">
        <v>3218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6047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8" t="n">
        <v>46263</v>
      </c>
      <c r="C9144" s="1" t="n">
        <v>11</v>
      </c>
      <c r="D9144" s="1" t="s">
        <v>3218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4982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8" t="n">
        <v>46263</v>
      </c>
      <c r="C9145" s="1" t="n">
        <v>11</v>
      </c>
      <c r="D9145" s="1" t="s">
        <v>3218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1465</v>
      </c>
      <c r="L9145" s="1" t="s">
        <v>4983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8" t="n">
        <v>46263</v>
      </c>
      <c r="C9146" s="1" t="n">
        <v>11</v>
      </c>
      <c r="D9146" s="1" t="s">
        <v>3218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3360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8" t="n">
        <v>46263</v>
      </c>
      <c r="C9147" s="1" t="n">
        <v>11</v>
      </c>
      <c r="D9147" s="1" t="s">
        <v>3218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3361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8" t="n">
        <v>46263</v>
      </c>
      <c r="C9148" s="1" t="n">
        <v>11</v>
      </c>
      <c r="D9148" s="1" t="s">
        <v>3218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3362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8" t="n">
        <v>46265</v>
      </c>
      <c r="C9149" s="1" t="n">
        <v>6</v>
      </c>
      <c r="D9149" s="1" t="s">
        <v>3217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3212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8" t="n">
        <v>46265</v>
      </c>
      <c r="C9150" s="1" t="n">
        <v>6</v>
      </c>
      <c r="D9150" s="1" t="s">
        <v>3217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3213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8" t="n">
        <v>46265</v>
      </c>
      <c r="C9151" s="1" t="n">
        <v>6</v>
      </c>
      <c r="D9151" s="1" t="s">
        <v>3217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3214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8" t="n">
        <v>46265</v>
      </c>
      <c r="C9152" s="1" t="n">
        <v>6</v>
      </c>
      <c r="D9152" s="1" t="s">
        <v>3217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3216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8" t="n">
        <v>46265</v>
      </c>
      <c r="C9153" s="1" t="n">
        <v>6</v>
      </c>
      <c r="D9153" s="1" t="s">
        <v>3217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3215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8" t="n">
        <v>46265</v>
      </c>
      <c r="C9154" s="1" t="n">
        <v>11</v>
      </c>
      <c r="D9154" s="1" t="s">
        <v>3218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3267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8" t="n">
        <v>46265</v>
      </c>
      <c r="C9155" s="1" t="n">
        <v>11</v>
      </c>
      <c r="D9155" s="1" t="s">
        <v>3218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3494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8" t="n">
        <v>46265</v>
      </c>
      <c r="C9156" s="1" t="n">
        <v>11</v>
      </c>
      <c r="D9156" s="1" t="s">
        <v>3218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3674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8" t="n">
        <v>46265</v>
      </c>
      <c r="C9157" s="1" t="n">
        <v>11</v>
      </c>
      <c r="D9157" s="1" t="s">
        <v>3218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3675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8" t="n">
        <v>46265</v>
      </c>
      <c r="C9158" s="1" t="n">
        <v>11</v>
      </c>
      <c r="D9158" s="1" t="s">
        <v>3218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3676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8" t="n">
        <v>46265</v>
      </c>
      <c r="C9159" s="1" t="n">
        <v>11</v>
      </c>
      <c r="D9159" s="1" t="s">
        <v>3218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3677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8" t="n">
        <v>46265</v>
      </c>
      <c r="C9160" s="1" t="n">
        <v>11</v>
      </c>
      <c r="D9160" s="1" t="s">
        <v>3218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3598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8" t="n">
        <v>46265</v>
      </c>
      <c r="C9161" s="1" t="n">
        <v>11</v>
      </c>
      <c r="D9161" s="1" t="s">
        <v>3218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4721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8" t="n">
        <v>46265</v>
      </c>
      <c r="C9162" s="1" t="n">
        <v>11</v>
      </c>
      <c r="D9162" s="1" t="s">
        <v>3218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3495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8" t="n">
        <v>46265</v>
      </c>
      <c r="C9163" s="1" t="n">
        <v>11</v>
      </c>
      <c r="D9163" s="1" t="s">
        <v>3218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6049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8" t="n">
        <v>46265</v>
      </c>
      <c r="C9164" s="1" t="n">
        <v>11</v>
      </c>
      <c r="D9164" s="1" t="s">
        <v>3218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3924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8" t="n">
        <v>46265</v>
      </c>
      <c r="C9165" s="1" t="n">
        <v>11</v>
      </c>
      <c r="D9165" s="1" t="s">
        <v>3218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6050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8" t="n">
        <v>46265</v>
      </c>
      <c r="C9166" s="1" t="n">
        <v>11</v>
      </c>
      <c r="D9166" s="1" t="s">
        <v>3218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6051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8" t="n">
        <v>46265</v>
      </c>
      <c r="C9167" s="1" t="n">
        <v>11</v>
      </c>
      <c r="D9167" s="1" t="s">
        <v>3218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6052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8" t="n">
        <v>46265</v>
      </c>
      <c r="C9168" s="1" t="n">
        <v>11</v>
      </c>
      <c r="D9168" s="1" t="s">
        <v>3218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6053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8" t="n">
        <v>46265</v>
      </c>
      <c r="C9169" s="1" t="n">
        <v>11</v>
      </c>
      <c r="D9169" s="1" t="s">
        <v>3218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6054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8" t="n">
        <v>46265</v>
      </c>
      <c r="C9170" s="1" t="n">
        <v>11</v>
      </c>
      <c r="D9170" s="1" t="s">
        <v>3218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6055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8" t="n">
        <v>46265</v>
      </c>
      <c r="C9171" s="1" t="n">
        <v>11</v>
      </c>
      <c r="D9171" s="1" t="s">
        <v>3218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6056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8" t="n">
        <v>46265</v>
      </c>
      <c r="C9172" s="1" t="n">
        <v>11</v>
      </c>
      <c r="D9172" s="1" t="s">
        <v>3218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3497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8" t="n">
        <v>46265</v>
      </c>
      <c r="C9173" s="1" t="n">
        <v>11</v>
      </c>
      <c r="D9173" s="1" t="s">
        <v>3218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3247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8" t="n">
        <v>46265</v>
      </c>
      <c r="C9174" s="1" t="n">
        <v>11</v>
      </c>
      <c r="D9174" s="1" t="s">
        <v>3218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3288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8" t="n">
        <v>46265</v>
      </c>
      <c r="C9175" s="1" t="n">
        <v>11</v>
      </c>
      <c r="D9175" s="1" t="s">
        <v>3218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3288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8" t="n">
        <v>46265</v>
      </c>
      <c r="C9176" s="1" t="n">
        <v>11</v>
      </c>
      <c r="D9176" s="1" t="s">
        <v>3218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3290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8" t="n">
        <v>46265</v>
      </c>
      <c r="C9177" s="1" t="n">
        <v>11</v>
      </c>
      <c r="D9177" s="1" t="s">
        <v>3218</v>
      </c>
      <c r="E9177" s="1" t="n">
        <v>1955</v>
      </c>
      <c r="F9177" s="1" t="s">
        <v>3140</v>
      </c>
      <c r="I9177" s="1" t="n">
        <v>48290</v>
      </c>
      <c r="J9177" s="1" t="n">
        <v>37740</v>
      </c>
      <c r="K9177" s="1" t="n">
        <v>7899403635857</v>
      </c>
      <c r="L9177" s="1" t="s">
        <v>4606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8" t="n">
        <v>46265</v>
      </c>
      <c r="C9178" s="1" t="n">
        <v>11</v>
      </c>
      <c r="D9178" s="1" t="s">
        <v>3218</v>
      </c>
      <c r="E9178" s="1" t="n">
        <v>1955</v>
      </c>
      <c r="F9178" s="1" t="s">
        <v>3140</v>
      </c>
      <c r="I9178" s="1" t="n">
        <v>48290</v>
      </c>
      <c r="J9178" s="1" t="n">
        <v>37742</v>
      </c>
      <c r="K9178" s="1" t="n">
        <v>7898575226504</v>
      </c>
      <c r="L9178" s="1" t="s">
        <v>4435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8" t="n">
        <v>46265</v>
      </c>
      <c r="C9179" s="1" t="n">
        <v>11</v>
      </c>
      <c r="D9179" s="1" t="s">
        <v>3218</v>
      </c>
      <c r="E9179" s="1" t="n">
        <v>1955</v>
      </c>
      <c r="F9179" s="1" t="s">
        <v>3140</v>
      </c>
      <c r="I9179" s="1" t="n">
        <v>48290</v>
      </c>
      <c r="J9179" s="1" t="n">
        <v>37744</v>
      </c>
      <c r="K9179" s="1" t="n">
        <v>7894537020739</v>
      </c>
      <c r="L9179" s="1" t="s">
        <v>4607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8" t="n">
        <v>46265</v>
      </c>
      <c r="C9180" s="1" t="n">
        <v>11</v>
      </c>
      <c r="D9180" s="1" t="s">
        <v>3218</v>
      </c>
      <c r="E9180" s="1" t="n">
        <v>1955</v>
      </c>
      <c r="F9180" s="1" t="s">
        <v>3140</v>
      </c>
      <c r="I9180" s="1" t="n">
        <v>48290</v>
      </c>
      <c r="J9180" s="1" t="n">
        <v>37744</v>
      </c>
      <c r="K9180" s="1" t="n">
        <v>7894537020739</v>
      </c>
      <c r="L9180" s="1" t="s">
        <v>4607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8" t="n">
        <v>46265</v>
      </c>
      <c r="C9181" s="1" t="n">
        <v>11</v>
      </c>
      <c r="D9181" s="1" t="s">
        <v>3218</v>
      </c>
      <c r="E9181" s="1" t="n">
        <v>1955</v>
      </c>
      <c r="F9181" s="1" t="s">
        <v>3140</v>
      </c>
      <c r="I9181" s="1" t="n">
        <v>48290</v>
      </c>
      <c r="J9181" s="1" t="n">
        <v>37745</v>
      </c>
      <c r="K9181" s="1" t="n">
        <v>7894537020746</v>
      </c>
      <c r="L9181" s="1" t="s">
        <v>4608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8" t="n">
        <v>46265</v>
      </c>
      <c r="C9182" s="1" t="n">
        <v>11</v>
      </c>
      <c r="D9182" s="1" t="s">
        <v>3218</v>
      </c>
      <c r="E9182" s="1" t="n">
        <v>1955</v>
      </c>
      <c r="F9182" s="1" t="s">
        <v>3140</v>
      </c>
      <c r="I9182" s="1" t="n">
        <v>48290</v>
      </c>
      <c r="J9182" s="1" t="n">
        <v>37858</v>
      </c>
      <c r="K9182" s="1" t="n">
        <v>7899403636076</v>
      </c>
      <c r="L9182" s="1" t="s">
        <v>4609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8" t="n">
        <v>46265</v>
      </c>
      <c r="C9183" s="1" t="n">
        <v>11</v>
      </c>
      <c r="D9183" s="1" t="s">
        <v>3218</v>
      </c>
      <c r="E9183" s="1" t="n">
        <v>1955</v>
      </c>
      <c r="F9183" s="1" t="s">
        <v>3140</v>
      </c>
      <c r="I9183" s="1" t="n">
        <v>48290</v>
      </c>
      <c r="J9183" s="1" t="n">
        <v>50870</v>
      </c>
      <c r="K9183" s="1" t="n">
        <v>7899403636373</v>
      </c>
      <c r="L9183" s="1" t="s">
        <v>4610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8" t="n">
        <v>46265</v>
      </c>
      <c r="C9184" s="1" t="n">
        <v>11</v>
      </c>
      <c r="D9184" s="1" t="s">
        <v>3218</v>
      </c>
      <c r="E9184" s="1" t="n">
        <v>1955</v>
      </c>
      <c r="F9184" s="1" t="s">
        <v>3140</v>
      </c>
      <c r="I9184" s="1" t="n">
        <v>48290</v>
      </c>
      <c r="J9184" s="1" t="n">
        <v>62812</v>
      </c>
      <c r="K9184" s="1" t="n">
        <v>7898933090877</v>
      </c>
      <c r="L9184" s="1" t="s">
        <v>4436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8" t="n">
        <v>46265</v>
      </c>
      <c r="C9185" s="1" t="n">
        <v>11</v>
      </c>
      <c r="D9185" s="1" t="s">
        <v>3218</v>
      </c>
      <c r="E9185" s="1" t="n">
        <v>1955</v>
      </c>
      <c r="F9185" s="1" t="s">
        <v>3140</v>
      </c>
      <c r="I9185" s="1" t="n">
        <v>48290</v>
      </c>
      <c r="J9185" s="1" t="n">
        <v>72901</v>
      </c>
      <c r="K9185" s="1" t="n">
        <v>7898602918563</v>
      </c>
      <c r="L9185" s="1" t="s">
        <v>4437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8" t="n">
        <v>46265</v>
      </c>
      <c r="C9186" s="1" t="n">
        <v>11</v>
      </c>
      <c r="D9186" s="1" t="s">
        <v>3218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4387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8" t="n">
        <v>46265</v>
      </c>
      <c r="C9187" s="1" t="n">
        <v>11</v>
      </c>
      <c r="D9187" s="1" t="s">
        <v>3218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4388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8" t="n">
        <v>46265</v>
      </c>
      <c r="C9188" s="1" t="n">
        <v>11</v>
      </c>
      <c r="D9188" s="1" t="s">
        <v>3218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6057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8" t="n">
        <v>46265</v>
      </c>
      <c r="C9189" s="1" t="n">
        <v>11</v>
      </c>
      <c r="D9189" s="1" t="s">
        <v>3218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4392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8" t="n">
        <v>46265</v>
      </c>
      <c r="C9190" s="1" t="n">
        <v>11</v>
      </c>
      <c r="D9190" s="1" t="s">
        <v>3218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6058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8" t="n">
        <v>46265</v>
      </c>
      <c r="C9191" s="1" t="n">
        <v>11</v>
      </c>
      <c r="D9191" s="1" t="s">
        <v>3218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5610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8" t="n">
        <v>46265</v>
      </c>
      <c r="C9192" s="1" t="n">
        <v>11</v>
      </c>
      <c r="D9192" s="1" t="s">
        <v>3218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6059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8" t="n">
        <v>46265</v>
      </c>
      <c r="C9193" s="1" t="n">
        <v>11</v>
      </c>
      <c r="D9193" s="1" t="s">
        <v>3218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3793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8" t="n">
        <v>46265</v>
      </c>
      <c r="C9194" s="1" t="n">
        <v>11</v>
      </c>
      <c r="D9194" s="1" t="s">
        <v>3218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3794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8" t="n">
        <v>46265</v>
      </c>
      <c r="C9195" s="1" t="n">
        <v>11</v>
      </c>
      <c r="D9195" s="1" t="s">
        <v>3218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4684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8" t="n">
        <v>46265</v>
      </c>
      <c r="C9196" s="1" t="n">
        <v>11</v>
      </c>
      <c r="D9196" s="1" t="s">
        <v>3218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3795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8" t="n">
        <v>46265</v>
      </c>
      <c r="C9197" s="1" t="n">
        <v>11</v>
      </c>
      <c r="D9197" s="1" t="s">
        <v>3218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4685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8" t="n">
        <v>46265</v>
      </c>
      <c r="C9198" s="1" t="n">
        <v>11</v>
      </c>
      <c r="D9198" s="1" t="s">
        <v>3218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5159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8" t="n">
        <v>46265</v>
      </c>
      <c r="C9199" s="1" t="n">
        <v>11</v>
      </c>
      <c r="D9199" s="1" t="s">
        <v>3218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6060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8" t="n">
        <v>46265</v>
      </c>
      <c r="C9200" s="1" t="n">
        <v>11</v>
      </c>
      <c r="D9200" s="1" t="s">
        <v>3218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5160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8" t="n">
        <v>46265</v>
      </c>
      <c r="C9201" s="1" t="n">
        <v>11</v>
      </c>
      <c r="D9201" s="1" t="s">
        <v>3218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5161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8" t="n">
        <v>46265</v>
      </c>
      <c r="C9202" s="1" t="n">
        <v>11</v>
      </c>
      <c r="D9202" s="1" t="s">
        <v>3218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3796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8" t="n">
        <v>46265</v>
      </c>
      <c r="C9203" s="1" t="n">
        <v>11</v>
      </c>
      <c r="D9203" s="1" t="s">
        <v>3218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3798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8" t="n">
        <v>46265</v>
      </c>
      <c r="C9204" s="1" t="n">
        <v>11</v>
      </c>
      <c r="D9204" s="1" t="s">
        <v>3218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3799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8" t="n">
        <v>46265</v>
      </c>
      <c r="C9205" s="1" t="n">
        <v>11</v>
      </c>
      <c r="D9205" s="1" t="s">
        <v>3218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3800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8" t="n">
        <v>46265</v>
      </c>
      <c r="C9206" s="1" t="n">
        <v>11</v>
      </c>
      <c r="D9206" s="1" t="s">
        <v>3218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3801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8" t="n">
        <v>46265</v>
      </c>
      <c r="C9207" s="1" t="n">
        <v>11</v>
      </c>
      <c r="D9207" s="1" t="s">
        <v>3218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3802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8" t="n">
        <v>46265</v>
      </c>
      <c r="C9208" s="1" t="n">
        <v>11</v>
      </c>
      <c r="D9208" s="1" t="s">
        <v>3218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5165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8" t="n">
        <v>46265</v>
      </c>
      <c r="C9209" s="1" t="n">
        <v>11</v>
      </c>
      <c r="D9209" s="1" t="s">
        <v>3218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4694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8" t="n">
        <v>46265</v>
      </c>
      <c r="C9210" s="1" t="n">
        <v>11</v>
      </c>
      <c r="D9210" s="1" t="s">
        <v>3218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4695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8" t="n">
        <v>46265</v>
      </c>
      <c r="C9211" s="1" t="n">
        <v>11</v>
      </c>
      <c r="D9211" s="1" t="s">
        <v>3218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3363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8" t="n">
        <v>46265</v>
      </c>
      <c r="C9212" s="1" t="n">
        <v>11</v>
      </c>
      <c r="D9212" s="1" t="s">
        <v>3218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3914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8" t="n">
        <v>46265</v>
      </c>
      <c r="C9213" s="1" t="n">
        <v>100</v>
      </c>
      <c r="D9213" s="1" t="s">
        <v>3385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3379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8" t="n">
        <v>46265</v>
      </c>
      <c r="C9214" s="1" t="n">
        <v>100</v>
      </c>
      <c r="D9214" s="1" t="s">
        <v>3385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3365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8" t="n">
        <v>46265</v>
      </c>
      <c r="C9215" s="1" t="n">
        <v>100</v>
      </c>
      <c r="D9215" s="1" t="s">
        <v>3385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3383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8" t="n">
        <v>46265</v>
      </c>
      <c r="C9216" s="1" t="n">
        <v>100</v>
      </c>
      <c r="D9216" s="1" t="s">
        <v>3385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3366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8" t="n">
        <v>46265</v>
      </c>
      <c r="C9217" s="1" t="n">
        <v>100</v>
      </c>
      <c r="D9217" s="1" t="s">
        <v>3385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3367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8" t="n">
        <v>46265</v>
      </c>
      <c r="C9218" s="1" t="n">
        <v>100</v>
      </c>
      <c r="D9218" s="1" t="s">
        <v>3385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3368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8" t="n">
        <v>46265</v>
      </c>
      <c r="C9219" s="1" t="n">
        <v>100</v>
      </c>
      <c r="D9219" s="1" t="s">
        <v>3385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3369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8" t="n">
        <v>46265</v>
      </c>
      <c r="C9220" s="1" t="n">
        <v>100</v>
      </c>
      <c r="D9220" s="1" t="s">
        <v>3385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3370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8" t="n">
        <v>46265</v>
      </c>
      <c r="C9221" s="1" t="n">
        <v>100</v>
      </c>
      <c r="D9221" s="1" t="s">
        <v>3385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3371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8" t="n">
        <v>46265</v>
      </c>
      <c r="C9222" s="1" t="n">
        <v>100</v>
      </c>
      <c r="D9222" s="1" t="s">
        <v>3385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3372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8" t="n">
        <v>46265</v>
      </c>
      <c r="C9223" s="1" t="n">
        <v>100</v>
      </c>
      <c r="D9223" s="1" t="s">
        <v>3385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3373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8" t="n">
        <v>46265</v>
      </c>
      <c r="C9224" s="1" t="n">
        <v>100</v>
      </c>
      <c r="D9224" s="1" t="s">
        <v>3385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3374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8" t="n">
        <v>46265</v>
      </c>
      <c r="C9225" s="1" t="n">
        <v>100</v>
      </c>
      <c r="D9225" s="1" t="s">
        <v>3385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5064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8" t="n">
        <v>46265</v>
      </c>
      <c r="C9226" s="1" t="n">
        <v>100</v>
      </c>
      <c r="D9226" s="1" t="s">
        <v>3385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3384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8" t="n">
        <v>46265</v>
      </c>
      <c r="C9227" s="1" t="n">
        <v>100</v>
      </c>
      <c r="D9227" s="1" t="s">
        <v>3385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5561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8" t="n">
        <v>46265</v>
      </c>
      <c r="C9228" s="1" t="n">
        <v>100</v>
      </c>
      <c r="D9228" s="1" t="s">
        <v>3385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3376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8" t="n">
        <v>46265</v>
      </c>
      <c r="C9229" s="1" t="n">
        <v>100</v>
      </c>
      <c r="D9229" s="1" t="s">
        <v>3385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3377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8" t="n">
        <v>46265</v>
      </c>
      <c r="C9230" s="1" t="n">
        <v>100</v>
      </c>
      <c r="D9230" s="1" t="s">
        <v>3385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3378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8" t="n">
        <v>46265</v>
      </c>
      <c r="C9231" s="1" t="n">
        <v>100</v>
      </c>
      <c r="D9231" s="1" t="s">
        <v>3385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3379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8" t="n">
        <v>46265</v>
      </c>
      <c r="C9232" s="1" t="n">
        <v>100</v>
      </c>
      <c r="D9232" s="1" t="s">
        <v>3385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3383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8" t="n">
        <v>46265</v>
      </c>
      <c r="C9233" s="1" t="n">
        <v>100</v>
      </c>
      <c r="D9233" s="1" t="s">
        <v>3385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3366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8" t="n">
        <v>46265</v>
      </c>
      <c r="C9234" s="1" t="n">
        <v>100</v>
      </c>
      <c r="D9234" s="1" t="s">
        <v>3385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3367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8" t="n">
        <v>46265</v>
      </c>
      <c r="C9235" s="1" t="n">
        <v>100</v>
      </c>
      <c r="D9235" s="1" t="s">
        <v>3385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3368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8" t="n">
        <v>46265</v>
      </c>
      <c r="C9236" s="1" t="n">
        <v>100</v>
      </c>
      <c r="D9236" s="1" t="s">
        <v>3385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3369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8" t="n">
        <v>46265</v>
      </c>
      <c r="C9237" s="1" t="n">
        <v>100</v>
      </c>
      <c r="D9237" s="1" t="s">
        <v>3385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3370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8" t="n">
        <v>46265</v>
      </c>
      <c r="C9238" s="1" t="n">
        <v>100</v>
      </c>
      <c r="D9238" s="1" t="s">
        <v>3385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3372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8" t="n">
        <v>46265</v>
      </c>
      <c r="C9239" s="1" t="n">
        <v>100</v>
      </c>
      <c r="D9239" s="1" t="s">
        <v>3385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3373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8" t="n">
        <v>46265</v>
      </c>
      <c r="C9240" s="1" t="n">
        <v>100</v>
      </c>
      <c r="D9240" s="1" t="s">
        <v>3385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3374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8" t="n">
        <v>46265</v>
      </c>
      <c r="C9241" s="1" t="n">
        <v>100</v>
      </c>
      <c r="D9241" s="1" t="s">
        <v>3385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5064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8" t="n">
        <v>46265</v>
      </c>
      <c r="C9242" s="1" t="n">
        <v>100</v>
      </c>
      <c r="D9242" s="1" t="s">
        <v>3385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3375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8" t="n">
        <v>46265</v>
      </c>
      <c r="C9243" s="1" t="n">
        <v>100</v>
      </c>
      <c r="D9243" s="1" t="s">
        <v>3385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3376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8" t="n">
        <v>46265</v>
      </c>
      <c r="C9244" s="1" t="n">
        <v>100</v>
      </c>
      <c r="D9244" s="1" t="s">
        <v>3385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3377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8" t="n">
        <v>46265</v>
      </c>
      <c r="C9245" s="1" t="n">
        <v>100</v>
      </c>
      <c r="D9245" s="1" t="s">
        <v>3385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3378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8" t="n">
        <v>46265</v>
      </c>
      <c r="C9246" s="1" t="n">
        <v>100</v>
      </c>
      <c r="D9246" s="1" t="s">
        <v>3385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3379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8" t="n">
        <v>46265</v>
      </c>
      <c r="C9247" s="1" t="n">
        <v>100</v>
      </c>
      <c r="D9247" s="1" t="s">
        <v>3385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3380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8" t="n">
        <v>46265</v>
      </c>
      <c r="C9248" s="1" t="n">
        <v>100</v>
      </c>
      <c r="D9248" s="1" t="s">
        <v>3385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3381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8" t="n">
        <v>46265</v>
      </c>
      <c r="C9249" s="1" t="n">
        <v>100</v>
      </c>
      <c r="D9249" s="1" t="s">
        <v>3385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3382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8" t="n">
        <v>46265</v>
      </c>
      <c r="C9250" s="1" t="n">
        <v>100</v>
      </c>
      <c r="D9250" s="1" t="s">
        <v>3385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3383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8" t="n">
        <v>46265</v>
      </c>
      <c r="C9251" s="1" t="n">
        <v>100</v>
      </c>
      <c r="D9251" s="1" t="s">
        <v>3385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5064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8" t="n">
        <v>46265</v>
      </c>
      <c r="C9252" s="1" t="n">
        <v>100</v>
      </c>
      <c r="D9252" s="1" t="s">
        <v>3385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3376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8" t="n">
        <v>46265</v>
      </c>
      <c r="C9253" s="1" t="n">
        <v>100</v>
      </c>
      <c r="D9253" s="1" t="s">
        <v>3385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3377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8" t="n">
        <v>46265</v>
      </c>
      <c r="C9254" s="1" t="n">
        <v>100</v>
      </c>
      <c r="D9254" s="1" t="s">
        <v>3385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3378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8" t="n">
        <v>46265</v>
      </c>
      <c r="C9255" s="1" t="n">
        <v>107</v>
      </c>
      <c r="D9255" s="1" t="s">
        <v>3663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3362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8" t="n">
        <v>46265</v>
      </c>
      <c r="C9256" s="1" t="n">
        <v>107</v>
      </c>
      <c r="D9256" s="1" t="s">
        <v>3663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3794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8" t="n">
        <v>46265</v>
      </c>
      <c r="C9257" s="1" t="n">
        <v>107</v>
      </c>
      <c r="D9257" s="1" t="s">
        <v>3663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4685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8" t="n">
        <v>46265</v>
      </c>
      <c r="C9258" s="1" t="n">
        <v>107</v>
      </c>
      <c r="D9258" s="1" t="s">
        <v>3663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3798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8" t="n">
        <v>46265</v>
      </c>
      <c r="C9259" s="1" t="n">
        <v>107</v>
      </c>
      <c r="D9259" s="1" t="s">
        <v>3663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3802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8" t="n">
        <v>46265</v>
      </c>
      <c r="C9260" s="1" t="n">
        <v>107</v>
      </c>
      <c r="D9260" s="1" t="s">
        <v>3663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5938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8" t="n">
        <v>46265</v>
      </c>
      <c r="C9261" s="1" t="n">
        <v>107</v>
      </c>
      <c r="D9261" s="1" t="s">
        <v>3663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5939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8" t="n">
        <v>46265</v>
      </c>
      <c r="C9262" s="1" t="n">
        <v>171</v>
      </c>
      <c r="D9262" s="1" t="s">
        <v>3445</v>
      </c>
      <c r="E9262" s="1" t="n">
        <v>1955</v>
      </c>
      <c r="F9262" s="1" t="s">
        <v>3140</v>
      </c>
      <c r="I9262" s="1" t="n">
        <v>48291</v>
      </c>
      <c r="J9262" s="1" t="n">
        <v>45154</v>
      </c>
      <c r="K9262" s="1" t="n">
        <v>2246390</v>
      </c>
      <c r="L9262" s="1" t="s">
        <v>4433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8" t="n">
        <v>46265</v>
      </c>
      <c r="C9263" s="1" t="n">
        <v>171</v>
      </c>
      <c r="D9263" s="1" t="s">
        <v>3445</v>
      </c>
      <c r="E9263" s="1" t="n">
        <v>1955</v>
      </c>
      <c r="F9263" s="1" t="s">
        <v>3140</v>
      </c>
      <c r="I9263" s="1" t="n">
        <v>48291</v>
      </c>
      <c r="J9263" s="1" t="n">
        <v>45155</v>
      </c>
      <c r="K9263" s="1" t="n">
        <v>2246406</v>
      </c>
      <c r="L9263" s="1" t="s">
        <v>4434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8" t="n">
        <v>46266</v>
      </c>
      <c r="C9264" s="1" t="n">
        <v>6</v>
      </c>
      <c r="D9264" s="1" t="s">
        <v>3217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3213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8" t="n">
        <v>46266</v>
      </c>
      <c r="C9265" s="1" t="n">
        <v>6</v>
      </c>
      <c r="D9265" s="1" t="s">
        <v>3217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3214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8" t="n">
        <v>46266</v>
      </c>
      <c r="C9266" s="1" t="n">
        <v>6</v>
      </c>
      <c r="D9266" s="1" t="s">
        <v>3217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3249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8" t="n">
        <v>46266</v>
      </c>
      <c r="C9267" s="1" t="n">
        <v>6</v>
      </c>
      <c r="D9267" s="1" t="s">
        <v>3217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3250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8" t="n">
        <v>46266</v>
      </c>
      <c r="C9268" s="1" t="n">
        <v>6</v>
      </c>
      <c r="D9268" s="1" t="s">
        <v>3217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3251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8" t="n">
        <v>46266</v>
      </c>
      <c r="C9269" s="1" t="n">
        <v>6</v>
      </c>
      <c r="D9269" s="1" t="s">
        <v>3217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3252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8" t="n">
        <v>46266</v>
      </c>
      <c r="C9270" s="1" t="n">
        <v>6</v>
      </c>
      <c r="D9270" s="1" t="s">
        <v>3217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3401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8" t="n">
        <v>46266</v>
      </c>
      <c r="C9271" s="1" t="n">
        <v>6</v>
      </c>
      <c r="D9271" s="1" t="s">
        <v>3217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3254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8" t="n">
        <v>46266</v>
      </c>
      <c r="C9272" s="1" t="n">
        <v>6</v>
      </c>
      <c r="D9272" s="1" t="s">
        <v>3217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3402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8" t="n">
        <v>46266</v>
      </c>
      <c r="C9273" s="1" t="n">
        <v>6</v>
      </c>
      <c r="D9273" s="1" t="s">
        <v>3217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3255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8" t="n">
        <v>46266</v>
      </c>
      <c r="C9274" s="1" t="n">
        <v>6</v>
      </c>
      <c r="D9274" s="1" t="s">
        <v>3217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3256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8" t="n">
        <v>46266</v>
      </c>
      <c r="C9275" s="1" t="n">
        <v>6</v>
      </c>
      <c r="D9275" s="1" t="s">
        <v>3217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3257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8" t="n">
        <v>46266</v>
      </c>
      <c r="C9276" s="1" t="n">
        <v>6</v>
      </c>
      <c r="D9276" s="1" t="s">
        <v>3217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3258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8" t="n">
        <v>46266</v>
      </c>
      <c r="C9277" s="1" t="n">
        <v>6</v>
      </c>
      <c r="D9277" s="1" t="s">
        <v>3217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3403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8" t="n">
        <v>46266</v>
      </c>
      <c r="C9278" s="1" t="n">
        <v>6</v>
      </c>
      <c r="D9278" s="1" t="s">
        <v>3217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3404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8" t="n">
        <v>46266</v>
      </c>
      <c r="C9279" s="1" t="n">
        <v>6</v>
      </c>
      <c r="D9279" s="1" t="s">
        <v>3217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3405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8" t="n">
        <v>46266</v>
      </c>
      <c r="C9280" s="1" t="n">
        <v>6</v>
      </c>
      <c r="D9280" s="1" t="s">
        <v>3217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3259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8" t="n">
        <v>46266</v>
      </c>
      <c r="C9281" s="1" t="n">
        <v>6</v>
      </c>
      <c r="D9281" s="1" t="s">
        <v>3217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4032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8" t="n">
        <v>46266</v>
      </c>
      <c r="C9282" s="1" t="n">
        <v>6</v>
      </c>
      <c r="D9282" s="1" t="s">
        <v>3217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3260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8" t="n">
        <v>46266</v>
      </c>
      <c r="C9283" s="1" t="n">
        <v>6</v>
      </c>
      <c r="D9283" s="1" t="s">
        <v>3217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3262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8" t="n">
        <v>46266</v>
      </c>
      <c r="C9284" s="1" t="n">
        <v>6</v>
      </c>
      <c r="D9284" s="1" t="s">
        <v>3217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3406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8" t="n">
        <v>46266</v>
      </c>
      <c r="C9285" s="1" t="n">
        <v>6</v>
      </c>
      <c r="D9285" s="1" t="s">
        <v>3217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3407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8" t="n">
        <v>46266</v>
      </c>
      <c r="C9286" s="1" t="n">
        <v>6</v>
      </c>
      <c r="D9286" s="1" t="s">
        <v>3217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3215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8" t="n">
        <v>46266</v>
      </c>
      <c r="C9287" s="1" t="n">
        <v>11</v>
      </c>
      <c r="D9287" s="1" t="s">
        <v>3218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3599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8" t="n">
        <v>46266</v>
      </c>
      <c r="C9288" s="1" t="n">
        <v>11</v>
      </c>
      <c r="D9288" s="1" t="s">
        <v>3218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3496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8" t="n">
        <v>46266</v>
      </c>
      <c r="C9289" s="1" t="n">
        <v>11</v>
      </c>
      <c r="D9289" s="1" t="s">
        <v>3218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4656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8" t="n">
        <v>46266</v>
      </c>
      <c r="C9290" s="1" t="n">
        <v>11</v>
      </c>
      <c r="D9290" s="1" t="s">
        <v>3218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3288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8" t="n">
        <v>46266</v>
      </c>
      <c r="C9291" s="1" t="n">
        <v>11</v>
      </c>
      <c r="D9291" s="1" t="s">
        <v>3218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3290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8" t="n">
        <v>46266</v>
      </c>
      <c r="C9292" s="1" t="n">
        <v>11</v>
      </c>
      <c r="D9292" s="1" t="s">
        <v>3218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3512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8" t="n">
        <v>46266</v>
      </c>
      <c r="C9293" s="1" t="n">
        <v>22</v>
      </c>
      <c r="D9293" s="1" t="s">
        <v>3364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3379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8" t="n">
        <v>46266</v>
      </c>
      <c r="C9294" s="1" t="n">
        <v>22</v>
      </c>
      <c r="D9294" s="1" t="s">
        <v>3364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3379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8" t="n">
        <v>46266</v>
      </c>
      <c r="C9295" s="1" t="n">
        <v>22</v>
      </c>
      <c r="D9295" s="1" t="s">
        <v>3364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3380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8" t="n">
        <v>46266</v>
      </c>
      <c r="C9296" s="1" t="n">
        <v>22</v>
      </c>
      <c r="D9296" s="1" t="s">
        <v>3364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3381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8" t="n">
        <v>46266</v>
      </c>
      <c r="C9297" s="1" t="n">
        <v>22</v>
      </c>
      <c r="D9297" s="1" t="s">
        <v>3364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3382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8" t="n">
        <v>46266</v>
      </c>
      <c r="C9298" s="1" t="n">
        <v>22</v>
      </c>
      <c r="D9298" s="1" t="s">
        <v>3364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3365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8" t="n">
        <v>46266</v>
      </c>
      <c r="C9299" s="1" t="n">
        <v>22</v>
      </c>
      <c r="D9299" s="1" t="s">
        <v>3364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3383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8" t="n">
        <v>46266</v>
      </c>
      <c r="C9300" s="1" t="n">
        <v>22</v>
      </c>
      <c r="D9300" s="1" t="s">
        <v>3364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3383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8" t="n">
        <v>46266</v>
      </c>
      <c r="C9301" s="1" t="n">
        <v>22</v>
      </c>
      <c r="D9301" s="1" t="s">
        <v>3364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3366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8" t="n">
        <v>46266</v>
      </c>
      <c r="C9302" s="1" t="n">
        <v>22</v>
      </c>
      <c r="D9302" s="1" t="s">
        <v>3364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3367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8" t="n">
        <v>46266</v>
      </c>
      <c r="C9303" s="1" t="n">
        <v>22</v>
      </c>
      <c r="D9303" s="1" t="s">
        <v>3364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3368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8" t="n">
        <v>46266</v>
      </c>
      <c r="C9304" s="1" t="n">
        <v>22</v>
      </c>
      <c r="D9304" s="1" t="s">
        <v>3364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3369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8" t="n">
        <v>46266</v>
      </c>
      <c r="C9305" s="1" t="n">
        <v>22</v>
      </c>
      <c r="D9305" s="1" t="s">
        <v>3364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3370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8" t="n">
        <v>46266</v>
      </c>
      <c r="C9306" s="1" t="n">
        <v>22</v>
      </c>
      <c r="D9306" s="1" t="s">
        <v>3364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3371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8" t="n">
        <v>46266</v>
      </c>
      <c r="C9307" s="1" t="n">
        <v>22</v>
      </c>
      <c r="D9307" s="1" t="s">
        <v>3364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3372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8" t="n">
        <v>46266</v>
      </c>
      <c r="C9308" s="1" t="n">
        <v>22</v>
      </c>
      <c r="D9308" s="1" t="s">
        <v>3364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3373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8" t="n">
        <v>46266</v>
      </c>
      <c r="C9309" s="1" t="n">
        <v>22</v>
      </c>
      <c r="D9309" s="1" t="s">
        <v>3364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3374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8" t="n">
        <v>46266</v>
      </c>
      <c r="C9310" s="1" t="n">
        <v>22</v>
      </c>
      <c r="D9310" s="1" t="s">
        <v>3364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5064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8" t="n">
        <v>46266</v>
      </c>
      <c r="C9311" s="1" t="n">
        <v>22</v>
      </c>
      <c r="D9311" s="1" t="s">
        <v>3364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5064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8" t="n">
        <v>46266</v>
      </c>
      <c r="C9312" s="1" t="n">
        <v>22</v>
      </c>
      <c r="D9312" s="1" t="s">
        <v>3364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3384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8" t="n">
        <v>46266</v>
      </c>
      <c r="C9313" s="1" t="n">
        <v>22</v>
      </c>
      <c r="D9313" s="1" t="s">
        <v>3364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3375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8" t="n">
        <v>46266</v>
      </c>
      <c r="C9314" s="1" t="n">
        <v>22</v>
      </c>
      <c r="D9314" s="1" t="s">
        <v>3364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5561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8" t="n">
        <v>46266</v>
      </c>
      <c r="C9315" s="1" t="n">
        <v>22</v>
      </c>
      <c r="D9315" s="1" t="s">
        <v>3364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3376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8" t="n">
        <v>46266</v>
      </c>
      <c r="C9316" s="1" t="n">
        <v>22</v>
      </c>
      <c r="D9316" s="1" t="s">
        <v>3364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3376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8" t="n">
        <v>46266</v>
      </c>
      <c r="C9317" s="1" t="n">
        <v>22</v>
      </c>
      <c r="D9317" s="1" t="s">
        <v>3364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3377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8" t="n">
        <v>46266</v>
      </c>
      <c r="C9318" s="1" t="n">
        <v>22</v>
      </c>
      <c r="D9318" s="1" t="s">
        <v>3364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3377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8" t="n">
        <v>46266</v>
      </c>
      <c r="C9319" s="1" t="n">
        <v>22</v>
      </c>
      <c r="D9319" s="1" t="s">
        <v>3364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3378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8" t="n">
        <v>46266</v>
      </c>
      <c r="C9320" s="1" t="n">
        <v>22</v>
      </c>
      <c r="D9320" s="1" t="s">
        <v>3364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3378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8" t="n">
        <v>46266</v>
      </c>
      <c r="C9321" s="1" t="n">
        <v>22</v>
      </c>
      <c r="D9321" s="1" t="s">
        <v>3364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3379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8" t="n">
        <v>46266</v>
      </c>
      <c r="C9322" s="1" t="n">
        <v>22</v>
      </c>
      <c r="D9322" s="1" t="s">
        <v>3364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3380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8" t="n">
        <v>46266</v>
      </c>
      <c r="C9323" s="1" t="n">
        <v>22</v>
      </c>
      <c r="D9323" s="1" t="s">
        <v>3364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3381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8" t="n">
        <v>46266</v>
      </c>
      <c r="C9324" s="1" t="n">
        <v>22</v>
      </c>
      <c r="D9324" s="1" t="s">
        <v>3364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3382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8" t="n">
        <v>46266</v>
      </c>
      <c r="C9325" s="1" t="n">
        <v>22</v>
      </c>
      <c r="D9325" s="1" t="s">
        <v>3364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3365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8" t="n">
        <v>46266</v>
      </c>
      <c r="C9326" s="1" t="n">
        <v>22</v>
      </c>
      <c r="D9326" s="1" t="s">
        <v>3364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3383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8" t="n">
        <v>46266</v>
      </c>
      <c r="C9327" s="1" t="n">
        <v>22</v>
      </c>
      <c r="D9327" s="1" t="s">
        <v>3364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3383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8" t="n">
        <v>46266</v>
      </c>
      <c r="C9328" s="1" t="n">
        <v>22</v>
      </c>
      <c r="D9328" s="1" t="s">
        <v>3364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3366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8" t="n">
        <v>46266</v>
      </c>
      <c r="C9329" s="1" t="n">
        <v>22</v>
      </c>
      <c r="D9329" s="1" t="s">
        <v>3364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3367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8" t="n">
        <v>46266</v>
      </c>
      <c r="C9330" s="1" t="n">
        <v>22</v>
      </c>
      <c r="D9330" s="1" t="s">
        <v>3364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3368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8" t="n">
        <v>46266</v>
      </c>
      <c r="C9331" s="1" t="n">
        <v>22</v>
      </c>
      <c r="D9331" s="1" t="s">
        <v>3364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3369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8" t="n">
        <v>46266</v>
      </c>
      <c r="C9332" s="1" t="n">
        <v>22</v>
      </c>
      <c r="D9332" s="1" t="s">
        <v>3364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3370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8" t="n">
        <v>46266</v>
      </c>
      <c r="C9333" s="1" t="n">
        <v>22</v>
      </c>
      <c r="D9333" s="1" t="s">
        <v>3364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3371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8" t="n">
        <v>46266</v>
      </c>
      <c r="C9334" s="1" t="n">
        <v>22</v>
      </c>
      <c r="D9334" s="1" t="s">
        <v>3364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3372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8" t="n">
        <v>46266</v>
      </c>
      <c r="C9335" s="1" t="n">
        <v>22</v>
      </c>
      <c r="D9335" s="1" t="s">
        <v>3364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3373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8" t="n">
        <v>46266</v>
      </c>
      <c r="C9336" s="1" t="n">
        <v>22</v>
      </c>
      <c r="D9336" s="1" t="s">
        <v>3364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3374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8" t="n">
        <v>46266</v>
      </c>
      <c r="C9337" s="1" t="n">
        <v>22</v>
      </c>
      <c r="D9337" s="1" t="s">
        <v>3364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5064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8" t="n">
        <v>46266</v>
      </c>
      <c r="C9338" s="1" t="n">
        <v>22</v>
      </c>
      <c r="D9338" s="1" t="s">
        <v>3364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5561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8" t="n">
        <v>46266</v>
      </c>
      <c r="C9339" s="1" t="n">
        <v>22</v>
      </c>
      <c r="D9339" s="1" t="s">
        <v>3364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3376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8" t="n">
        <v>46266</v>
      </c>
      <c r="C9340" s="1" t="n">
        <v>22</v>
      </c>
      <c r="D9340" s="1" t="s">
        <v>3364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3376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8" t="n">
        <v>46266</v>
      </c>
      <c r="C9341" s="1" t="n">
        <v>22</v>
      </c>
      <c r="D9341" s="1" t="s">
        <v>3364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3377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8" t="n">
        <v>46266</v>
      </c>
      <c r="C9342" s="1" t="n">
        <v>22</v>
      </c>
      <c r="D9342" s="1" t="s">
        <v>3364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3377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8" t="n">
        <v>46266</v>
      </c>
      <c r="C9343" s="1" t="n">
        <v>22</v>
      </c>
      <c r="D9343" s="1" t="s">
        <v>3364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3378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8" t="n">
        <v>46266</v>
      </c>
      <c r="C9344" s="1" t="n">
        <v>22</v>
      </c>
      <c r="D9344" s="1" t="s">
        <v>3364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3378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8" t="n">
        <v>46266</v>
      </c>
      <c r="C9345" s="1" t="n">
        <v>100</v>
      </c>
      <c r="D9345" s="1" t="s">
        <v>3385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3379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8" t="n">
        <v>46266</v>
      </c>
      <c r="C9346" s="1" t="n">
        <v>100</v>
      </c>
      <c r="D9346" s="1" t="s">
        <v>3385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3365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8" t="n">
        <v>46266</v>
      </c>
      <c r="C9347" s="1" t="n">
        <v>100</v>
      </c>
      <c r="D9347" s="1" t="s">
        <v>3385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3383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8" t="n">
        <v>46266</v>
      </c>
      <c r="C9348" s="1" t="n">
        <v>100</v>
      </c>
      <c r="D9348" s="1" t="s">
        <v>3385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3366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8" t="n">
        <v>46266</v>
      </c>
      <c r="C9349" s="1" t="n">
        <v>100</v>
      </c>
      <c r="D9349" s="1" t="s">
        <v>3385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3367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8" t="n">
        <v>46266</v>
      </c>
      <c r="C9350" s="1" t="n">
        <v>100</v>
      </c>
      <c r="D9350" s="1" t="s">
        <v>3385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3368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8" t="n">
        <v>46266</v>
      </c>
      <c r="C9351" s="1" t="n">
        <v>100</v>
      </c>
      <c r="D9351" s="1" t="s">
        <v>3385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3369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8" t="n">
        <v>46266</v>
      </c>
      <c r="C9352" s="1" t="n">
        <v>100</v>
      </c>
      <c r="D9352" s="1" t="s">
        <v>3385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3370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8" t="n">
        <v>46266</v>
      </c>
      <c r="C9353" s="1" t="n">
        <v>100</v>
      </c>
      <c r="D9353" s="1" t="s">
        <v>3385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3371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8" t="n">
        <v>46266</v>
      </c>
      <c r="C9354" s="1" t="n">
        <v>100</v>
      </c>
      <c r="D9354" s="1" t="s">
        <v>3385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3372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8" t="n">
        <v>46266</v>
      </c>
      <c r="C9355" s="1" t="n">
        <v>100</v>
      </c>
      <c r="D9355" s="1" t="s">
        <v>3385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3373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8" t="n">
        <v>46266</v>
      </c>
      <c r="C9356" s="1" t="n">
        <v>100</v>
      </c>
      <c r="D9356" s="1" t="s">
        <v>3385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3374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8" t="n">
        <v>46266</v>
      </c>
      <c r="C9357" s="1" t="n">
        <v>100</v>
      </c>
      <c r="D9357" s="1" t="s">
        <v>3385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5561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8" t="n">
        <v>46266</v>
      </c>
      <c r="C9358" s="1" t="n">
        <v>100</v>
      </c>
      <c r="D9358" s="1" t="s">
        <v>3385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3376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8" t="n">
        <v>46266</v>
      </c>
      <c r="C9359" s="1" t="n">
        <v>100</v>
      </c>
      <c r="D9359" s="1" t="s">
        <v>3385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3377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8" t="n">
        <v>46266</v>
      </c>
      <c r="C9360" s="1" t="n">
        <v>100</v>
      </c>
      <c r="D9360" s="1" t="s">
        <v>3385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3378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8" t="n">
        <v>46266</v>
      </c>
      <c r="C9361" s="1" t="n">
        <v>100</v>
      </c>
      <c r="D9361" s="1" t="s">
        <v>3385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3380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8" t="n">
        <v>46266</v>
      </c>
      <c r="C9362" s="1" t="n">
        <v>100</v>
      </c>
      <c r="D9362" s="1" t="s">
        <v>3385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3381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8" t="n">
        <v>46266</v>
      </c>
      <c r="C9363" s="1" t="n">
        <v>100</v>
      </c>
      <c r="D9363" s="1" t="s">
        <v>3385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3382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8" t="n">
        <v>46266</v>
      </c>
      <c r="C9364" s="1" t="n">
        <v>100</v>
      </c>
      <c r="D9364" s="1" t="s">
        <v>3385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3383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8" t="n">
        <v>46266</v>
      </c>
      <c r="C9365" s="1" t="n">
        <v>100</v>
      </c>
      <c r="D9365" s="1" t="s">
        <v>3385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5064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8" t="n">
        <v>46266</v>
      </c>
      <c r="C9366" s="1" t="n">
        <v>100</v>
      </c>
      <c r="D9366" s="1" t="s">
        <v>3385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3376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8" t="n">
        <v>46266</v>
      </c>
      <c r="C9367" s="1" t="n">
        <v>100</v>
      </c>
      <c r="D9367" s="1" t="s">
        <v>3385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3377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8" t="n">
        <v>46266</v>
      </c>
      <c r="C9368" s="1" t="n">
        <v>100</v>
      </c>
      <c r="D9368" s="1" t="s">
        <v>3385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3378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8" t="n">
        <v>46267</v>
      </c>
      <c r="C9369" s="1" t="n">
        <v>6</v>
      </c>
      <c r="D9369" s="1" t="s">
        <v>3217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3847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8" t="n">
        <v>46267</v>
      </c>
      <c r="C9370" s="1" t="n">
        <v>6</v>
      </c>
      <c r="D9370" s="1" t="s">
        <v>3217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3212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8" t="n">
        <v>46267</v>
      </c>
      <c r="C9371" s="1" t="n">
        <v>6</v>
      </c>
      <c r="D9371" s="1" t="s">
        <v>3217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3213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8" t="n">
        <v>46267</v>
      </c>
      <c r="C9372" s="1" t="n">
        <v>6</v>
      </c>
      <c r="D9372" s="1" t="s">
        <v>3217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3214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8" t="n">
        <v>46267</v>
      </c>
      <c r="C9373" s="1" t="n">
        <v>6</v>
      </c>
      <c r="D9373" s="1" t="s">
        <v>3217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3215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8" t="n">
        <v>46267</v>
      </c>
      <c r="C9374" s="1" t="n">
        <v>11</v>
      </c>
      <c r="D9374" s="1" t="s">
        <v>3218</v>
      </c>
      <c r="E9374" s="1" t="n">
        <v>1453</v>
      </c>
      <c r="F9374" s="1" t="s">
        <v>2674</v>
      </c>
      <c r="I9374" s="1" t="n">
        <v>203</v>
      </c>
      <c r="J9374" s="1" t="n">
        <v>19365</v>
      </c>
      <c r="K9374" s="1" t="n">
        <v>7898927066093</v>
      </c>
      <c r="L9374" s="1" t="s">
        <v>6061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8" t="n">
        <v>46267</v>
      </c>
      <c r="C9375" s="1" t="n">
        <v>11</v>
      </c>
      <c r="D9375" s="1" t="s">
        <v>3218</v>
      </c>
      <c r="E9375" s="1" t="n">
        <v>1453</v>
      </c>
      <c r="F9375" s="1" t="s">
        <v>2674</v>
      </c>
      <c r="I9375" s="1" t="n">
        <v>203</v>
      </c>
      <c r="J9375" s="1" t="n">
        <v>24374</v>
      </c>
      <c r="K9375" s="1" t="n">
        <v>7896104030820</v>
      </c>
      <c r="L9375" s="1" t="s">
        <v>6062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8" t="n">
        <v>46267</v>
      </c>
      <c r="C9376" s="1" t="n">
        <v>11</v>
      </c>
      <c r="D9376" s="1" t="s">
        <v>3218</v>
      </c>
      <c r="E9376" s="1" t="n">
        <v>1453</v>
      </c>
      <c r="F9376" s="1" t="s">
        <v>2674</v>
      </c>
      <c r="I9376" s="1" t="n">
        <v>203</v>
      </c>
      <c r="J9376" s="1" t="n">
        <v>42870</v>
      </c>
      <c r="K9376" s="1" t="n">
        <v>2242897</v>
      </c>
      <c r="L9376" s="1" t="s">
        <v>6063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8" t="n">
        <v>46267</v>
      </c>
      <c r="C9377" s="1" t="n">
        <v>11</v>
      </c>
      <c r="D9377" s="1" t="s">
        <v>3218</v>
      </c>
      <c r="E9377" s="1" t="n">
        <v>1453</v>
      </c>
      <c r="F9377" s="1" t="s">
        <v>2674</v>
      </c>
      <c r="I9377" s="1" t="n">
        <v>203</v>
      </c>
      <c r="J9377" s="1" t="n">
        <v>49380</v>
      </c>
      <c r="K9377" s="1" t="n">
        <v>7898948951033</v>
      </c>
      <c r="L9377" s="1" t="s">
        <v>6064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8" t="n">
        <v>46267</v>
      </c>
      <c r="C9378" s="1" t="n">
        <v>11</v>
      </c>
      <c r="D9378" s="1" t="s">
        <v>3218</v>
      </c>
      <c r="E9378" s="1" t="n">
        <v>1453</v>
      </c>
      <c r="F9378" s="1" t="s">
        <v>2674</v>
      </c>
      <c r="I9378" s="1" t="n">
        <v>203</v>
      </c>
      <c r="J9378" s="1" t="n">
        <v>52171</v>
      </c>
      <c r="K9378" s="1" t="n">
        <v>7898650900428</v>
      </c>
      <c r="L9378" s="1" t="s">
        <v>6065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8" t="n">
        <v>46267</v>
      </c>
      <c r="C9379" s="1" t="n">
        <v>11</v>
      </c>
      <c r="D9379" s="1" t="s">
        <v>3218</v>
      </c>
      <c r="E9379" s="1" t="n">
        <v>1453</v>
      </c>
      <c r="F9379" s="1" t="s">
        <v>2674</v>
      </c>
      <c r="I9379" s="1" t="n">
        <v>203</v>
      </c>
      <c r="J9379" s="1" t="n">
        <v>53692</v>
      </c>
      <c r="K9379" s="1" t="n">
        <v>7898948950272</v>
      </c>
      <c r="L9379" s="1" t="s">
        <v>6066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8" t="n">
        <v>46267</v>
      </c>
      <c r="C9380" s="1" t="n">
        <v>11</v>
      </c>
      <c r="D9380" s="1" t="s">
        <v>3218</v>
      </c>
      <c r="E9380" s="1" t="n">
        <v>1453</v>
      </c>
      <c r="F9380" s="1" t="s">
        <v>2674</v>
      </c>
      <c r="I9380" s="1" t="n">
        <v>203</v>
      </c>
      <c r="J9380" s="1" t="n">
        <v>68503</v>
      </c>
      <c r="K9380" s="1" t="n">
        <v>7892536984144</v>
      </c>
      <c r="L9380" s="1" t="s">
        <v>6067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8" t="n">
        <v>46267</v>
      </c>
      <c r="C9381" s="1" t="n">
        <v>11</v>
      </c>
      <c r="D9381" s="1" t="s">
        <v>3218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3267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8" t="n">
        <v>46267</v>
      </c>
      <c r="C9382" s="1" t="n">
        <v>11</v>
      </c>
      <c r="D9382" s="1" t="s">
        <v>3218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3365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8" t="n">
        <v>46267</v>
      </c>
      <c r="C9383" s="1" t="n">
        <v>11</v>
      </c>
      <c r="D9383" s="1" t="s">
        <v>3218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3319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8" t="n">
        <v>46267</v>
      </c>
      <c r="C9384" s="1" t="n">
        <v>11</v>
      </c>
      <c r="D9384" s="1" t="s">
        <v>3218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4719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8" t="n">
        <v>46267</v>
      </c>
      <c r="C9385" s="1" t="n">
        <v>11</v>
      </c>
      <c r="D9385" s="1" t="s">
        <v>3218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4720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8" t="n">
        <v>46267</v>
      </c>
      <c r="C9386" s="1" t="n">
        <v>11</v>
      </c>
      <c r="D9386" s="1" t="s">
        <v>3218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4721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8" t="n">
        <v>46267</v>
      </c>
      <c r="C9387" s="1" t="n">
        <v>11</v>
      </c>
      <c r="D9387" s="1" t="s">
        <v>3218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4722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8" t="n">
        <v>46267</v>
      </c>
      <c r="C9388" s="1" t="n">
        <v>11</v>
      </c>
      <c r="D9388" s="1" t="s">
        <v>3218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4723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8" t="n">
        <v>46267</v>
      </c>
      <c r="C9389" s="1" t="n">
        <v>11</v>
      </c>
      <c r="D9389" s="1" t="s">
        <v>3218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3495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8" t="n">
        <v>46267</v>
      </c>
      <c r="C9390" s="1" t="n">
        <v>11</v>
      </c>
      <c r="D9390" s="1" t="s">
        <v>3218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3248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8" t="n">
        <v>46267</v>
      </c>
      <c r="C9391" s="1" t="n">
        <v>11</v>
      </c>
      <c r="D9391" s="1" t="s">
        <v>3218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4070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8" t="n">
        <v>46267</v>
      </c>
      <c r="C9392" s="1" t="n">
        <v>11</v>
      </c>
      <c r="D9392" s="1" t="s">
        <v>3218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4071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8" t="n">
        <v>46267</v>
      </c>
      <c r="C9393" s="1" t="n">
        <v>11</v>
      </c>
      <c r="D9393" s="1" t="s">
        <v>3218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3288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8" t="n">
        <v>46267</v>
      </c>
      <c r="C9394" s="1" t="n">
        <v>11</v>
      </c>
      <c r="D9394" s="1" t="s">
        <v>3218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3290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8" t="n">
        <v>46267</v>
      </c>
      <c r="C9395" s="1" t="n">
        <v>11</v>
      </c>
      <c r="D9395" s="1" t="s">
        <v>3218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3412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8" t="n">
        <v>46267</v>
      </c>
      <c r="C9396" s="1" t="n">
        <v>11</v>
      </c>
      <c r="D9396" s="1" t="s">
        <v>3218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5637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8" t="n">
        <v>46267</v>
      </c>
      <c r="C9397" s="1" t="n">
        <v>11</v>
      </c>
      <c r="D9397" s="1" t="s">
        <v>3218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3413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8" t="n">
        <v>46267</v>
      </c>
      <c r="C9398" s="1" t="n">
        <v>11</v>
      </c>
      <c r="D9398" s="1" t="s">
        <v>3218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5638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8" t="n">
        <v>46267</v>
      </c>
      <c r="C9399" s="1" t="n">
        <v>11</v>
      </c>
      <c r="D9399" s="1" t="s">
        <v>3218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4016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8" t="n">
        <v>46267</v>
      </c>
      <c r="C9400" s="1" t="n">
        <v>11</v>
      </c>
      <c r="D9400" s="1" t="s">
        <v>3218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3446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8" t="n">
        <v>46267</v>
      </c>
      <c r="C9401" s="1" t="n">
        <v>11</v>
      </c>
      <c r="D9401" s="1" t="s">
        <v>3218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3414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8" t="n">
        <v>46267</v>
      </c>
      <c r="C9402" s="1" t="n">
        <v>11</v>
      </c>
      <c r="D9402" s="1" t="s">
        <v>3218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4017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8" t="n">
        <v>46267</v>
      </c>
      <c r="C9403" s="1" t="n">
        <v>11</v>
      </c>
      <c r="D9403" s="1" t="s">
        <v>3218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4018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8" t="n">
        <v>46267</v>
      </c>
      <c r="C9404" s="1" t="n">
        <v>11</v>
      </c>
      <c r="D9404" s="1" t="s">
        <v>3218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5639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8" t="n">
        <v>46267</v>
      </c>
      <c r="C9405" s="1" t="n">
        <v>11</v>
      </c>
      <c r="D9405" s="1" t="s">
        <v>3218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4767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8" t="n">
        <v>46267</v>
      </c>
      <c r="C9406" s="1" t="n">
        <v>11</v>
      </c>
      <c r="D9406" s="1" t="s">
        <v>3218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3419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8" t="n">
        <v>46267</v>
      </c>
      <c r="C9407" s="1" t="n">
        <v>11</v>
      </c>
      <c r="D9407" s="1" t="s">
        <v>3218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3420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8" t="n">
        <v>46267</v>
      </c>
      <c r="C9408" s="1" t="n">
        <v>11</v>
      </c>
      <c r="D9408" s="1" t="s">
        <v>3218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5641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8" t="n">
        <v>46267</v>
      </c>
      <c r="C9409" s="1" t="n">
        <v>11</v>
      </c>
      <c r="D9409" s="1" t="s">
        <v>3218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5642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8" t="n">
        <v>46267</v>
      </c>
      <c r="C9410" s="1" t="n">
        <v>11</v>
      </c>
      <c r="D9410" s="1" t="s">
        <v>3218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4023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8" t="n">
        <v>46267</v>
      </c>
      <c r="C9411" s="1" t="n">
        <v>11</v>
      </c>
      <c r="D9411" s="1" t="s">
        <v>3218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5643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8" t="n">
        <v>46267</v>
      </c>
      <c r="C9412" s="1" t="n">
        <v>11</v>
      </c>
      <c r="D9412" s="1" t="s">
        <v>3218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3426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8" t="n">
        <v>46267</v>
      </c>
      <c r="C9413" s="1" t="n">
        <v>11</v>
      </c>
      <c r="D9413" s="1" t="s">
        <v>3218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5215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8" t="n">
        <v>46267</v>
      </c>
      <c r="C9414" s="1" t="n">
        <v>11</v>
      </c>
      <c r="D9414" s="1" t="s">
        <v>3218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3429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8" t="n">
        <v>46267</v>
      </c>
      <c r="C9415" s="1" t="n">
        <v>11</v>
      </c>
      <c r="D9415" s="1" t="s">
        <v>3218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3433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8" t="n">
        <v>46267</v>
      </c>
      <c r="C9416" s="1" t="n">
        <v>11</v>
      </c>
      <c r="D9416" s="1" t="s">
        <v>3218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3435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8" t="n">
        <v>46267</v>
      </c>
      <c r="C9417" s="1" t="n">
        <v>11</v>
      </c>
      <c r="D9417" s="1" t="s">
        <v>3218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3436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8" t="n">
        <v>46267</v>
      </c>
      <c r="C9418" s="1" t="n">
        <v>11</v>
      </c>
      <c r="D9418" s="1" t="s">
        <v>3218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3437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8" t="n">
        <v>46267</v>
      </c>
      <c r="C9419" s="1" t="n">
        <v>11</v>
      </c>
      <c r="D9419" s="1" t="s">
        <v>3218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3438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8" t="n">
        <v>46267</v>
      </c>
      <c r="C9420" s="1" t="n">
        <v>11</v>
      </c>
      <c r="D9420" s="1" t="s">
        <v>3218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6068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8" t="n">
        <v>46267</v>
      </c>
      <c r="C9421" s="1" t="n">
        <v>22</v>
      </c>
      <c r="D9421" s="1" t="s">
        <v>3364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3379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8" t="n">
        <v>46267</v>
      </c>
      <c r="C9422" s="1" t="n">
        <v>22</v>
      </c>
      <c r="D9422" s="1" t="s">
        <v>3364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3380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8" t="n">
        <v>46267</v>
      </c>
      <c r="C9423" s="1" t="n">
        <v>22</v>
      </c>
      <c r="D9423" s="1" t="s">
        <v>3364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3381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8" t="n">
        <v>46267</v>
      </c>
      <c r="C9424" s="1" t="n">
        <v>22</v>
      </c>
      <c r="D9424" s="1" t="s">
        <v>3364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3382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8" t="n">
        <v>46267</v>
      </c>
      <c r="C9425" s="1" t="n">
        <v>22</v>
      </c>
      <c r="D9425" s="1" t="s">
        <v>3364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3365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8" t="n">
        <v>46267</v>
      </c>
      <c r="C9426" s="1" t="n">
        <v>22</v>
      </c>
      <c r="D9426" s="1" t="s">
        <v>3364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3383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8" t="n">
        <v>46267</v>
      </c>
      <c r="C9427" s="1" t="n">
        <v>22</v>
      </c>
      <c r="D9427" s="1" t="s">
        <v>3364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3366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8" t="n">
        <v>46267</v>
      </c>
      <c r="C9428" s="1" t="n">
        <v>22</v>
      </c>
      <c r="D9428" s="1" t="s">
        <v>3364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3367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8" t="n">
        <v>46267</v>
      </c>
      <c r="C9429" s="1" t="n">
        <v>22</v>
      </c>
      <c r="D9429" s="1" t="s">
        <v>3364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3368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8" t="n">
        <v>46267</v>
      </c>
      <c r="C9430" s="1" t="n">
        <v>22</v>
      </c>
      <c r="D9430" s="1" t="s">
        <v>3364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3369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8" t="n">
        <v>46267</v>
      </c>
      <c r="C9431" s="1" t="n">
        <v>22</v>
      </c>
      <c r="D9431" s="1" t="s">
        <v>3364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3370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8" t="n">
        <v>46267</v>
      </c>
      <c r="C9432" s="1" t="n">
        <v>22</v>
      </c>
      <c r="D9432" s="1" t="s">
        <v>3364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3371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8" t="n">
        <v>46267</v>
      </c>
      <c r="C9433" s="1" t="n">
        <v>22</v>
      </c>
      <c r="D9433" s="1" t="s">
        <v>3364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3372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8" t="n">
        <v>46267</v>
      </c>
      <c r="C9434" s="1" t="n">
        <v>22</v>
      </c>
      <c r="D9434" s="1" t="s">
        <v>3364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3373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8" t="n">
        <v>46267</v>
      </c>
      <c r="C9435" s="1" t="n">
        <v>22</v>
      </c>
      <c r="D9435" s="1" t="s">
        <v>3364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3374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8" t="n">
        <v>46267</v>
      </c>
      <c r="C9436" s="1" t="n">
        <v>22</v>
      </c>
      <c r="D9436" s="1" t="s">
        <v>3364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3384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8" t="n">
        <v>46267</v>
      </c>
      <c r="C9437" s="1" t="n">
        <v>22</v>
      </c>
      <c r="D9437" s="1" t="s">
        <v>3364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3375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8" t="n">
        <v>46267</v>
      </c>
      <c r="C9438" s="1" t="n">
        <v>22</v>
      </c>
      <c r="D9438" s="1" t="s">
        <v>3364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3376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8" t="n">
        <v>46267</v>
      </c>
      <c r="C9439" s="1" t="n">
        <v>22</v>
      </c>
      <c r="D9439" s="1" t="s">
        <v>3364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3376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8" t="n">
        <v>46267</v>
      </c>
      <c r="C9440" s="1" t="n">
        <v>22</v>
      </c>
      <c r="D9440" s="1" t="s">
        <v>3364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3377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8" t="n">
        <v>46267</v>
      </c>
      <c r="C9441" s="1" t="n">
        <v>22</v>
      </c>
      <c r="D9441" s="1" t="s">
        <v>3364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3377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8" t="n">
        <v>46267</v>
      </c>
      <c r="C9442" s="1" t="n">
        <v>22</v>
      </c>
      <c r="D9442" s="1" t="s">
        <v>3364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3378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8" t="n">
        <v>46267</v>
      </c>
      <c r="C9443" s="1" t="n">
        <v>22</v>
      </c>
      <c r="D9443" s="1" t="s">
        <v>3364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3378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8" t="n">
        <v>46267</v>
      </c>
      <c r="C9444" s="1" t="n">
        <v>100</v>
      </c>
      <c r="D9444" s="1" t="s">
        <v>3385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3379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8" t="n">
        <v>46267</v>
      </c>
      <c r="C9445" s="1" t="n">
        <v>100</v>
      </c>
      <c r="D9445" s="1" t="s">
        <v>3385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3380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8" t="n">
        <v>46267</v>
      </c>
      <c r="C9446" s="1" t="n">
        <v>100</v>
      </c>
      <c r="D9446" s="1" t="s">
        <v>3385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3381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8" t="n">
        <v>46267</v>
      </c>
      <c r="C9447" s="1" t="n">
        <v>100</v>
      </c>
      <c r="D9447" s="1" t="s">
        <v>3385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3382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8" t="n">
        <v>46267</v>
      </c>
      <c r="C9448" s="1" t="n">
        <v>100</v>
      </c>
      <c r="D9448" s="1" t="s">
        <v>3385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3383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8" t="n">
        <v>46267</v>
      </c>
      <c r="C9449" s="1" t="n">
        <v>100</v>
      </c>
      <c r="D9449" s="1" t="s">
        <v>3385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3376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8" t="n">
        <v>46267</v>
      </c>
      <c r="C9450" s="1" t="n">
        <v>100</v>
      </c>
      <c r="D9450" s="1" t="s">
        <v>3385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3377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8" t="n">
        <v>46267</v>
      </c>
      <c r="C9451" s="1" t="n">
        <v>100</v>
      </c>
      <c r="D9451" s="1" t="s">
        <v>3385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3378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8" t="n">
        <v>46267</v>
      </c>
      <c r="C9452" s="1" t="n">
        <v>100</v>
      </c>
      <c r="D9452" s="1" t="s">
        <v>3385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3365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8" t="n">
        <v>46267</v>
      </c>
      <c r="C9453" s="1" t="n">
        <v>100</v>
      </c>
      <c r="D9453" s="1" t="s">
        <v>3385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3366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8" t="n">
        <v>46267</v>
      </c>
      <c r="C9454" s="1" t="n">
        <v>100</v>
      </c>
      <c r="D9454" s="1" t="s">
        <v>3385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3367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8" t="n">
        <v>46267</v>
      </c>
      <c r="C9455" s="1" t="n">
        <v>100</v>
      </c>
      <c r="D9455" s="1" t="s">
        <v>3385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3368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8" t="n">
        <v>46267</v>
      </c>
      <c r="C9456" s="1" t="n">
        <v>100</v>
      </c>
      <c r="D9456" s="1" t="s">
        <v>3385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3369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8" t="n">
        <v>46267</v>
      </c>
      <c r="C9457" s="1" t="n">
        <v>100</v>
      </c>
      <c r="D9457" s="1" t="s">
        <v>3385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3370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8" t="n">
        <v>46267</v>
      </c>
      <c r="C9458" s="1" t="n">
        <v>100</v>
      </c>
      <c r="D9458" s="1" t="s">
        <v>3385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3371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8" t="n">
        <v>46267</v>
      </c>
      <c r="C9459" s="1" t="n">
        <v>100</v>
      </c>
      <c r="D9459" s="1" t="s">
        <v>3385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3372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8" t="n">
        <v>46267</v>
      </c>
      <c r="C9460" s="1" t="n">
        <v>100</v>
      </c>
      <c r="D9460" s="1" t="s">
        <v>3385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3373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8" t="n">
        <v>46267</v>
      </c>
      <c r="C9461" s="1" t="n">
        <v>100</v>
      </c>
      <c r="D9461" s="1" t="s">
        <v>3385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3374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8" t="n">
        <v>46267</v>
      </c>
      <c r="C9462" s="1" t="n">
        <v>100</v>
      </c>
      <c r="D9462" s="1" t="s">
        <v>3385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3384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8" t="n">
        <v>46267</v>
      </c>
      <c r="C9463" s="1" t="n">
        <v>100</v>
      </c>
      <c r="D9463" s="1" t="s">
        <v>3385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3375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8" t="n">
        <v>46267</v>
      </c>
      <c r="C9464" s="1" t="n">
        <v>100</v>
      </c>
      <c r="D9464" s="1" t="s">
        <v>3385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3376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8" t="n">
        <v>46267</v>
      </c>
      <c r="C9465" s="1" t="n">
        <v>100</v>
      </c>
      <c r="D9465" s="1" t="s">
        <v>3385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3377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8" t="n">
        <v>46267</v>
      </c>
      <c r="C9466" s="1" t="n">
        <v>100</v>
      </c>
      <c r="D9466" s="1" t="s">
        <v>3385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3378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8" t="n">
        <v>46267</v>
      </c>
      <c r="C9467" s="1" t="n">
        <v>171</v>
      </c>
      <c r="D9467" s="1" t="s">
        <v>3445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3415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8" t="n">
        <v>46267</v>
      </c>
      <c r="C9468" s="1" t="n">
        <v>171</v>
      </c>
      <c r="D9468" s="1" t="s">
        <v>3445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5640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8" t="n">
        <v>46268</v>
      </c>
      <c r="C9469" s="1" t="n">
        <v>6</v>
      </c>
      <c r="D9469" s="1" t="s">
        <v>3217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3213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8" t="n">
        <v>46268</v>
      </c>
      <c r="C9470" s="1" t="n">
        <v>6</v>
      </c>
      <c r="D9470" s="1" t="s">
        <v>3217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3214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8" t="n">
        <v>46268</v>
      </c>
      <c r="C9471" s="1" t="n">
        <v>11</v>
      </c>
      <c r="D9471" s="1" t="s">
        <v>3218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3665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8" t="n">
        <v>46268</v>
      </c>
      <c r="C9472" s="1" t="n">
        <v>11</v>
      </c>
      <c r="D9472" s="1" t="s">
        <v>3218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3666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8" t="n">
        <v>46268</v>
      </c>
      <c r="C9473" s="1" t="n">
        <v>11</v>
      </c>
      <c r="D9473" s="1" t="s">
        <v>3218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4521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8" t="n">
        <v>46268</v>
      </c>
      <c r="C9474" s="1" t="n">
        <v>11</v>
      </c>
      <c r="D9474" s="1" t="s">
        <v>3218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3667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8" t="n">
        <v>46268</v>
      </c>
      <c r="C9475" s="1" t="n">
        <v>11</v>
      </c>
      <c r="D9475" s="1" t="s">
        <v>3218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3668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8" t="n">
        <v>46268</v>
      </c>
      <c r="C9476" s="1" t="n">
        <v>11</v>
      </c>
      <c r="D9476" s="1" t="s">
        <v>3218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3409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8" t="n">
        <v>46268</v>
      </c>
      <c r="C9477" s="1" t="n">
        <v>11</v>
      </c>
      <c r="D9477" s="1" t="s">
        <v>3218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6069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8" t="n">
        <v>46268</v>
      </c>
      <c r="C9478" s="1" t="n">
        <v>11</v>
      </c>
      <c r="D9478" s="1" t="s">
        <v>3218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3669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8" t="n">
        <v>46268</v>
      </c>
      <c r="C9479" s="1" t="n">
        <v>11</v>
      </c>
      <c r="D9479" s="1" t="s">
        <v>3218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3410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8" t="n">
        <v>46268</v>
      </c>
      <c r="C9480" s="1" t="n">
        <v>11</v>
      </c>
      <c r="D9480" s="1" t="s">
        <v>3218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3411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8" t="n">
        <v>46268</v>
      </c>
      <c r="C9481" s="1" t="n">
        <v>11</v>
      </c>
      <c r="D9481" s="1" t="s">
        <v>3218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3394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8" t="n">
        <v>46268</v>
      </c>
      <c r="C9482" s="1" t="n">
        <v>11</v>
      </c>
      <c r="D9482" s="1" t="s">
        <v>3218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3395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8" t="n">
        <v>46268</v>
      </c>
      <c r="C9483" s="1" t="n">
        <v>11</v>
      </c>
      <c r="D9483" s="1" t="s">
        <v>3218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3396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8" t="n">
        <v>46268</v>
      </c>
      <c r="C9484" s="1" t="n">
        <v>11</v>
      </c>
      <c r="D9484" s="1" t="s">
        <v>3218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3397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8" t="n">
        <v>46268</v>
      </c>
      <c r="C9485" s="1" t="n">
        <v>11</v>
      </c>
      <c r="D9485" s="1" t="s">
        <v>3218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3398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8" t="n">
        <v>46268</v>
      </c>
      <c r="C9486" s="1" t="n">
        <v>11</v>
      </c>
      <c r="D9486" s="1" t="s">
        <v>3218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3399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8" t="n">
        <v>46268</v>
      </c>
      <c r="C9487" s="1" t="n">
        <v>11</v>
      </c>
      <c r="D9487" s="1" t="s">
        <v>3218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3400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8" t="n">
        <v>46269</v>
      </c>
      <c r="C9488" s="1" t="n">
        <v>1</v>
      </c>
      <c r="D9488" s="1" t="s">
        <v>3245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3246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8" t="n">
        <v>46269</v>
      </c>
      <c r="C9489" s="1" t="n">
        <v>6</v>
      </c>
      <c r="D9489" s="1" t="s">
        <v>3217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3212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8" t="n">
        <v>46269</v>
      </c>
      <c r="C9490" s="1" t="n">
        <v>6</v>
      </c>
      <c r="D9490" s="1" t="s">
        <v>3217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3213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8" t="n">
        <v>46269</v>
      </c>
      <c r="C9491" s="1" t="n">
        <v>6</v>
      </c>
      <c r="D9491" s="1" t="s">
        <v>3217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3214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8" t="n">
        <v>46269</v>
      </c>
      <c r="C9492" s="1" t="n">
        <v>6</v>
      </c>
      <c r="D9492" s="1" t="s">
        <v>3217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3215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8" t="n">
        <v>46269</v>
      </c>
      <c r="C9493" s="1" t="n">
        <v>6</v>
      </c>
      <c r="D9493" s="1" t="s">
        <v>3217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3216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8" t="n">
        <v>46269</v>
      </c>
      <c r="C9494" s="1" t="n">
        <v>6</v>
      </c>
      <c r="D9494" s="1" t="s">
        <v>3217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3249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8" t="n">
        <v>46269</v>
      </c>
      <c r="C9495" s="1" t="n">
        <v>6</v>
      </c>
      <c r="D9495" s="1" t="s">
        <v>3217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3401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8" t="n">
        <v>46269</v>
      </c>
      <c r="C9496" s="1" t="n">
        <v>6</v>
      </c>
      <c r="D9496" s="1" t="s">
        <v>3217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3253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8" t="n">
        <v>46269</v>
      </c>
      <c r="C9497" s="1" t="n">
        <v>6</v>
      </c>
      <c r="D9497" s="1" t="s">
        <v>3217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3254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8" t="n">
        <v>46269</v>
      </c>
      <c r="C9498" s="1" t="n">
        <v>6</v>
      </c>
      <c r="D9498" s="1" t="s">
        <v>3217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3402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8" t="n">
        <v>46269</v>
      </c>
      <c r="C9499" s="1" t="n">
        <v>6</v>
      </c>
      <c r="D9499" s="1" t="s">
        <v>3217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3256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8" t="n">
        <v>46269</v>
      </c>
      <c r="C9500" s="1" t="n">
        <v>6</v>
      </c>
      <c r="D9500" s="1" t="s">
        <v>3217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3257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8" t="n">
        <v>46269</v>
      </c>
      <c r="C9501" s="1" t="n">
        <v>6</v>
      </c>
      <c r="D9501" s="1" t="s">
        <v>3217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3258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8" t="n">
        <v>46269</v>
      </c>
      <c r="C9502" s="1" t="n">
        <v>6</v>
      </c>
      <c r="D9502" s="1" t="s">
        <v>3217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3405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8" t="n">
        <v>46269</v>
      </c>
      <c r="C9503" s="1" t="n">
        <v>6</v>
      </c>
      <c r="D9503" s="1" t="s">
        <v>3217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3260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8" t="n">
        <v>46269</v>
      </c>
      <c r="C9504" s="1" t="n">
        <v>6</v>
      </c>
      <c r="D9504" s="1" t="s">
        <v>3217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3262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8" t="n">
        <v>46269</v>
      </c>
      <c r="C9505" s="1" t="n">
        <v>6</v>
      </c>
      <c r="D9505" s="1" t="s">
        <v>3217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3406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8" t="n">
        <v>46269</v>
      </c>
      <c r="C9506" s="1" t="n">
        <v>11</v>
      </c>
      <c r="D9506" s="1" t="s">
        <v>3218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3267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8" t="n">
        <v>46269</v>
      </c>
      <c r="C9507" s="1" t="n">
        <v>11</v>
      </c>
      <c r="D9507" s="1" t="s">
        <v>3218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3447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8" t="n">
        <v>46269</v>
      </c>
      <c r="C9508" s="1" t="n">
        <v>11</v>
      </c>
      <c r="D9508" s="1" t="s">
        <v>3218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3448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8" t="n">
        <v>46269</v>
      </c>
      <c r="C9509" s="1" t="n">
        <v>11</v>
      </c>
      <c r="D9509" s="1" t="s">
        <v>3218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3599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8" t="n">
        <v>46269</v>
      </c>
      <c r="C9510" s="1" t="n">
        <v>11</v>
      </c>
      <c r="D9510" s="1" t="s">
        <v>3218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3496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8" t="n">
        <v>46269</v>
      </c>
      <c r="C9511" s="1" t="n">
        <v>11</v>
      </c>
      <c r="D9511" s="1" t="s">
        <v>3218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4656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8" t="n">
        <v>46269</v>
      </c>
      <c r="C9512" s="1" t="n">
        <v>11</v>
      </c>
      <c r="D9512" s="1" t="s">
        <v>3218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3288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8" t="n">
        <v>46269</v>
      </c>
      <c r="C9513" s="1" t="n">
        <v>11</v>
      </c>
      <c r="D9513" s="1" t="s">
        <v>3218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3290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8" t="n">
        <v>46269</v>
      </c>
      <c r="C9514" s="1" t="n">
        <v>11</v>
      </c>
      <c r="D9514" s="1" t="s">
        <v>3218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3513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8" t="n">
        <v>46269</v>
      </c>
      <c r="C9515" s="1" t="n">
        <v>11</v>
      </c>
      <c r="D9515" s="1" t="s">
        <v>3218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3647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8" t="n">
        <v>46269</v>
      </c>
      <c r="C9516" s="1" t="n">
        <v>11</v>
      </c>
      <c r="D9516" s="1" t="s">
        <v>3218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3304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8" t="n">
        <v>46269</v>
      </c>
      <c r="C9517" s="1" t="n">
        <v>11</v>
      </c>
      <c r="D9517" s="1" t="s">
        <v>3218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3650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8" t="n">
        <v>46269</v>
      </c>
      <c r="C9518" s="1" t="n">
        <v>11</v>
      </c>
      <c r="D9518" s="1" t="s">
        <v>3218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3306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8" t="n">
        <v>46269</v>
      </c>
      <c r="C9519" s="1" t="n">
        <v>11</v>
      </c>
      <c r="D9519" s="1" t="s">
        <v>3218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6070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8" t="n">
        <v>46269</v>
      </c>
      <c r="C9520" s="1" t="n">
        <v>11</v>
      </c>
      <c r="D9520" s="1" t="s">
        <v>3218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6071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8" t="n">
        <v>46269</v>
      </c>
      <c r="C9521" s="1" t="n">
        <v>11</v>
      </c>
      <c r="D9521" s="1" t="s">
        <v>3218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6072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8" t="n">
        <v>46269</v>
      </c>
      <c r="C9522" s="1" t="n">
        <v>11</v>
      </c>
      <c r="D9522" s="1" t="s">
        <v>3218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3652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8" t="n">
        <v>46269</v>
      </c>
      <c r="C9523" s="1" t="n">
        <v>11</v>
      </c>
      <c r="D9523" s="1" t="s">
        <v>3218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4762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8" t="n">
        <v>46269</v>
      </c>
      <c r="C9524" s="1" t="n">
        <v>11</v>
      </c>
      <c r="D9524" s="1" t="s">
        <v>3218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3629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8" t="n">
        <v>46269</v>
      </c>
      <c r="C9525" s="1" t="n">
        <v>11</v>
      </c>
      <c r="D9525" s="1" t="s">
        <v>3218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3310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8" t="n">
        <v>46269</v>
      </c>
      <c r="C9526" s="1" t="n">
        <v>11</v>
      </c>
      <c r="D9526" s="1" t="s">
        <v>3218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3631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8" t="n">
        <v>46269</v>
      </c>
      <c r="C9527" s="1" t="n">
        <v>11</v>
      </c>
      <c r="D9527" s="1" t="s">
        <v>3218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4763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8" t="n">
        <v>46269</v>
      </c>
      <c r="C9528" s="1" t="n">
        <v>11</v>
      </c>
      <c r="D9528" s="1" t="s">
        <v>3218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3310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8" t="n">
        <v>46269</v>
      </c>
      <c r="C9529" s="1" t="n">
        <v>11</v>
      </c>
      <c r="D9529" s="1" t="s">
        <v>3218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3632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8" t="n">
        <v>46269</v>
      </c>
      <c r="C9530" s="1" t="n">
        <v>11</v>
      </c>
      <c r="D9530" s="1" t="s">
        <v>3218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4597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8" t="n">
        <v>46269</v>
      </c>
      <c r="C9531" s="1" t="n">
        <v>11</v>
      </c>
      <c r="D9531" s="1" t="s">
        <v>3218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3633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8" t="n">
        <v>46269</v>
      </c>
      <c r="C9532" s="1" t="n">
        <v>11</v>
      </c>
      <c r="D9532" s="1" t="s">
        <v>3218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3311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8" t="n">
        <v>46269</v>
      </c>
      <c r="C9533" s="1" t="n">
        <v>11</v>
      </c>
      <c r="D9533" s="1" t="s">
        <v>3218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4161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8" t="n">
        <v>46269</v>
      </c>
      <c r="C9534" s="1" t="n">
        <v>11</v>
      </c>
      <c r="D9534" s="1" t="s">
        <v>3218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3314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8" t="n">
        <v>46269</v>
      </c>
      <c r="C9535" s="1" t="n">
        <v>11</v>
      </c>
      <c r="D9535" s="1" t="s">
        <v>3218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4764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8" t="n">
        <v>46269</v>
      </c>
      <c r="C9536" s="1" t="n">
        <v>11</v>
      </c>
      <c r="D9536" s="1" t="s">
        <v>3218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5847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8" t="n">
        <v>46269</v>
      </c>
      <c r="C9537" s="1" t="n">
        <v>11</v>
      </c>
      <c r="D9537" s="1" t="s">
        <v>3218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3317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8" t="n">
        <v>46269</v>
      </c>
      <c r="C9538" s="1" t="n">
        <v>11</v>
      </c>
      <c r="D9538" s="1" t="s">
        <v>3218</v>
      </c>
      <c r="E9538" s="1" t="n">
        <v>616</v>
      </c>
      <c r="F9538" s="1" t="s">
        <v>2837</v>
      </c>
      <c r="I9538" s="1" t="n">
        <v>320421</v>
      </c>
      <c r="J9538" s="1" t="n">
        <v>101297</v>
      </c>
      <c r="K9538" s="1" t="n">
        <v>7897568400365</v>
      </c>
      <c r="L9538" s="1" t="s">
        <v>6073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8" t="n">
        <v>46269</v>
      </c>
      <c r="C9539" s="1" t="n">
        <v>11</v>
      </c>
      <c r="D9539" s="1" t="s">
        <v>3218</v>
      </c>
      <c r="E9539" s="1" t="n">
        <v>616</v>
      </c>
      <c r="F9539" s="1" t="s">
        <v>2837</v>
      </c>
      <c r="I9539" s="1" t="n">
        <v>320421</v>
      </c>
      <c r="J9539" s="1" t="n">
        <v>102702</v>
      </c>
      <c r="K9539" s="1" t="n">
        <v>7896572010102</v>
      </c>
      <c r="L9539" s="1" t="s">
        <v>6074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8" t="n">
        <v>46269</v>
      </c>
      <c r="C9540" s="1" t="n">
        <v>11</v>
      </c>
      <c r="D9540" s="1" t="s">
        <v>3218</v>
      </c>
      <c r="E9540" s="1" t="n">
        <v>616</v>
      </c>
      <c r="F9540" s="1" t="s">
        <v>2837</v>
      </c>
      <c r="I9540" s="1" t="n">
        <v>320421</v>
      </c>
      <c r="J9540" s="1" t="n">
        <v>103337</v>
      </c>
      <c r="K9540" s="1" t="n">
        <v>7891153041261</v>
      </c>
      <c r="L9540" s="1" t="s">
        <v>6075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8" t="n">
        <v>46269</v>
      </c>
      <c r="C9541" s="1" t="n">
        <v>11</v>
      </c>
      <c r="D9541" s="1" t="s">
        <v>3218</v>
      </c>
      <c r="E9541" s="1" t="n">
        <v>616</v>
      </c>
      <c r="F9541" s="1" t="s">
        <v>2837</v>
      </c>
      <c r="I9541" s="1" t="n">
        <v>320421</v>
      </c>
      <c r="J9541" s="1" t="n">
        <v>104399</v>
      </c>
      <c r="K9541" s="1" t="n">
        <v>7891175128780</v>
      </c>
      <c r="L9541" s="1" t="s">
        <v>6076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8" t="n">
        <v>46269</v>
      </c>
      <c r="C9542" s="1" t="n">
        <v>11</v>
      </c>
      <c r="D9542" s="1" t="s">
        <v>3218</v>
      </c>
      <c r="E9542" s="1" t="n">
        <v>616</v>
      </c>
      <c r="F9542" s="1" t="s">
        <v>2837</v>
      </c>
      <c r="I9542" s="1" t="n">
        <v>320421</v>
      </c>
      <c r="J9542" s="1" t="n">
        <v>105752</v>
      </c>
      <c r="K9542" s="1" t="n">
        <v>7897424080755</v>
      </c>
      <c r="L9542" s="1" t="s">
        <v>6077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8" t="n">
        <v>46269</v>
      </c>
      <c r="C9543" s="1" t="n">
        <v>11</v>
      </c>
      <c r="D9543" s="1" t="s">
        <v>3218</v>
      </c>
      <c r="E9543" s="1" t="n">
        <v>616</v>
      </c>
      <c r="F9543" s="1" t="s">
        <v>2837</v>
      </c>
      <c r="I9543" s="1" t="n">
        <v>320421</v>
      </c>
      <c r="J9543" s="1" t="n">
        <v>105752</v>
      </c>
      <c r="K9543" s="1" t="n">
        <v>7897424080755</v>
      </c>
      <c r="L9543" s="1" t="s">
        <v>6077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8" t="n">
        <v>46269</v>
      </c>
      <c r="C9544" s="1" t="n">
        <v>11</v>
      </c>
      <c r="D9544" s="1" t="s">
        <v>3218</v>
      </c>
      <c r="E9544" s="1" t="n">
        <v>616</v>
      </c>
      <c r="F9544" s="1" t="s">
        <v>2837</v>
      </c>
      <c r="I9544" s="1" t="n">
        <v>320421</v>
      </c>
      <c r="J9544" s="1" t="n">
        <v>105760</v>
      </c>
      <c r="K9544" s="1" t="n">
        <v>7897424081387</v>
      </c>
      <c r="L9544" s="1" t="s">
        <v>6078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8" t="n">
        <v>46269</v>
      </c>
      <c r="C9545" s="1" t="n">
        <v>11</v>
      </c>
      <c r="D9545" s="1" t="s">
        <v>3218</v>
      </c>
      <c r="E9545" s="1" t="n">
        <v>616</v>
      </c>
      <c r="F9545" s="1" t="s">
        <v>2837</v>
      </c>
      <c r="I9545" s="1" t="n">
        <v>320421</v>
      </c>
      <c r="J9545" s="1" t="n">
        <v>106054</v>
      </c>
      <c r="K9545" s="1" t="n">
        <v>7897424081967</v>
      </c>
      <c r="L9545" s="1" t="s">
        <v>6079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8" t="n">
        <v>46269</v>
      </c>
      <c r="C9546" s="1" t="n">
        <v>11</v>
      </c>
      <c r="D9546" s="1" t="s">
        <v>3218</v>
      </c>
      <c r="E9546" s="1" t="n">
        <v>616</v>
      </c>
      <c r="F9546" s="1" t="s">
        <v>2837</v>
      </c>
      <c r="I9546" s="1" t="n">
        <v>320421</v>
      </c>
      <c r="J9546" s="1" t="n">
        <v>107120</v>
      </c>
      <c r="K9546" s="1" t="n">
        <v>7891175128858</v>
      </c>
      <c r="L9546" s="1" t="s">
        <v>6080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8" t="n">
        <v>46269</v>
      </c>
      <c r="C9547" s="1" t="n">
        <v>11</v>
      </c>
      <c r="D9547" s="1" t="s">
        <v>3218</v>
      </c>
      <c r="E9547" s="1" t="n">
        <v>616</v>
      </c>
      <c r="F9547" s="1" t="s">
        <v>2837</v>
      </c>
      <c r="I9547" s="1" t="n">
        <v>320421</v>
      </c>
      <c r="J9547" s="1" t="n">
        <v>109153</v>
      </c>
      <c r="K9547" s="1" t="n">
        <v>7896572011291</v>
      </c>
      <c r="L9547" s="1" t="s">
        <v>6074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8" t="n">
        <v>46269</v>
      </c>
      <c r="C9548" s="1" t="n">
        <v>11</v>
      </c>
      <c r="D9548" s="1" t="s">
        <v>3218</v>
      </c>
      <c r="E9548" s="1" t="n">
        <v>616</v>
      </c>
      <c r="F9548" s="1" t="s">
        <v>2837</v>
      </c>
      <c r="I9548" s="1" t="n">
        <v>320421</v>
      </c>
      <c r="J9548" s="1" t="n">
        <v>12263</v>
      </c>
      <c r="K9548" s="1" t="n">
        <v>7896572011031</v>
      </c>
      <c r="L9548" s="1" t="s">
        <v>6081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8" t="n">
        <v>46269</v>
      </c>
      <c r="C9549" s="1" t="n">
        <v>11</v>
      </c>
      <c r="D9549" s="1" t="s">
        <v>3218</v>
      </c>
      <c r="E9549" s="1" t="n">
        <v>616</v>
      </c>
      <c r="F9549" s="1" t="s">
        <v>2837</v>
      </c>
      <c r="I9549" s="1" t="n">
        <v>320421</v>
      </c>
      <c r="J9549" s="1" t="n">
        <v>19975</v>
      </c>
      <c r="K9549" s="1" t="n">
        <v>7891175257244</v>
      </c>
      <c r="L9549" s="1" t="s">
        <v>6082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8" t="n">
        <v>46269</v>
      </c>
      <c r="C9550" s="1" t="n">
        <v>11</v>
      </c>
      <c r="D9550" s="1" t="s">
        <v>3218</v>
      </c>
      <c r="E9550" s="1" t="n">
        <v>616</v>
      </c>
      <c r="F9550" s="1" t="s">
        <v>2837</v>
      </c>
      <c r="I9550" s="1" t="n">
        <v>320421</v>
      </c>
      <c r="J9550" s="1" t="n">
        <v>25024</v>
      </c>
      <c r="K9550" s="1" t="n">
        <v>7891175257237</v>
      </c>
      <c r="L9550" s="1" t="s">
        <v>6083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8" t="n">
        <v>46269</v>
      </c>
      <c r="C9551" s="1" t="n">
        <v>11</v>
      </c>
      <c r="D9551" s="1" t="s">
        <v>3218</v>
      </c>
      <c r="E9551" s="1" t="n">
        <v>616</v>
      </c>
      <c r="F9551" s="1" t="s">
        <v>2837</v>
      </c>
      <c r="I9551" s="1" t="n">
        <v>320421</v>
      </c>
      <c r="J9551" s="1" t="n">
        <v>26189</v>
      </c>
      <c r="K9551" s="1" t="n">
        <v>7891175185752</v>
      </c>
      <c r="L9551" s="1" t="s">
        <v>6084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8" t="n">
        <v>46269</v>
      </c>
      <c r="C9552" s="1" t="n">
        <v>11</v>
      </c>
      <c r="D9552" s="1" t="s">
        <v>3218</v>
      </c>
      <c r="E9552" s="1" t="n">
        <v>616</v>
      </c>
      <c r="F9552" s="1" t="s">
        <v>2837</v>
      </c>
      <c r="I9552" s="1" t="n">
        <v>320421</v>
      </c>
      <c r="J9552" s="1" t="n">
        <v>28028</v>
      </c>
      <c r="K9552" s="1" t="n">
        <v>7897424081394</v>
      </c>
      <c r="L9552" s="1" t="s">
        <v>6085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8" t="n">
        <v>46269</v>
      </c>
      <c r="C9553" s="1" t="n">
        <v>11</v>
      </c>
      <c r="D9553" s="1" t="s">
        <v>3218</v>
      </c>
      <c r="E9553" s="1" t="n">
        <v>616</v>
      </c>
      <c r="F9553" s="1" t="s">
        <v>2837</v>
      </c>
      <c r="I9553" s="1" t="n">
        <v>320421</v>
      </c>
      <c r="J9553" s="1" t="n">
        <v>28286</v>
      </c>
      <c r="K9553" s="1" t="n">
        <v>7897256262084</v>
      </c>
      <c r="L9553" s="1" t="s">
        <v>6086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8" t="n">
        <v>46269</v>
      </c>
      <c r="C9554" s="1" t="n">
        <v>11</v>
      </c>
      <c r="D9554" s="1" t="s">
        <v>3218</v>
      </c>
      <c r="E9554" s="1" t="n">
        <v>616</v>
      </c>
      <c r="F9554" s="1" t="s">
        <v>2837</v>
      </c>
      <c r="I9554" s="1" t="n">
        <v>320421</v>
      </c>
      <c r="J9554" s="1" t="n">
        <v>30614</v>
      </c>
      <c r="K9554" s="1" t="n">
        <v>7898590650025</v>
      </c>
      <c r="L9554" s="1" t="s">
        <v>6087</v>
      </c>
      <c r="N9554" s="1" t="n">
        <v>80</v>
      </c>
      <c r="O9554" s="1" t="n">
        <v>38.8</v>
      </c>
    </row>
    <row r="9555" customFormat="false" ht="15" hidden="false" customHeight="true" outlineLevel="0" collapsed="false">
      <c r="A9555" s="1" t="n">
        <v>3</v>
      </c>
      <c r="B9555" s="18" t="n">
        <v>46269</v>
      </c>
      <c r="C9555" s="1" t="n">
        <v>11</v>
      </c>
      <c r="D9555" s="1" t="s">
        <v>3218</v>
      </c>
      <c r="E9555" s="1" t="n">
        <v>616</v>
      </c>
      <c r="F9555" s="1" t="s">
        <v>2837</v>
      </c>
      <c r="I9555" s="1" t="n">
        <v>320421</v>
      </c>
      <c r="J9555" s="1" t="n">
        <v>30832</v>
      </c>
      <c r="K9555" s="1" t="n">
        <v>7896572010065</v>
      </c>
      <c r="L9555" s="1" t="s">
        <v>6081</v>
      </c>
      <c r="N9555" s="1" t="n">
        <v>5</v>
      </c>
      <c r="O9555" s="1" t="n">
        <v>38.8</v>
      </c>
    </row>
    <row r="9556" customFormat="false" ht="15" hidden="false" customHeight="true" outlineLevel="0" collapsed="false">
      <c r="A9556" s="1" t="n">
        <v>3</v>
      </c>
      <c r="B9556" s="18" t="n">
        <v>46269</v>
      </c>
      <c r="C9556" s="1" t="n">
        <v>11</v>
      </c>
      <c r="D9556" s="1" t="s">
        <v>3218</v>
      </c>
      <c r="E9556" s="1" t="n">
        <v>616</v>
      </c>
      <c r="F9556" s="1" t="s">
        <v>2837</v>
      </c>
      <c r="I9556" s="1" t="n">
        <v>320421</v>
      </c>
      <c r="J9556" s="1" t="n">
        <v>39579</v>
      </c>
      <c r="K9556" s="1" t="n">
        <v>7891153041391</v>
      </c>
      <c r="L9556" s="1" t="s">
        <v>6088</v>
      </c>
      <c r="N9556" s="1" t="n">
        <v>12</v>
      </c>
      <c r="O9556" s="1" t="n">
        <v>52.38</v>
      </c>
    </row>
    <row r="9557" customFormat="false" ht="15" hidden="false" customHeight="true" outlineLevel="0" collapsed="false">
      <c r="A9557" s="1" t="n">
        <v>3</v>
      </c>
      <c r="B9557" s="18" t="n">
        <v>46269</v>
      </c>
      <c r="C9557" s="1" t="n">
        <v>11</v>
      </c>
      <c r="D9557" s="1" t="s">
        <v>3218</v>
      </c>
      <c r="E9557" s="1" t="n">
        <v>616</v>
      </c>
      <c r="F9557" s="1" t="s">
        <v>2837</v>
      </c>
      <c r="I9557" s="1" t="n">
        <v>320421</v>
      </c>
      <c r="J9557" s="1" t="n">
        <v>46799</v>
      </c>
      <c r="K9557" s="1" t="n">
        <v>7891175128797</v>
      </c>
      <c r="L9557" s="1" t="s">
        <v>6089</v>
      </c>
      <c r="N9557" s="1" t="n">
        <v>5</v>
      </c>
      <c r="O9557" s="1" t="n">
        <v>24.74</v>
      </c>
    </row>
    <row r="9558" customFormat="false" ht="15" hidden="false" customHeight="true" outlineLevel="0" collapsed="false">
      <c r="A9558" s="1" t="n">
        <v>3</v>
      </c>
      <c r="B9558" s="18" t="n">
        <v>46269</v>
      </c>
      <c r="C9558" s="1" t="n">
        <v>11</v>
      </c>
      <c r="D9558" s="1" t="s">
        <v>3218</v>
      </c>
      <c r="E9558" s="1" t="n">
        <v>616</v>
      </c>
      <c r="F9558" s="1" t="s">
        <v>2837</v>
      </c>
      <c r="I9558" s="1" t="n">
        <v>320421</v>
      </c>
      <c r="J9558" s="1" t="n">
        <v>46800</v>
      </c>
      <c r="K9558" s="1" t="n">
        <v>7891175128803</v>
      </c>
      <c r="L9558" s="1" t="s">
        <v>6090</v>
      </c>
      <c r="N9558" s="1" t="n">
        <v>10</v>
      </c>
      <c r="O9558" s="1" t="n">
        <v>49.47</v>
      </c>
    </row>
    <row r="9559" customFormat="false" ht="15" hidden="false" customHeight="true" outlineLevel="0" collapsed="false">
      <c r="A9559" s="1" t="n">
        <v>3</v>
      </c>
      <c r="B9559" s="18" t="n">
        <v>46269</v>
      </c>
      <c r="C9559" s="1" t="n">
        <v>11</v>
      </c>
      <c r="D9559" s="1" t="s">
        <v>3218</v>
      </c>
      <c r="E9559" s="1" t="n">
        <v>616</v>
      </c>
      <c r="F9559" s="1" t="s">
        <v>2837</v>
      </c>
      <c r="I9559" s="1" t="n">
        <v>320421</v>
      </c>
      <c r="J9559" s="1" t="n">
        <v>46802</v>
      </c>
      <c r="K9559" s="1" t="n">
        <v>7891175128810</v>
      </c>
      <c r="L9559" s="1" t="s">
        <v>6091</v>
      </c>
      <c r="N9559" s="1" t="n">
        <v>10</v>
      </c>
      <c r="O9559" s="1" t="n">
        <v>49.47</v>
      </c>
    </row>
    <row r="9560" customFormat="false" ht="15" hidden="false" customHeight="true" outlineLevel="0" collapsed="false">
      <c r="A9560" s="1" t="n">
        <v>3</v>
      </c>
      <c r="B9560" s="18" t="n">
        <v>46269</v>
      </c>
      <c r="C9560" s="1" t="n">
        <v>11</v>
      </c>
      <c r="D9560" s="1" t="s">
        <v>3218</v>
      </c>
      <c r="E9560" s="1" t="n">
        <v>616</v>
      </c>
      <c r="F9560" s="1" t="s">
        <v>2837</v>
      </c>
      <c r="I9560" s="1" t="n">
        <v>320421</v>
      </c>
      <c r="J9560" s="1" t="n">
        <v>48187</v>
      </c>
      <c r="K9560" s="1" t="n">
        <v>7891175128841</v>
      </c>
      <c r="L9560" s="1" t="s">
        <v>6092</v>
      </c>
      <c r="N9560" s="1" t="n">
        <v>5</v>
      </c>
      <c r="O9560" s="1" t="n">
        <v>24.74</v>
      </c>
    </row>
    <row r="9561" customFormat="false" ht="15" hidden="false" customHeight="true" outlineLevel="0" collapsed="false">
      <c r="A9561" s="1" t="n">
        <v>3</v>
      </c>
      <c r="B9561" s="18" t="n">
        <v>46269</v>
      </c>
      <c r="C9561" s="1" t="n">
        <v>11</v>
      </c>
      <c r="D9561" s="1" t="s">
        <v>3218</v>
      </c>
      <c r="E9561" s="1" t="n">
        <v>616</v>
      </c>
      <c r="F9561" s="1" t="s">
        <v>2837</v>
      </c>
      <c r="I9561" s="1" t="n">
        <v>320421</v>
      </c>
      <c r="J9561" s="1" t="n">
        <v>49403</v>
      </c>
      <c r="K9561" s="1" t="n">
        <v>7891153041278</v>
      </c>
      <c r="L9561" s="1" t="s">
        <v>6093</v>
      </c>
      <c r="N9561" s="1" t="n">
        <v>12</v>
      </c>
      <c r="O9561" s="1" t="n">
        <v>52.38</v>
      </c>
    </row>
    <row r="9562" customFormat="false" ht="15" hidden="false" customHeight="true" outlineLevel="0" collapsed="false">
      <c r="A9562" s="1" t="n">
        <v>3</v>
      </c>
      <c r="B9562" s="18" t="n">
        <v>46269</v>
      </c>
      <c r="C9562" s="1" t="n">
        <v>11</v>
      </c>
      <c r="D9562" s="1" t="s">
        <v>3218</v>
      </c>
      <c r="E9562" s="1" t="n">
        <v>616</v>
      </c>
      <c r="F9562" s="1" t="s">
        <v>2837</v>
      </c>
      <c r="I9562" s="1" t="n">
        <v>320421</v>
      </c>
      <c r="J9562" s="1" t="n">
        <v>52730</v>
      </c>
      <c r="K9562" s="1" t="n">
        <v>7891175128827</v>
      </c>
      <c r="L9562" s="1" t="s">
        <v>6094</v>
      </c>
      <c r="N9562" s="1" t="n">
        <v>5</v>
      </c>
      <c r="O9562" s="1" t="n">
        <v>24.74</v>
      </c>
    </row>
    <row r="9563" customFormat="false" ht="15" hidden="false" customHeight="true" outlineLevel="0" collapsed="false">
      <c r="A9563" s="1" t="n">
        <v>3</v>
      </c>
      <c r="B9563" s="18" t="n">
        <v>46269</v>
      </c>
      <c r="C9563" s="1" t="n">
        <v>11</v>
      </c>
      <c r="D9563" s="1" t="s">
        <v>3218</v>
      </c>
      <c r="E9563" s="1" t="n">
        <v>616</v>
      </c>
      <c r="F9563" s="1" t="s">
        <v>2837</v>
      </c>
      <c r="I9563" s="1" t="n">
        <v>320421</v>
      </c>
      <c r="J9563" s="1" t="n">
        <v>57955</v>
      </c>
      <c r="K9563" s="1" t="n">
        <v>7898393923005</v>
      </c>
      <c r="L9563" s="1" t="s">
        <v>6095</v>
      </c>
      <c r="N9563" s="1" t="n">
        <v>6</v>
      </c>
      <c r="O9563" s="1" t="n">
        <v>50.63</v>
      </c>
    </row>
    <row r="9564" customFormat="false" ht="15" hidden="false" customHeight="true" outlineLevel="0" collapsed="false">
      <c r="A9564" s="1" t="n">
        <v>3</v>
      </c>
      <c r="B9564" s="18" t="n">
        <v>46269</v>
      </c>
      <c r="C9564" s="1" t="n">
        <v>11</v>
      </c>
      <c r="D9564" s="1" t="s">
        <v>3218</v>
      </c>
      <c r="E9564" s="1" t="n">
        <v>616</v>
      </c>
      <c r="F9564" s="1" t="s">
        <v>2837</v>
      </c>
      <c r="I9564" s="1" t="n">
        <v>320421</v>
      </c>
      <c r="J9564" s="1" t="n">
        <v>58780</v>
      </c>
      <c r="K9564" s="1" t="n">
        <v>7897975018412</v>
      </c>
      <c r="L9564" s="1" t="s">
        <v>6096</v>
      </c>
      <c r="N9564" s="1" t="n">
        <v>10</v>
      </c>
      <c r="O9564" s="1" t="n">
        <v>43.65</v>
      </c>
    </row>
    <row r="9565" customFormat="false" ht="15" hidden="false" customHeight="true" outlineLevel="0" collapsed="false">
      <c r="A9565" s="1" t="n">
        <v>3</v>
      </c>
      <c r="B9565" s="18" t="n">
        <v>46269</v>
      </c>
      <c r="C9565" s="1" t="n">
        <v>11</v>
      </c>
      <c r="D9565" s="1" t="s">
        <v>3218</v>
      </c>
      <c r="E9565" s="1" t="n">
        <v>616</v>
      </c>
      <c r="F9565" s="1" t="s">
        <v>2837</v>
      </c>
      <c r="I9565" s="1" t="n">
        <v>320421</v>
      </c>
      <c r="J9565" s="1" t="n">
        <v>59660</v>
      </c>
      <c r="K9565" s="1" t="n">
        <v>7897424080786</v>
      </c>
      <c r="L9565" s="1" t="s">
        <v>6097</v>
      </c>
      <c r="N9565" s="1" t="n">
        <v>12</v>
      </c>
      <c r="O9565" s="1" t="n">
        <v>40.74</v>
      </c>
    </row>
    <row r="9566" customFormat="false" ht="15" hidden="false" customHeight="true" outlineLevel="0" collapsed="false">
      <c r="A9566" s="1" t="n">
        <v>3</v>
      </c>
      <c r="B9566" s="18" t="n">
        <v>46269</v>
      </c>
      <c r="C9566" s="1" t="n">
        <v>11</v>
      </c>
      <c r="D9566" s="1" t="s">
        <v>3218</v>
      </c>
      <c r="E9566" s="1" t="n">
        <v>616</v>
      </c>
      <c r="F9566" s="1" t="s">
        <v>2837</v>
      </c>
      <c r="I9566" s="1" t="n">
        <v>320421</v>
      </c>
      <c r="J9566" s="1" t="n">
        <v>60897</v>
      </c>
      <c r="K9566" s="1" t="n">
        <v>7898590650032</v>
      </c>
      <c r="L9566" s="1" t="s">
        <v>6098</v>
      </c>
      <c r="N9566" s="1" t="n">
        <v>40</v>
      </c>
      <c r="O9566" s="1" t="n">
        <v>38.8</v>
      </c>
    </row>
    <row r="9567" customFormat="false" ht="15" hidden="false" customHeight="true" outlineLevel="0" collapsed="false">
      <c r="A9567" s="1" t="n">
        <v>3</v>
      </c>
      <c r="B9567" s="18" t="n">
        <v>46269</v>
      </c>
      <c r="C9567" s="1" t="n">
        <v>11</v>
      </c>
      <c r="D9567" s="1" t="s">
        <v>3218</v>
      </c>
      <c r="E9567" s="1" t="n">
        <v>616</v>
      </c>
      <c r="F9567" s="1" t="s">
        <v>2837</v>
      </c>
      <c r="I9567" s="1" t="n">
        <v>320421</v>
      </c>
      <c r="J9567" s="1" t="n">
        <v>61429</v>
      </c>
      <c r="K9567" s="1" t="n">
        <v>2257877</v>
      </c>
      <c r="L9567" s="1" t="s">
        <v>6099</v>
      </c>
      <c r="N9567" s="1" t="n">
        <v>6</v>
      </c>
      <c r="O9567" s="1" t="n">
        <v>84.39</v>
      </c>
    </row>
    <row r="9568" customFormat="false" ht="15" hidden="false" customHeight="true" outlineLevel="0" collapsed="false">
      <c r="A9568" s="1" t="n">
        <v>3</v>
      </c>
      <c r="B9568" s="18" t="n">
        <v>46269</v>
      </c>
      <c r="C9568" s="1" t="n">
        <v>11</v>
      </c>
      <c r="D9568" s="1" t="s">
        <v>3218</v>
      </c>
      <c r="E9568" s="1" t="n">
        <v>616</v>
      </c>
      <c r="F9568" s="1" t="s">
        <v>2837</v>
      </c>
      <c r="I9568" s="1" t="n">
        <v>320421</v>
      </c>
      <c r="J9568" s="1" t="n">
        <v>61488</v>
      </c>
      <c r="K9568" s="1" t="n">
        <v>7897256292173</v>
      </c>
      <c r="L9568" s="1" t="s">
        <v>6100</v>
      </c>
      <c r="N9568" s="1" t="n">
        <v>2</v>
      </c>
      <c r="O9568" s="1" t="n">
        <v>6.98</v>
      </c>
    </row>
    <row r="9569" customFormat="false" ht="15" hidden="false" customHeight="true" outlineLevel="0" collapsed="false">
      <c r="A9569" s="1" t="n">
        <v>3</v>
      </c>
      <c r="B9569" s="18" t="n">
        <v>46269</v>
      </c>
      <c r="C9569" s="1" t="n">
        <v>11</v>
      </c>
      <c r="D9569" s="1" t="s">
        <v>3218</v>
      </c>
      <c r="E9569" s="1" t="n">
        <v>616</v>
      </c>
      <c r="F9569" s="1" t="s">
        <v>2837</v>
      </c>
      <c r="I9569" s="1" t="n">
        <v>320421</v>
      </c>
      <c r="J9569" s="1" t="n">
        <v>79190</v>
      </c>
      <c r="K9569" s="1" t="n">
        <v>7898573160992</v>
      </c>
      <c r="L9569" s="1" t="s">
        <v>6101</v>
      </c>
      <c r="N9569" s="1" t="n">
        <v>8</v>
      </c>
      <c r="O9569" s="1" t="n">
        <v>35.7</v>
      </c>
    </row>
    <row r="9570" customFormat="false" ht="15" hidden="false" customHeight="true" outlineLevel="0" collapsed="false">
      <c r="A9570" s="1" t="n">
        <v>3</v>
      </c>
      <c r="B9570" s="18" t="n">
        <v>46269</v>
      </c>
      <c r="C9570" s="1" t="n">
        <v>11</v>
      </c>
      <c r="D9570" s="1" t="s">
        <v>3218</v>
      </c>
      <c r="E9570" s="1" t="n">
        <v>616</v>
      </c>
      <c r="F9570" s="1" t="s">
        <v>2837</v>
      </c>
      <c r="I9570" s="1" t="n">
        <v>320421</v>
      </c>
      <c r="J9570" s="1" t="n">
        <v>79191</v>
      </c>
      <c r="K9570" s="1" t="n">
        <v>7898573161012</v>
      </c>
      <c r="L9570" s="1" t="s">
        <v>6102</v>
      </c>
      <c r="N9570" s="1" t="n">
        <v>8</v>
      </c>
      <c r="O9570" s="1" t="n">
        <v>43.46</v>
      </c>
    </row>
    <row r="9571" customFormat="false" ht="15" hidden="false" customHeight="true" outlineLevel="0" collapsed="false">
      <c r="A9571" s="1" t="n">
        <v>3</v>
      </c>
      <c r="B9571" s="18" t="n">
        <v>46269</v>
      </c>
      <c r="C9571" s="1" t="n">
        <v>11</v>
      </c>
      <c r="D9571" s="1" t="s">
        <v>3218</v>
      </c>
      <c r="E9571" s="1" t="n">
        <v>616</v>
      </c>
      <c r="F9571" s="1" t="s">
        <v>2837</v>
      </c>
      <c r="I9571" s="1" t="n">
        <v>320421</v>
      </c>
      <c r="J9571" s="1" t="n">
        <v>79685</v>
      </c>
      <c r="K9571" s="1" t="n">
        <v>7897256213154</v>
      </c>
      <c r="L9571" s="1" t="s">
        <v>6103</v>
      </c>
      <c r="N9571" s="1" t="n">
        <v>5</v>
      </c>
      <c r="O9571" s="1" t="n">
        <v>25.7</v>
      </c>
    </row>
    <row r="9572" customFormat="false" ht="15" hidden="false" customHeight="true" outlineLevel="0" collapsed="false">
      <c r="A9572" s="1" t="n">
        <v>3</v>
      </c>
      <c r="B9572" s="18" t="n">
        <v>46269</v>
      </c>
      <c r="C9572" s="1" t="n">
        <v>11</v>
      </c>
      <c r="D9572" s="1" t="s">
        <v>3218</v>
      </c>
      <c r="E9572" s="1" t="n">
        <v>616</v>
      </c>
      <c r="F9572" s="1" t="s">
        <v>2837</v>
      </c>
      <c r="I9572" s="1" t="n">
        <v>320421</v>
      </c>
      <c r="J9572" s="1" t="n">
        <v>82271</v>
      </c>
      <c r="K9572" s="1" t="n">
        <v>7897256292180</v>
      </c>
      <c r="L9572" s="1" t="s">
        <v>6104</v>
      </c>
      <c r="N9572" s="1" t="n">
        <v>2</v>
      </c>
      <c r="O9572" s="1" t="n">
        <v>6.79</v>
      </c>
    </row>
    <row r="9573" customFormat="false" ht="15" hidden="false" customHeight="true" outlineLevel="0" collapsed="false">
      <c r="A9573" s="1" t="n">
        <v>3</v>
      </c>
      <c r="B9573" s="18" t="n">
        <v>46269</v>
      </c>
      <c r="C9573" s="1" t="n">
        <v>11</v>
      </c>
      <c r="D9573" s="1" t="s">
        <v>3218</v>
      </c>
      <c r="E9573" s="1" t="n">
        <v>616</v>
      </c>
      <c r="F9573" s="1" t="s">
        <v>2837</v>
      </c>
      <c r="I9573" s="1" t="n">
        <v>320421</v>
      </c>
      <c r="J9573" s="1" t="n">
        <v>82272</v>
      </c>
      <c r="K9573" s="1" t="n">
        <v>7897256222330</v>
      </c>
      <c r="L9573" s="1" t="s">
        <v>6105</v>
      </c>
      <c r="N9573" s="1" t="n">
        <v>2</v>
      </c>
      <c r="O9573" s="1" t="n">
        <v>6.79</v>
      </c>
    </row>
    <row r="9574" customFormat="false" ht="15" hidden="false" customHeight="true" outlineLevel="0" collapsed="false">
      <c r="A9574" s="1" t="n">
        <v>3</v>
      </c>
      <c r="B9574" s="18" t="n">
        <v>46269</v>
      </c>
      <c r="C9574" s="1" t="n">
        <v>11</v>
      </c>
      <c r="D9574" s="1" t="s">
        <v>3218</v>
      </c>
      <c r="E9574" s="1" t="n">
        <v>616</v>
      </c>
      <c r="F9574" s="1" t="s">
        <v>2837</v>
      </c>
      <c r="I9574" s="1" t="n">
        <v>320422</v>
      </c>
      <c r="J9574" s="1" t="n">
        <v>10203</v>
      </c>
      <c r="K9574" s="1" t="n">
        <v>7896572014216</v>
      </c>
      <c r="L9574" s="1" t="s">
        <v>6106</v>
      </c>
      <c r="N9574" s="1" t="n">
        <v>12</v>
      </c>
      <c r="O9574" s="1" t="n">
        <v>39.58</v>
      </c>
    </row>
    <row r="9575" customFormat="false" ht="15" hidden="false" customHeight="true" outlineLevel="0" collapsed="false">
      <c r="A9575" s="1" t="n">
        <v>3</v>
      </c>
      <c r="B9575" s="18" t="n">
        <v>46269</v>
      </c>
      <c r="C9575" s="1" t="n">
        <v>11</v>
      </c>
      <c r="D9575" s="1" t="s">
        <v>3218</v>
      </c>
      <c r="E9575" s="1" t="n">
        <v>616</v>
      </c>
      <c r="F9575" s="1" t="s">
        <v>2837</v>
      </c>
      <c r="I9575" s="1" t="n">
        <v>320422</v>
      </c>
      <c r="J9575" s="1" t="n">
        <v>103299</v>
      </c>
      <c r="K9575" s="1" t="n">
        <v>7896572014230</v>
      </c>
      <c r="L9575" s="1" t="s">
        <v>6107</v>
      </c>
      <c r="N9575" s="1" t="n">
        <v>12</v>
      </c>
      <c r="O9575" s="1" t="n">
        <v>66.35</v>
      </c>
    </row>
    <row r="9576" customFormat="false" ht="15" hidden="false" customHeight="true" outlineLevel="0" collapsed="false">
      <c r="A9576" s="1" t="n">
        <v>3</v>
      </c>
      <c r="B9576" s="18" t="n">
        <v>46269</v>
      </c>
      <c r="C9576" s="1" t="n">
        <v>11</v>
      </c>
      <c r="D9576" s="1" t="s">
        <v>3218</v>
      </c>
      <c r="E9576" s="1" t="n">
        <v>616</v>
      </c>
      <c r="F9576" s="1" t="s">
        <v>2837</v>
      </c>
      <c r="I9576" s="1" t="n">
        <v>320422</v>
      </c>
      <c r="J9576" s="1" t="n">
        <v>103661</v>
      </c>
      <c r="K9576" s="1" t="n">
        <v>7891334150010</v>
      </c>
      <c r="L9576" s="1" t="s">
        <v>5806</v>
      </c>
      <c r="N9576" s="1" t="n">
        <v>25</v>
      </c>
      <c r="O9576" s="1" t="n">
        <v>14.55</v>
      </c>
    </row>
    <row r="9577" customFormat="false" ht="15" hidden="false" customHeight="true" outlineLevel="0" collapsed="false">
      <c r="A9577" s="1" t="n">
        <v>3</v>
      </c>
      <c r="B9577" s="18" t="n">
        <v>46269</v>
      </c>
      <c r="C9577" s="1" t="n">
        <v>11</v>
      </c>
      <c r="D9577" s="1" t="s">
        <v>3218</v>
      </c>
      <c r="E9577" s="1" t="n">
        <v>616</v>
      </c>
      <c r="F9577" s="1" t="s">
        <v>2837</v>
      </c>
      <c r="I9577" s="1" t="n">
        <v>320422</v>
      </c>
      <c r="J9577" s="1" t="n">
        <v>106323</v>
      </c>
      <c r="K9577" s="1" t="n">
        <v>7896572014056</v>
      </c>
      <c r="L9577" s="1" t="s">
        <v>6108</v>
      </c>
      <c r="N9577" s="1" t="n">
        <v>24</v>
      </c>
      <c r="O9577" s="1" t="n">
        <v>51.22</v>
      </c>
    </row>
    <row r="9578" customFormat="false" ht="15" hidden="false" customHeight="true" outlineLevel="0" collapsed="false">
      <c r="A9578" s="1" t="n">
        <v>3</v>
      </c>
      <c r="B9578" s="18" t="n">
        <v>46269</v>
      </c>
      <c r="C9578" s="1" t="n">
        <v>11</v>
      </c>
      <c r="D9578" s="1" t="s">
        <v>3218</v>
      </c>
      <c r="E9578" s="1" t="n">
        <v>616</v>
      </c>
      <c r="F9578" s="1" t="s">
        <v>2837</v>
      </c>
      <c r="I9578" s="1" t="n">
        <v>320422</v>
      </c>
      <c r="J9578" s="1" t="n">
        <v>106324</v>
      </c>
      <c r="K9578" s="1" t="n">
        <v>7896572014070</v>
      </c>
      <c r="L9578" s="1" t="s">
        <v>6108</v>
      </c>
      <c r="N9578" s="1" t="n">
        <v>24</v>
      </c>
      <c r="O9578" s="1" t="n">
        <v>83.81</v>
      </c>
    </row>
    <row r="9579" customFormat="false" ht="15" hidden="false" customHeight="true" outlineLevel="0" collapsed="false">
      <c r="A9579" s="1" t="n">
        <v>3</v>
      </c>
      <c r="B9579" s="18" t="n">
        <v>46269</v>
      </c>
      <c r="C9579" s="1" t="n">
        <v>11</v>
      </c>
      <c r="D9579" s="1" t="s">
        <v>3218</v>
      </c>
      <c r="E9579" s="1" t="n">
        <v>616</v>
      </c>
      <c r="F9579" s="1" t="s">
        <v>2837</v>
      </c>
      <c r="I9579" s="1" t="n">
        <v>320422</v>
      </c>
      <c r="J9579" s="1" t="n">
        <v>107420</v>
      </c>
      <c r="K9579" s="1" t="n">
        <v>7891173021793</v>
      </c>
      <c r="L9579" s="1" t="s">
        <v>6109</v>
      </c>
      <c r="N9579" s="1" t="n">
        <v>20</v>
      </c>
      <c r="O9579" s="1" t="n">
        <v>135.61</v>
      </c>
    </row>
    <row r="9580" customFormat="false" ht="15" hidden="false" customHeight="true" outlineLevel="0" collapsed="false">
      <c r="A9580" s="1" t="n">
        <v>3</v>
      </c>
      <c r="B9580" s="18" t="n">
        <v>46269</v>
      </c>
      <c r="C9580" s="1" t="n">
        <v>11</v>
      </c>
      <c r="D9580" s="1" t="s">
        <v>3218</v>
      </c>
      <c r="E9580" s="1" t="n">
        <v>616</v>
      </c>
      <c r="F9580" s="1" t="s">
        <v>2837</v>
      </c>
      <c r="I9580" s="1" t="n">
        <v>320422</v>
      </c>
      <c r="J9580" s="1" t="n">
        <v>108118</v>
      </c>
      <c r="K9580" s="1" t="n">
        <v>7898293080020</v>
      </c>
      <c r="L9580" s="1" t="s">
        <v>6110</v>
      </c>
      <c r="N9580" s="1" t="n">
        <v>12</v>
      </c>
      <c r="O9580" s="1" t="n">
        <v>111.74</v>
      </c>
    </row>
    <row r="9581" customFormat="false" ht="15" hidden="false" customHeight="true" outlineLevel="0" collapsed="false">
      <c r="A9581" s="1" t="n">
        <v>3</v>
      </c>
      <c r="B9581" s="18" t="n">
        <v>46269</v>
      </c>
      <c r="C9581" s="1" t="n">
        <v>11</v>
      </c>
      <c r="D9581" s="1" t="s">
        <v>3218</v>
      </c>
      <c r="E9581" s="1" t="n">
        <v>616</v>
      </c>
      <c r="F9581" s="1" t="s">
        <v>2837</v>
      </c>
      <c r="I9581" s="1" t="n">
        <v>320422</v>
      </c>
      <c r="J9581" s="1" t="n">
        <v>11833</v>
      </c>
      <c r="K9581" s="1" t="n">
        <v>7891334199644</v>
      </c>
      <c r="L9581" s="1" t="s">
        <v>6111</v>
      </c>
      <c r="N9581" s="1" t="n">
        <v>12</v>
      </c>
      <c r="O9581" s="1" t="n">
        <v>65.18</v>
      </c>
    </row>
    <row r="9582" customFormat="false" ht="15" hidden="false" customHeight="true" outlineLevel="0" collapsed="false">
      <c r="A9582" s="1" t="n">
        <v>3</v>
      </c>
      <c r="B9582" s="18" t="n">
        <v>46269</v>
      </c>
      <c r="C9582" s="1" t="n">
        <v>11</v>
      </c>
      <c r="D9582" s="1" t="s">
        <v>3218</v>
      </c>
      <c r="E9582" s="1" t="n">
        <v>616</v>
      </c>
      <c r="F9582" s="1" t="s">
        <v>2837</v>
      </c>
      <c r="I9582" s="1" t="n">
        <v>320422</v>
      </c>
      <c r="J9582" s="1" t="n">
        <v>14546</v>
      </c>
      <c r="K9582" s="1" t="n">
        <v>7898927947187</v>
      </c>
      <c r="L9582" s="1" t="s">
        <v>6112</v>
      </c>
      <c r="N9582" s="1" t="n">
        <v>25</v>
      </c>
      <c r="O9582" s="1" t="n">
        <v>70.33</v>
      </c>
    </row>
    <row r="9583" customFormat="false" ht="15" hidden="false" customHeight="true" outlineLevel="0" collapsed="false">
      <c r="A9583" s="1" t="n">
        <v>3</v>
      </c>
      <c r="B9583" s="18" t="n">
        <v>46269</v>
      </c>
      <c r="C9583" s="1" t="n">
        <v>11</v>
      </c>
      <c r="D9583" s="1" t="s">
        <v>3218</v>
      </c>
      <c r="E9583" s="1" t="n">
        <v>616</v>
      </c>
      <c r="F9583" s="1" t="s">
        <v>2837</v>
      </c>
      <c r="I9583" s="1" t="n">
        <v>320422</v>
      </c>
      <c r="J9583" s="1" t="n">
        <v>15949</v>
      </c>
      <c r="K9583" s="1" t="n">
        <v>7898287710025</v>
      </c>
      <c r="L9583" s="1" t="s">
        <v>6113</v>
      </c>
      <c r="N9583" s="1" t="n">
        <v>24</v>
      </c>
      <c r="O9583" s="1" t="n">
        <v>123.38</v>
      </c>
    </row>
    <row r="9584" customFormat="false" ht="15" hidden="false" customHeight="true" outlineLevel="0" collapsed="false">
      <c r="A9584" s="1" t="n">
        <v>3</v>
      </c>
      <c r="B9584" s="18" t="n">
        <v>46269</v>
      </c>
      <c r="C9584" s="1" t="n">
        <v>11</v>
      </c>
      <c r="D9584" s="1" t="s">
        <v>3218</v>
      </c>
      <c r="E9584" s="1" t="n">
        <v>616</v>
      </c>
      <c r="F9584" s="1" t="s">
        <v>2837</v>
      </c>
      <c r="I9584" s="1" t="n">
        <v>320422</v>
      </c>
      <c r="J9584" s="1" t="n">
        <v>23500</v>
      </c>
      <c r="K9584" s="1" t="n">
        <v>7898287710018</v>
      </c>
      <c r="L9584" s="1" t="s">
        <v>6114</v>
      </c>
      <c r="N9584" s="1" t="n">
        <v>24</v>
      </c>
      <c r="O9584" s="1" t="n">
        <v>86.14</v>
      </c>
    </row>
    <row r="9585" customFormat="false" ht="15" hidden="false" customHeight="true" outlineLevel="0" collapsed="false">
      <c r="A9585" s="1" t="n">
        <v>3</v>
      </c>
      <c r="B9585" s="18" t="n">
        <v>46269</v>
      </c>
      <c r="C9585" s="1" t="n">
        <v>11</v>
      </c>
      <c r="D9585" s="1" t="s">
        <v>3218</v>
      </c>
      <c r="E9585" s="1" t="n">
        <v>616</v>
      </c>
      <c r="F9585" s="1" t="s">
        <v>2837</v>
      </c>
      <c r="I9585" s="1" t="n">
        <v>320422</v>
      </c>
      <c r="J9585" s="1" t="n">
        <v>24042</v>
      </c>
      <c r="K9585" s="1" t="n">
        <v>7891153073217</v>
      </c>
      <c r="L9585" s="1" t="s">
        <v>6115</v>
      </c>
      <c r="N9585" s="1" t="n">
        <v>36</v>
      </c>
      <c r="O9585" s="1" t="n">
        <v>83.81</v>
      </c>
    </row>
    <row r="9586" customFormat="false" ht="15" hidden="false" customHeight="true" outlineLevel="0" collapsed="false">
      <c r="A9586" s="1" t="n">
        <v>3</v>
      </c>
      <c r="B9586" s="18" t="n">
        <v>46269</v>
      </c>
      <c r="C9586" s="1" t="n">
        <v>11</v>
      </c>
      <c r="D9586" s="1" t="s">
        <v>3218</v>
      </c>
      <c r="E9586" s="1" t="n">
        <v>616</v>
      </c>
      <c r="F9586" s="1" t="s">
        <v>2837</v>
      </c>
      <c r="I9586" s="1" t="n">
        <v>320422</v>
      </c>
      <c r="J9586" s="1" t="n">
        <v>30531</v>
      </c>
      <c r="K9586" s="1" t="n">
        <v>7897256241805</v>
      </c>
      <c r="L9586" s="1" t="s">
        <v>6116</v>
      </c>
      <c r="N9586" s="1" t="n">
        <v>24</v>
      </c>
      <c r="O9586" s="1" t="n">
        <v>25.61</v>
      </c>
    </row>
    <row r="9587" customFormat="false" ht="15" hidden="false" customHeight="true" outlineLevel="0" collapsed="false">
      <c r="A9587" s="1" t="n">
        <v>3</v>
      </c>
      <c r="B9587" s="18" t="n">
        <v>46269</v>
      </c>
      <c r="C9587" s="1" t="n">
        <v>11</v>
      </c>
      <c r="D9587" s="1" t="s">
        <v>3218</v>
      </c>
      <c r="E9587" s="1" t="n">
        <v>616</v>
      </c>
      <c r="F9587" s="1" t="s">
        <v>2837</v>
      </c>
      <c r="I9587" s="1" t="n">
        <v>320422</v>
      </c>
      <c r="J9587" s="1" t="n">
        <v>30597</v>
      </c>
      <c r="K9587" s="1" t="n">
        <v>70330129627</v>
      </c>
      <c r="L9587" s="1" t="s">
        <v>6117</v>
      </c>
      <c r="N9587" s="1" t="n">
        <v>50</v>
      </c>
      <c r="O9587" s="1" t="n">
        <v>46.07</v>
      </c>
    </row>
    <row r="9588" customFormat="false" ht="15" hidden="false" customHeight="true" outlineLevel="0" collapsed="false">
      <c r="A9588" s="1" t="n">
        <v>3</v>
      </c>
      <c r="B9588" s="18" t="n">
        <v>46269</v>
      </c>
      <c r="C9588" s="1" t="n">
        <v>11</v>
      </c>
      <c r="D9588" s="1" t="s">
        <v>3218</v>
      </c>
      <c r="E9588" s="1" t="n">
        <v>616</v>
      </c>
      <c r="F9588" s="1" t="s">
        <v>2837</v>
      </c>
      <c r="I9588" s="1" t="n">
        <v>320422</v>
      </c>
      <c r="J9588" s="1" t="n">
        <v>30599</v>
      </c>
      <c r="K9588" s="1" t="n">
        <v>70330129665</v>
      </c>
      <c r="L9588" s="1" t="s">
        <v>6118</v>
      </c>
      <c r="N9588" s="1" t="n">
        <v>50</v>
      </c>
      <c r="O9588" s="1" t="n">
        <v>46.07</v>
      </c>
    </row>
    <row r="9589" customFormat="false" ht="15" hidden="false" customHeight="true" outlineLevel="0" collapsed="false">
      <c r="A9589" s="1" t="n">
        <v>3</v>
      </c>
      <c r="B9589" s="18" t="n">
        <v>46269</v>
      </c>
      <c r="C9589" s="1" t="n">
        <v>11</v>
      </c>
      <c r="D9589" s="1" t="s">
        <v>3218</v>
      </c>
      <c r="E9589" s="1" t="n">
        <v>616</v>
      </c>
      <c r="F9589" s="1" t="s">
        <v>2837</v>
      </c>
      <c r="I9589" s="1" t="n">
        <v>320422</v>
      </c>
      <c r="J9589" s="1" t="n">
        <v>30600</v>
      </c>
      <c r="K9589" s="1" t="n">
        <v>70330183575</v>
      </c>
      <c r="L9589" s="1" t="s">
        <v>6119</v>
      </c>
      <c r="N9589" s="1" t="n">
        <v>50</v>
      </c>
      <c r="O9589" s="1" t="n">
        <v>46.07</v>
      </c>
    </row>
    <row r="9590" customFormat="false" ht="15" hidden="false" customHeight="true" outlineLevel="0" collapsed="false">
      <c r="A9590" s="1" t="n">
        <v>3</v>
      </c>
      <c r="B9590" s="18" t="n">
        <v>46269</v>
      </c>
      <c r="C9590" s="1" t="n">
        <v>11</v>
      </c>
      <c r="D9590" s="1" t="s">
        <v>3218</v>
      </c>
      <c r="E9590" s="1" t="n">
        <v>616</v>
      </c>
      <c r="F9590" s="1" t="s">
        <v>2837</v>
      </c>
      <c r="I9590" s="1" t="n">
        <v>320422</v>
      </c>
      <c r="J9590" s="1" t="n">
        <v>30601</v>
      </c>
      <c r="K9590" s="1" t="n">
        <v>70330183582</v>
      </c>
      <c r="L9590" s="1" t="s">
        <v>6120</v>
      </c>
      <c r="N9590" s="1" t="n">
        <v>50</v>
      </c>
      <c r="O9590" s="1" t="n">
        <v>46.07</v>
      </c>
    </row>
    <row r="9591" customFormat="false" ht="15" hidden="false" customHeight="true" outlineLevel="0" collapsed="false">
      <c r="A9591" s="1" t="n">
        <v>3</v>
      </c>
      <c r="B9591" s="18" t="n">
        <v>46269</v>
      </c>
      <c r="C9591" s="1" t="n">
        <v>11</v>
      </c>
      <c r="D9591" s="1" t="s">
        <v>3218</v>
      </c>
      <c r="E9591" s="1" t="n">
        <v>616</v>
      </c>
      <c r="F9591" s="1" t="s">
        <v>2837</v>
      </c>
      <c r="I9591" s="1" t="n">
        <v>320422</v>
      </c>
      <c r="J9591" s="1" t="n">
        <v>37122</v>
      </c>
      <c r="K9591" s="1" t="n">
        <v>7896454300031</v>
      </c>
      <c r="L9591" s="1" t="s">
        <v>6121</v>
      </c>
      <c r="N9591" s="1" t="n">
        <v>12</v>
      </c>
      <c r="O9591" s="1" t="n">
        <v>97.78</v>
      </c>
    </row>
    <row r="9592" customFormat="false" ht="15" hidden="false" customHeight="true" outlineLevel="0" collapsed="false">
      <c r="A9592" s="1" t="n">
        <v>3</v>
      </c>
      <c r="B9592" s="18" t="n">
        <v>46269</v>
      </c>
      <c r="C9592" s="1" t="n">
        <v>11</v>
      </c>
      <c r="D9592" s="1" t="s">
        <v>3218</v>
      </c>
      <c r="E9592" s="1" t="n">
        <v>616</v>
      </c>
      <c r="F9592" s="1" t="s">
        <v>2837</v>
      </c>
      <c r="I9592" s="1" t="n">
        <v>320422</v>
      </c>
      <c r="J9592" s="1" t="n">
        <v>37123</v>
      </c>
      <c r="K9592" s="1" t="n">
        <v>7896454300048</v>
      </c>
      <c r="L9592" s="1" t="s">
        <v>6122</v>
      </c>
      <c r="N9592" s="1" t="n">
        <v>12</v>
      </c>
      <c r="O9592" s="1" t="n">
        <v>61.69</v>
      </c>
    </row>
    <row r="9593" customFormat="false" ht="15" hidden="false" customHeight="true" outlineLevel="0" collapsed="false">
      <c r="A9593" s="1" t="n">
        <v>3</v>
      </c>
      <c r="B9593" s="18" t="n">
        <v>46269</v>
      </c>
      <c r="C9593" s="1" t="n">
        <v>11</v>
      </c>
      <c r="D9593" s="1" t="s">
        <v>3218</v>
      </c>
      <c r="E9593" s="1" t="n">
        <v>616</v>
      </c>
      <c r="F9593" s="1" t="s">
        <v>2837</v>
      </c>
      <c r="I9593" s="1" t="n">
        <v>320422</v>
      </c>
      <c r="J9593" s="1" t="n">
        <v>37765</v>
      </c>
      <c r="K9593" s="1" t="n">
        <v>7896785450788</v>
      </c>
      <c r="L9593" s="1" t="s">
        <v>6123</v>
      </c>
      <c r="N9593" s="1" t="n">
        <v>12</v>
      </c>
      <c r="O9593" s="1" t="n">
        <v>90.79</v>
      </c>
    </row>
    <row r="9594" customFormat="false" ht="15" hidden="false" customHeight="true" outlineLevel="0" collapsed="false">
      <c r="A9594" s="1" t="n">
        <v>3</v>
      </c>
      <c r="B9594" s="18" t="n">
        <v>46269</v>
      </c>
      <c r="C9594" s="1" t="n">
        <v>11</v>
      </c>
      <c r="D9594" s="1" t="s">
        <v>3218</v>
      </c>
      <c r="E9594" s="1" t="n">
        <v>616</v>
      </c>
      <c r="F9594" s="1" t="s">
        <v>2837</v>
      </c>
      <c r="I9594" s="1" t="n">
        <v>320422</v>
      </c>
      <c r="J9594" s="1" t="n">
        <v>37860</v>
      </c>
      <c r="K9594" s="1" t="n">
        <v>7895110048010</v>
      </c>
      <c r="L9594" s="1" t="s">
        <v>6124</v>
      </c>
      <c r="N9594" s="1" t="n">
        <v>100</v>
      </c>
      <c r="O9594" s="1" t="n">
        <v>87.31</v>
      </c>
    </row>
    <row r="9595" customFormat="false" ht="15" hidden="false" customHeight="true" outlineLevel="0" collapsed="false">
      <c r="A9595" s="1" t="n">
        <v>3</v>
      </c>
      <c r="B9595" s="18" t="n">
        <v>46269</v>
      </c>
      <c r="C9595" s="1" t="n">
        <v>11</v>
      </c>
      <c r="D9595" s="1" t="s">
        <v>3218</v>
      </c>
      <c r="E9595" s="1" t="n">
        <v>616</v>
      </c>
      <c r="F9595" s="1" t="s">
        <v>2837</v>
      </c>
      <c r="I9595" s="1" t="n">
        <v>320422</v>
      </c>
      <c r="J9595" s="1" t="n">
        <v>38847</v>
      </c>
      <c r="K9595" s="1" t="n">
        <v>7891153073224</v>
      </c>
      <c r="L9595" s="1" t="s">
        <v>6125</v>
      </c>
      <c r="N9595" s="1" t="n">
        <v>24</v>
      </c>
      <c r="O9595" s="1" t="n">
        <v>104.76</v>
      </c>
    </row>
    <row r="9596" customFormat="false" ht="15" hidden="false" customHeight="true" outlineLevel="0" collapsed="false">
      <c r="A9596" s="1" t="n">
        <v>3</v>
      </c>
      <c r="B9596" s="18" t="n">
        <v>46269</v>
      </c>
      <c r="C9596" s="1" t="n">
        <v>11</v>
      </c>
      <c r="D9596" s="1" t="s">
        <v>3218</v>
      </c>
      <c r="E9596" s="1" t="n">
        <v>616</v>
      </c>
      <c r="F9596" s="1" t="s">
        <v>2837</v>
      </c>
      <c r="I9596" s="1" t="n">
        <v>320422</v>
      </c>
      <c r="J9596" s="1" t="n">
        <v>39536</v>
      </c>
      <c r="K9596" s="1" t="n">
        <v>70330100664</v>
      </c>
      <c r="L9596" s="1" t="s">
        <v>6126</v>
      </c>
      <c r="N9596" s="1" t="n">
        <v>12</v>
      </c>
      <c r="O9596" s="1" t="n">
        <v>54.71</v>
      </c>
    </row>
    <row r="9597" customFormat="false" ht="15" hidden="false" customHeight="true" outlineLevel="0" collapsed="false">
      <c r="A9597" s="1" t="n">
        <v>3</v>
      </c>
      <c r="B9597" s="18" t="n">
        <v>46269</v>
      </c>
      <c r="C9597" s="1" t="n">
        <v>11</v>
      </c>
      <c r="D9597" s="1" t="s">
        <v>3218</v>
      </c>
      <c r="E9597" s="1" t="n">
        <v>616</v>
      </c>
      <c r="F9597" s="1" t="s">
        <v>2837</v>
      </c>
      <c r="I9597" s="1" t="n">
        <v>320422</v>
      </c>
      <c r="J9597" s="1" t="n">
        <v>39577</v>
      </c>
      <c r="K9597" s="1" t="n">
        <v>7891153041223</v>
      </c>
      <c r="L9597" s="1" t="s">
        <v>6127</v>
      </c>
      <c r="N9597" s="1" t="n">
        <v>12</v>
      </c>
      <c r="O9597" s="1" t="n">
        <v>52.38</v>
      </c>
    </row>
    <row r="9598" customFormat="false" ht="15" hidden="false" customHeight="true" outlineLevel="0" collapsed="false">
      <c r="A9598" s="1" t="n">
        <v>3</v>
      </c>
      <c r="B9598" s="18" t="n">
        <v>46269</v>
      </c>
      <c r="C9598" s="1" t="n">
        <v>11</v>
      </c>
      <c r="D9598" s="1" t="s">
        <v>3218</v>
      </c>
      <c r="E9598" s="1" t="n">
        <v>616</v>
      </c>
      <c r="F9598" s="1" t="s">
        <v>2837</v>
      </c>
      <c r="I9598" s="1" t="n">
        <v>320422</v>
      </c>
      <c r="J9598" s="1" t="n">
        <v>40294</v>
      </c>
      <c r="K9598" s="1" t="n">
        <v>7898573160268</v>
      </c>
      <c r="L9598" s="1" t="s">
        <v>6128</v>
      </c>
      <c r="N9598" s="1" t="n">
        <v>25</v>
      </c>
      <c r="O9598" s="1" t="n">
        <v>80.02</v>
      </c>
    </row>
    <row r="9599" customFormat="false" ht="15" hidden="false" customHeight="true" outlineLevel="0" collapsed="false">
      <c r="A9599" s="1" t="n">
        <v>3</v>
      </c>
      <c r="B9599" s="18" t="n">
        <v>46269</v>
      </c>
      <c r="C9599" s="1" t="n">
        <v>11</v>
      </c>
      <c r="D9599" s="1" t="s">
        <v>3218</v>
      </c>
      <c r="E9599" s="1" t="n">
        <v>616</v>
      </c>
      <c r="F9599" s="1" t="s">
        <v>2837</v>
      </c>
      <c r="I9599" s="1" t="n">
        <v>320422</v>
      </c>
      <c r="J9599" s="1" t="n">
        <v>41153</v>
      </c>
      <c r="K9599" s="1" t="n">
        <v>7898946757293</v>
      </c>
      <c r="L9599" s="1" t="s">
        <v>3684</v>
      </c>
      <c r="N9599" s="1" t="n">
        <v>50</v>
      </c>
      <c r="O9599" s="1" t="n">
        <v>120.77</v>
      </c>
    </row>
    <row r="9600" customFormat="false" ht="15" hidden="false" customHeight="true" outlineLevel="0" collapsed="false">
      <c r="A9600" s="1" t="n">
        <v>3</v>
      </c>
      <c r="B9600" s="18" t="n">
        <v>46269</v>
      </c>
      <c r="C9600" s="1" t="n">
        <v>11</v>
      </c>
      <c r="D9600" s="1" t="s">
        <v>3218</v>
      </c>
      <c r="E9600" s="1" t="n">
        <v>616</v>
      </c>
      <c r="F9600" s="1" t="s">
        <v>2837</v>
      </c>
      <c r="I9600" s="1" t="n">
        <v>320422</v>
      </c>
      <c r="J9600" s="1" t="n">
        <v>43507</v>
      </c>
      <c r="K9600" s="1" t="n">
        <v>7891360582045</v>
      </c>
      <c r="L9600" s="1" t="s">
        <v>6129</v>
      </c>
      <c r="N9600" s="1" t="n">
        <v>24</v>
      </c>
      <c r="O9600" s="1" t="n">
        <v>67.51</v>
      </c>
    </row>
    <row r="9601" customFormat="false" ht="15" hidden="false" customHeight="true" outlineLevel="0" collapsed="false">
      <c r="A9601" s="1" t="n">
        <v>3</v>
      </c>
      <c r="B9601" s="18" t="n">
        <v>46269</v>
      </c>
      <c r="C9601" s="1" t="n">
        <v>11</v>
      </c>
      <c r="D9601" s="1" t="s">
        <v>3218</v>
      </c>
      <c r="E9601" s="1" t="n">
        <v>616</v>
      </c>
      <c r="F9601" s="1" t="s">
        <v>2837</v>
      </c>
      <c r="I9601" s="1" t="n">
        <v>320422</v>
      </c>
      <c r="J9601" s="1" t="n">
        <v>44447</v>
      </c>
      <c r="K9601" s="1" t="n">
        <v>7894494666056</v>
      </c>
      <c r="L9601" s="1" t="s">
        <v>5024</v>
      </c>
      <c r="N9601" s="1" t="n">
        <v>30</v>
      </c>
      <c r="O9601" s="1" t="n">
        <v>81.48</v>
      </c>
    </row>
    <row r="9602" customFormat="false" ht="15" hidden="false" customHeight="true" outlineLevel="0" collapsed="false">
      <c r="A9602" s="1" t="n">
        <v>3</v>
      </c>
      <c r="B9602" s="18" t="n">
        <v>46269</v>
      </c>
      <c r="C9602" s="1" t="n">
        <v>11</v>
      </c>
      <c r="D9602" s="1" t="s">
        <v>3218</v>
      </c>
      <c r="E9602" s="1" t="n">
        <v>616</v>
      </c>
      <c r="F9602" s="1" t="s">
        <v>2837</v>
      </c>
      <c r="I9602" s="1" t="n">
        <v>320422</v>
      </c>
      <c r="J9602" s="1" t="n">
        <v>46804</v>
      </c>
      <c r="K9602" s="1" t="n">
        <v>7891175128834</v>
      </c>
      <c r="L9602" s="1" t="s">
        <v>6130</v>
      </c>
      <c r="N9602" s="1" t="n">
        <v>20</v>
      </c>
      <c r="O9602" s="1" t="n">
        <v>98.94</v>
      </c>
    </row>
    <row r="9603" customFormat="false" ht="15" hidden="false" customHeight="true" outlineLevel="0" collapsed="false">
      <c r="A9603" s="1" t="n">
        <v>3</v>
      </c>
      <c r="B9603" s="18" t="n">
        <v>46269</v>
      </c>
      <c r="C9603" s="1" t="n">
        <v>11</v>
      </c>
      <c r="D9603" s="1" t="s">
        <v>3218</v>
      </c>
      <c r="E9603" s="1" t="n">
        <v>616</v>
      </c>
      <c r="F9603" s="1" t="s">
        <v>2837</v>
      </c>
      <c r="I9603" s="1" t="n">
        <v>320422</v>
      </c>
      <c r="J9603" s="1" t="n">
        <v>57064</v>
      </c>
      <c r="K9603" s="1" t="n">
        <v>7896454320022</v>
      </c>
      <c r="L9603" s="1" t="s">
        <v>6131</v>
      </c>
      <c r="N9603" s="1" t="n">
        <v>12</v>
      </c>
      <c r="O9603" s="1" t="n">
        <v>90.79</v>
      </c>
    </row>
    <row r="9604" customFormat="false" ht="15" hidden="false" customHeight="true" outlineLevel="0" collapsed="false">
      <c r="A9604" s="1" t="n">
        <v>3</v>
      </c>
      <c r="B9604" s="18" t="n">
        <v>46269</v>
      </c>
      <c r="C9604" s="1" t="n">
        <v>11</v>
      </c>
      <c r="D9604" s="1" t="s">
        <v>3218</v>
      </c>
      <c r="E9604" s="1" t="n">
        <v>616</v>
      </c>
      <c r="F9604" s="1" t="s">
        <v>2837</v>
      </c>
      <c r="I9604" s="1" t="n">
        <v>320422</v>
      </c>
      <c r="J9604" s="1" t="n">
        <v>58910</v>
      </c>
      <c r="K9604" s="1" t="n">
        <v>4902505482021</v>
      </c>
      <c r="L9604" s="1" t="s">
        <v>6132</v>
      </c>
      <c r="N9604" s="1" t="n">
        <v>12</v>
      </c>
      <c r="O9604" s="1" t="n">
        <v>23.28</v>
      </c>
    </row>
    <row r="9605" customFormat="false" ht="15" hidden="false" customHeight="true" outlineLevel="0" collapsed="false">
      <c r="A9605" s="1" t="n">
        <v>3</v>
      </c>
      <c r="B9605" s="18" t="n">
        <v>46269</v>
      </c>
      <c r="C9605" s="1" t="n">
        <v>11</v>
      </c>
      <c r="D9605" s="1" t="s">
        <v>3218</v>
      </c>
      <c r="E9605" s="1" t="n">
        <v>616</v>
      </c>
      <c r="F9605" s="1" t="s">
        <v>2837</v>
      </c>
      <c r="I9605" s="1" t="n">
        <v>320422</v>
      </c>
      <c r="J9605" s="1" t="n">
        <v>60896</v>
      </c>
      <c r="K9605" s="1" t="n">
        <v>7897256246022</v>
      </c>
      <c r="L9605" s="1" t="s">
        <v>6133</v>
      </c>
      <c r="N9605" s="1" t="n">
        <v>24</v>
      </c>
      <c r="O9605" s="1" t="n">
        <v>20.95</v>
      </c>
    </row>
    <row r="9606" customFormat="false" ht="15" hidden="false" customHeight="true" outlineLevel="0" collapsed="false">
      <c r="A9606" s="1" t="n">
        <v>3</v>
      </c>
      <c r="B9606" s="18" t="n">
        <v>46269</v>
      </c>
      <c r="C9606" s="1" t="n">
        <v>11</v>
      </c>
      <c r="D9606" s="1" t="s">
        <v>3218</v>
      </c>
      <c r="E9606" s="1" t="n">
        <v>616</v>
      </c>
      <c r="F9606" s="1" t="s">
        <v>2837</v>
      </c>
      <c r="I9606" s="1" t="n">
        <v>320422</v>
      </c>
      <c r="J9606" s="1" t="n">
        <v>64217</v>
      </c>
      <c r="K9606" s="1" t="n">
        <v>4902505482007</v>
      </c>
      <c r="L9606" s="1" t="s">
        <v>6132</v>
      </c>
      <c r="N9606" s="1" t="n">
        <v>12</v>
      </c>
      <c r="O9606" s="1" t="n">
        <v>23.28</v>
      </c>
    </row>
    <row r="9607" customFormat="false" ht="15" hidden="false" customHeight="true" outlineLevel="0" collapsed="false">
      <c r="A9607" s="1" t="n">
        <v>3</v>
      </c>
      <c r="B9607" s="18" t="n">
        <v>46269</v>
      </c>
      <c r="C9607" s="1" t="n">
        <v>11</v>
      </c>
      <c r="D9607" s="1" t="s">
        <v>3218</v>
      </c>
      <c r="E9607" s="1" t="n">
        <v>616</v>
      </c>
      <c r="F9607" s="1" t="s">
        <v>2837</v>
      </c>
      <c r="I9607" s="1" t="n">
        <v>320422</v>
      </c>
      <c r="J9607" s="1" t="n">
        <v>71515</v>
      </c>
      <c r="K9607" s="1" t="n">
        <v>7908214729430</v>
      </c>
      <c r="L9607" s="1" t="s">
        <v>6134</v>
      </c>
      <c r="N9607" s="1" t="n">
        <v>24</v>
      </c>
      <c r="O9607" s="1" t="n">
        <v>93.12</v>
      </c>
    </row>
    <row r="9608" customFormat="false" ht="15" hidden="false" customHeight="true" outlineLevel="0" collapsed="false">
      <c r="A9608" s="1" t="n">
        <v>3</v>
      </c>
      <c r="B9608" s="18" t="n">
        <v>46269</v>
      </c>
      <c r="C9608" s="1" t="n">
        <v>11</v>
      </c>
      <c r="D9608" s="1" t="s">
        <v>3218</v>
      </c>
      <c r="E9608" s="1" t="n">
        <v>616</v>
      </c>
      <c r="F9608" s="1" t="s">
        <v>2837</v>
      </c>
      <c r="I9608" s="1" t="n">
        <v>320422</v>
      </c>
      <c r="J9608" s="1" t="n">
        <v>71517</v>
      </c>
      <c r="K9608" s="1" t="n">
        <v>7908214729409</v>
      </c>
      <c r="L9608" s="1" t="s">
        <v>6135</v>
      </c>
      <c r="N9608" s="1" t="n">
        <v>24</v>
      </c>
      <c r="O9608" s="1" t="n">
        <v>53.54</v>
      </c>
    </row>
    <row r="9609" customFormat="false" ht="15" hidden="false" customHeight="true" outlineLevel="0" collapsed="false">
      <c r="A9609" s="1" t="n">
        <v>3</v>
      </c>
      <c r="B9609" s="18" t="n">
        <v>46269</v>
      </c>
      <c r="C9609" s="1" t="n">
        <v>11</v>
      </c>
      <c r="D9609" s="1" t="s">
        <v>3218</v>
      </c>
      <c r="E9609" s="1" t="n">
        <v>616</v>
      </c>
      <c r="F9609" s="1" t="s">
        <v>2837</v>
      </c>
      <c r="I9609" s="1" t="n">
        <v>320422</v>
      </c>
      <c r="J9609" s="1" t="n">
        <v>82273</v>
      </c>
      <c r="K9609" s="1" t="n">
        <v>7891360582083</v>
      </c>
      <c r="L9609" s="1" t="s">
        <v>6136</v>
      </c>
      <c r="N9609" s="1" t="n">
        <v>24</v>
      </c>
      <c r="O9609" s="1" t="n">
        <v>67.51</v>
      </c>
    </row>
    <row r="9610" customFormat="false" ht="15" hidden="false" customHeight="true" outlineLevel="0" collapsed="false">
      <c r="A9610" s="1" t="n">
        <v>3</v>
      </c>
      <c r="B9610" s="18" t="n">
        <v>46269</v>
      </c>
      <c r="C9610" s="1" t="n">
        <v>11</v>
      </c>
      <c r="D9610" s="1" t="s">
        <v>3218</v>
      </c>
      <c r="E9610" s="1" t="n">
        <v>616</v>
      </c>
      <c r="F9610" s="1" t="s">
        <v>2837</v>
      </c>
      <c r="I9610" s="1" t="n">
        <v>320422</v>
      </c>
      <c r="J9610" s="1" t="n">
        <v>82274</v>
      </c>
      <c r="K9610" s="1" t="n">
        <v>7908840300072</v>
      </c>
      <c r="L9610" s="1" t="s">
        <v>6137</v>
      </c>
      <c r="N9610" s="1" t="n">
        <v>50</v>
      </c>
      <c r="O9610" s="1" t="n">
        <v>140.65</v>
      </c>
    </row>
    <row r="9611" customFormat="false" ht="15" hidden="false" customHeight="true" outlineLevel="0" collapsed="false">
      <c r="A9611" s="1" t="n">
        <v>3</v>
      </c>
      <c r="B9611" s="18" t="n">
        <v>46269</v>
      </c>
      <c r="C9611" s="1" t="n">
        <v>11</v>
      </c>
      <c r="D9611" s="1" t="s">
        <v>3218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3318</v>
      </c>
      <c r="N9611" s="1" t="n">
        <v>74.386</v>
      </c>
      <c r="O9611" s="1" t="n">
        <v>1115.05</v>
      </c>
    </row>
    <row r="9612" customFormat="false" ht="15" hidden="false" customHeight="true" outlineLevel="0" collapsed="false">
      <c r="A9612" s="1" t="n">
        <v>3</v>
      </c>
      <c r="B9612" s="18" t="n">
        <v>46269</v>
      </c>
      <c r="C9612" s="1" t="n">
        <v>11</v>
      </c>
      <c r="D9612" s="1" t="s">
        <v>3218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3319</v>
      </c>
      <c r="N9612" s="1" t="n">
        <v>40</v>
      </c>
      <c r="O9612" s="1" t="n">
        <v>292</v>
      </c>
    </row>
    <row r="9613" customFormat="false" ht="15" hidden="false" customHeight="true" outlineLevel="0" collapsed="false">
      <c r="A9613" s="1" t="n">
        <v>3</v>
      </c>
      <c r="B9613" s="18" t="n">
        <v>46269</v>
      </c>
      <c r="C9613" s="1" t="n">
        <v>11</v>
      </c>
      <c r="D9613" s="1" t="s">
        <v>3218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4195</v>
      </c>
      <c r="N9613" s="1" t="n">
        <v>18.5</v>
      </c>
      <c r="O9613" s="1" t="n">
        <v>249.75</v>
      </c>
    </row>
    <row r="9614" customFormat="false" ht="15" hidden="false" customHeight="true" outlineLevel="0" collapsed="false">
      <c r="A9614" s="1" t="n">
        <v>3</v>
      </c>
      <c r="B9614" s="18" t="n">
        <v>46269</v>
      </c>
      <c r="C9614" s="1" t="n">
        <v>11</v>
      </c>
      <c r="D9614" s="1" t="s">
        <v>3218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3660</v>
      </c>
      <c r="N9614" s="1" t="n">
        <v>75</v>
      </c>
      <c r="O9614" s="1" t="n">
        <v>974.25</v>
      </c>
    </row>
    <row r="9615" customFormat="false" ht="15" hidden="false" customHeight="true" outlineLevel="0" collapsed="false">
      <c r="A9615" s="1" t="n">
        <v>3</v>
      </c>
      <c r="B9615" s="18" t="n">
        <v>46269</v>
      </c>
      <c r="C9615" s="1" t="n">
        <v>11</v>
      </c>
      <c r="D9615" s="1" t="s">
        <v>3218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3320</v>
      </c>
      <c r="N9615" s="1" t="n">
        <v>20</v>
      </c>
      <c r="O9615" s="1" t="n">
        <v>174</v>
      </c>
    </row>
    <row r="9616" customFormat="false" ht="15" hidden="false" customHeight="true" outlineLevel="0" collapsed="false">
      <c r="A9616" s="1" t="n">
        <v>3</v>
      </c>
      <c r="B9616" s="18" t="n">
        <v>46269</v>
      </c>
      <c r="C9616" s="1" t="n">
        <v>11</v>
      </c>
      <c r="D9616" s="1" t="s">
        <v>3218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3740</v>
      </c>
      <c r="N9616" s="1" t="n">
        <v>20</v>
      </c>
      <c r="O9616" s="1" t="n">
        <v>149.9</v>
      </c>
    </row>
    <row r="9617" customFormat="false" ht="15" hidden="false" customHeight="true" outlineLevel="0" collapsed="false">
      <c r="A9617" s="1" t="n">
        <v>3</v>
      </c>
      <c r="B9617" s="18" t="n">
        <v>46269</v>
      </c>
      <c r="C9617" s="1" t="n">
        <v>11</v>
      </c>
      <c r="D9617" s="1" t="s">
        <v>3218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3324</v>
      </c>
      <c r="N9617" s="1" t="n">
        <v>60</v>
      </c>
      <c r="O9617" s="1" t="n">
        <v>419.4</v>
      </c>
    </row>
    <row r="9618" customFormat="false" ht="15" hidden="false" customHeight="true" outlineLevel="0" collapsed="false">
      <c r="A9618" s="1" t="n">
        <v>3</v>
      </c>
      <c r="B9618" s="18" t="n">
        <v>46269</v>
      </c>
      <c r="C9618" s="1" t="n">
        <v>11</v>
      </c>
      <c r="D9618" s="1" t="s">
        <v>3218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3515</v>
      </c>
      <c r="N9618" s="1" t="n">
        <v>20</v>
      </c>
      <c r="O9618" s="1" t="n">
        <v>259.8</v>
      </c>
    </row>
    <row r="9619" customFormat="false" ht="15" hidden="false" customHeight="true" outlineLevel="0" collapsed="false">
      <c r="A9619" s="1" t="n">
        <v>3</v>
      </c>
      <c r="B9619" s="18" t="n">
        <v>46269</v>
      </c>
      <c r="C9619" s="1" t="n">
        <v>11</v>
      </c>
      <c r="D9619" s="1" t="s">
        <v>3218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6138</v>
      </c>
      <c r="N9619" s="1" t="n">
        <v>3</v>
      </c>
      <c r="O9619" s="1" t="n">
        <v>56.97</v>
      </c>
    </row>
    <row r="9620" customFormat="false" ht="15" hidden="false" customHeight="true" outlineLevel="0" collapsed="false">
      <c r="A9620" s="1" t="n">
        <v>3</v>
      </c>
      <c r="B9620" s="18" t="n">
        <v>46269</v>
      </c>
      <c r="C9620" s="1" t="n">
        <v>11</v>
      </c>
      <c r="D9620" s="1" t="s">
        <v>3218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6139</v>
      </c>
      <c r="N9620" s="1" t="n">
        <v>3</v>
      </c>
      <c r="O9620" s="1" t="n">
        <v>56.97</v>
      </c>
    </row>
    <row r="9621" customFormat="false" ht="15" hidden="false" customHeight="true" outlineLevel="0" collapsed="false">
      <c r="A9621" s="1" t="n">
        <v>3</v>
      </c>
      <c r="B9621" s="18" t="n">
        <v>46269</v>
      </c>
      <c r="C9621" s="1" t="n">
        <v>11</v>
      </c>
      <c r="D9621" s="1" t="s">
        <v>3218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6140</v>
      </c>
      <c r="N9621" s="1" t="n">
        <v>3</v>
      </c>
      <c r="O9621" s="1" t="n">
        <v>56.97</v>
      </c>
    </row>
    <row r="9622" customFormat="false" ht="15" hidden="false" customHeight="true" outlineLevel="0" collapsed="false">
      <c r="A9622" s="1" t="n">
        <v>3</v>
      </c>
      <c r="B9622" s="18" t="n">
        <v>46269</v>
      </c>
      <c r="C9622" s="1" t="n">
        <v>11</v>
      </c>
      <c r="D9622" s="1" t="s">
        <v>3218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3517</v>
      </c>
      <c r="N9622" s="1" t="n">
        <v>50</v>
      </c>
      <c r="O9622" s="1" t="n">
        <v>847.01</v>
      </c>
    </row>
    <row r="9623" customFormat="false" ht="15" hidden="false" customHeight="true" outlineLevel="0" collapsed="false">
      <c r="A9623" s="1" t="n">
        <v>3</v>
      </c>
      <c r="B9623" s="18" t="n">
        <v>46269</v>
      </c>
      <c r="C9623" s="1" t="n">
        <v>11</v>
      </c>
      <c r="D9623" s="1" t="s">
        <v>3218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4226</v>
      </c>
      <c r="N9623" s="1" t="n">
        <v>24</v>
      </c>
      <c r="O9623" s="1" t="n">
        <v>21.74</v>
      </c>
    </row>
    <row r="9624" customFormat="false" ht="15" hidden="false" customHeight="true" outlineLevel="0" collapsed="false">
      <c r="A9624" s="1" t="n">
        <v>3</v>
      </c>
      <c r="B9624" s="18" t="n">
        <v>46269</v>
      </c>
      <c r="C9624" s="1" t="n">
        <v>11</v>
      </c>
      <c r="D9624" s="1" t="s">
        <v>3218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3518</v>
      </c>
      <c r="N9624" s="1" t="n">
        <v>24</v>
      </c>
      <c r="O9624" s="1" t="n">
        <v>21.74</v>
      </c>
    </row>
    <row r="9625" customFormat="false" ht="15" hidden="false" customHeight="true" outlineLevel="0" collapsed="false">
      <c r="A9625" s="1" t="n">
        <v>3</v>
      </c>
      <c r="B9625" s="18" t="n">
        <v>46269</v>
      </c>
      <c r="C9625" s="1" t="n">
        <v>11</v>
      </c>
      <c r="D9625" s="1" t="s">
        <v>3218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3519</v>
      </c>
      <c r="N9625" s="1" t="n">
        <v>24</v>
      </c>
      <c r="O9625" s="1" t="n">
        <v>21.74</v>
      </c>
    </row>
    <row r="9626" customFormat="false" ht="15" hidden="false" customHeight="true" outlineLevel="0" collapsed="false">
      <c r="A9626" s="1" t="n">
        <v>3</v>
      </c>
      <c r="B9626" s="18" t="n">
        <v>46269</v>
      </c>
      <c r="C9626" s="1" t="n">
        <v>11</v>
      </c>
      <c r="D9626" s="1" t="s">
        <v>3218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3520</v>
      </c>
      <c r="N9626" s="1" t="n">
        <v>20</v>
      </c>
      <c r="O9626" s="1" t="n">
        <v>319.98</v>
      </c>
    </row>
    <row r="9627" customFormat="false" ht="15" hidden="false" customHeight="true" outlineLevel="0" collapsed="false">
      <c r="A9627" s="1" t="n">
        <v>3</v>
      </c>
      <c r="B9627" s="18" t="n">
        <v>46269</v>
      </c>
      <c r="C9627" s="1" t="n">
        <v>11</v>
      </c>
      <c r="D9627" s="1" t="s">
        <v>3218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3521</v>
      </c>
      <c r="N9627" s="1" t="n">
        <v>50</v>
      </c>
      <c r="O9627" s="1" t="n">
        <v>823.49</v>
      </c>
    </row>
    <row r="9628" customFormat="false" ht="15" hidden="false" customHeight="true" outlineLevel="0" collapsed="false">
      <c r="A9628" s="1" t="n">
        <v>3</v>
      </c>
      <c r="B9628" s="18" t="n">
        <v>46269</v>
      </c>
      <c r="C9628" s="1" t="n">
        <v>11</v>
      </c>
      <c r="D9628" s="1" t="s">
        <v>3218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3523</v>
      </c>
      <c r="N9628" s="1" t="n">
        <v>10</v>
      </c>
      <c r="O9628" s="1" t="n">
        <v>145.87</v>
      </c>
    </row>
    <row r="9629" customFormat="false" ht="15" hidden="false" customHeight="true" outlineLevel="0" collapsed="false">
      <c r="A9629" s="1" t="n">
        <v>3</v>
      </c>
      <c r="B9629" s="18" t="n">
        <v>46269</v>
      </c>
      <c r="C9629" s="1" t="n">
        <v>11</v>
      </c>
      <c r="D9629" s="1" t="s">
        <v>3218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3524</v>
      </c>
      <c r="N9629" s="1" t="n">
        <v>30</v>
      </c>
      <c r="O9629" s="1" t="n">
        <v>367.04</v>
      </c>
    </row>
    <row r="9630" customFormat="false" ht="15" hidden="false" customHeight="true" outlineLevel="0" collapsed="false">
      <c r="A9630" s="1" t="n">
        <v>3</v>
      </c>
      <c r="B9630" s="18" t="n">
        <v>46269</v>
      </c>
      <c r="C9630" s="1" t="n">
        <v>11</v>
      </c>
      <c r="D9630" s="1" t="s">
        <v>3218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3525</v>
      </c>
      <c r="N9630" s="1" t="n">
        <v>70</v>
      </c>
      <c r="O9630" s="1" t="n">
        <v>724.67</v>
      </c>
    </row>
    <row r="9631" customFormat="false" ht="15" hidden="false" customHeight="true" outlineLevel="0" collapsed="false">
      <c r="A9631" s="1" t="n">
        <v>3</v>
      </c>
      <c r="B9631" s="18" t="n">
        <v>46269</v>
      </c>
      <c r="C9631" s="1" t="n">
        <v>11</v>
      </c>
      <c r="D9631" s="1" t="s">
        <v>3218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3526</v>
      </c>
      <c r="N9631" s="1" t="n">
        <v>70</v>
      </c>
      <c r="O9631" s="1" t="n">
        <v>922.31</v>
      </c>
    </row>
    <row r="9632" customFormat="false" ht="15" hidden="false" customHeight="true" outlineLevel="0" collapsed="false">
      <c r="A9632" s="1" t="n">
        <v>3</v>
      </c>
      <c r="B9632" s="18" t="n">
        <v>46269</v>
      </c>
      <c r="C9632" s="1" t="n">
        <v>11</v>
      </c>
      <c r="D9632" s="1" t="s">
        <v>3218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3527</v>
      </c>
      <c r="N9632" s="1" t="n">
        <v>30</v>
      </c>
      <c r="O9632" s="1" t="n">
        <v>522.32</v>
      </c>
    </row>
    <row r="9633" customFormat="false" ht="15" hidden="false" customHeight="true" outlineLevel="0" collapsed="false">
      <c r="A9633" s="1" t="n">
        <v>3</v>
      </c>
      <c r="B9633" s="18" t="n">
        <v>46269</v>
      </c>
      <c r="C9633" s="1" t="n">
        <v>11</v>
      </c>
      <c r="D9633" s="1" t="s">
        <v>3218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4228</v>
      </c>
      <c r="N9633" s="1" t="n">
        <v>30</v>
      </c>
      <c r="O9633" s="1" t="n">
        <v>451.74</v>
      </c>
    </row>
    <row r="9634" customFormat="false" ht="15" hidden="false" customHeight="true" outlineLevel="0" collapsed="false">
      <c r="A9634" s="1" t="n">
        <v>3</v>
      </c>
      <c r="B9634" s="18" t="n">
        <v>46269</v>
      </c>
      <c r="C9634" s="1" t="n">
        <v>11</v>
      </c>
      <c r="D9634" s="1" t="s">
        <v>3218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6141</v>
      </c>
      <c r="N9634" s="1" t="n">
        <v>60</v>
      </c>
      <c r="O9634" s="1" t="n">
        <v>205.080048</v>
      </c>
    </row>
    <row r="9635" customFormat="false" ht="15" hidden="false" customHeight="true" outlineLevel="0" collapsed="false">
      <c r="A9635" s="1" t="n">
        <v>3</v>
      </c>
      <c r="B9635" s="18" t="n">
        <v>46269</v>
      </c>
      <c r="C9635" s="1" t="n">
        <v>11</v>
      </c>
      <c r="D9635" s="1" t="s">
        <v>3218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3824</v>
      </c>
      <c r="N9635" s="1" t="n">
        <v>18</v>
      </c>
      <c r="O9635" s="1" t="n">
        <v>123.59</v>
      </c>
    </row>
    <row r="9636" customFormat="false" ht="15" hidden="false" customHeight="true" outlineLevel="0" collapsed="false">
      <c r="A9636" s="1" t="n">
        <v>3</v>
      </c>
      <c r="B9636" s="18" t="n">
        <v>46269</v>
      </c>
      <c r="C9636" s="1" t="n">
        <v>11</v>
      </c>
      <c r="D9636" s="1" t="s">
        <v>3218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3828</v>
      </c>
      <c r="N9636" s="1" t="n">
        <v>96</v>
      </c>
      <c r="O9636" s="1" t="n">
        <v>311.67002</v>
      </c>
    </row>
    <row r="9637" customFormat="false" ht="15" hidden="false" customHeight="true" outlineLevel="0" collapsed="false">
      <c r="A9637" s="1" t="n">
        <v>3</v>
      </c>
      <c r="B9637" s="18" t="n">
        <v>46269</v>
      </c>
      <c r="C9637" s="1" t="n">
        <v>11</v>
      </c>
      <c r="D9637" s="1" t="s">
        <v>3218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4837</v>
      </c>
      <c r="N9637" s="1" t="n">
        <v>24</v>
      </c>
      <c r="O9637" s="1" t="n">
        <v>164.26997</v>
      </c>
    </row>
    <row r="9638" customFormat="false" ht="15" hidden="false" customHeight="true" outlineLevel="0" collapsed="false">
      <c r="A9638" s="1" t="n">
        <v>3</v>
      </c>
      <c r="B9638" s="18" t="n">
        <v>46269</v>
      </c>
      <c r="C9638" s="1" t="n">
        <v>11</v>
      </c>
      <c r="D9638" s="1" t="s">
        <v>3218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4840</v>
      </c>
      <c r="N9638" s="1" t="n">
        <v>60</v>
      </c>
      <c r="O9638" s="1" t="n">
        <v>266.749868</v>
      </c>
    </row>
    <row r="9639" customFormat="false" ht="15" hidden="false" customHeight="true" outlineLevel="0" collapsed="false">
      <c r="A9639" s="1" t="n">
        <v>3</v>
      </c>
      <c r="B9639" s="18" t="n">
        <v>46269</v>
      </c>
      <c r="C9639" s="1" t="n">
        <v>11</v>
      </c>
      <c r="D9639" s="1" t="s">
        <v>3218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3831</v>
      </c>
      <c r="N9639" s="1" t="n">
        <v>48</v>
      </c>
      <c r="O9639" s="1" t="n">
        <v>274.160112</v>
      </c>
    </row>
    <row r="9640" customFormat="false" ht="15" hidden="false" customHeight="true" outlineLevel="0" collapsed="false">
      <c r="A9640" s="1" t="n">
        <v>3</v>
      </c>
      <c r="B9640" s="18" t="n">
        <v>46269</v>
      </c>
      <c r="C9640" s="1" t="n">
        <v>11</v>
      </c>
      <c r="D9640" s="1" t="s">
        <v>3218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4383</v>
      </c>
      <c r="N9640" s="1" t="n">
        <v>24</v>
      </c>
      <c r="O9640" s="1" t="n">
        <v>137.940046</v>
      </c>
    </row>
    <row r="9641" customFormat="false" ht="15" hidden="false" customHeight="true" outlineLevel="0" collapsed="false">
      <c r="A9641" s="1" t="n">
        <v>3</v>
      </c>
      <c r="B9641" s="18" t="n">
        <v>46269</v>
      </c>
      <c r="C9641" s="1" t="n">
        <v>11</v>
      </c>
      <c r="D9641" s="1" t="s">
        <v>3218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4384</v>
      </c>
      <c r="N9641" s="1" t="n">
        <v>12</v>
      </c>
      <c r="O9641" s="1" t="n">
        <v>53.340137</v>
      </c>
    </row>
    <row r="9642" customFormat="false" ht="15" hidden="false" customHeight="true" outlineLevel="0" collapsed="false">
      <c r="A9642" s="1" t="n">
        <v>3</v>
      </c>
      <c r="B9642" s="18" t="n">
        <v>46269</v>
      </c>
      <c r="C9642" s="1" t="n">
        <v>11</v>
      </c>
      <c r="D9642" s="1" t="s">
        <v>3218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3479</v>
      </c>
      <c r="N9642" s="1" t="n">
        <v>120</v>
      </c>
      <c r="O9642" s="1" t="n">
        <v>564.930074</v>
      </c>
    </row>
    <row r="9643" customFormat="false" ht="15" hidden="false" customHeight="true" outlineLevel="0" collapsed="false">
      <c r="A9643" s="1" t="n">
        <v>3</v>
      </c>
      <c r="B9643" s="18" t="n">
        <v>46269</v>
      </c>
      <c r="C9643" s="1" t="n">
        <v>11</v>
      </c>
      <c r="D9643" s="1" t="s">
        <v>3218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4844</v>
      </c>
      <c r="N9643" s="1" t="n">
        <v>8</v>
      </c>
      <c r="O9643" s="1" t="n">
        <v>43.099833</v>
      </c>
    </row>
    <row r="9644" customFormat="false" ht="15" hidden="false" customHeight="true" outlineLevel="0" collapsed="false">
      <c r="A9644" s="1" t="n">
        <v>3</v>
      </c>
      <c r="B9644" s="18" t="n">
        <v>46269</v>
      </c>
      <c r="C9644" s="1" t="n">
        <v>11</v>
      </c>
      <c r="D9644" s="1" t="s">
        <v>3218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3841</v>
      </c>
      <c r="N9644" s="1" t="n">
        <v>24</v>
      </c>
      <c r="O9644" s="1" t="n">
        <v>151.77994</v>
      </c>
    </row>
    <row r="9645" customFormat="false" ht="15" hidden="false" customHeight="true" outlineLevel="0" collapsed="false">
      <c r="A9645" s="1" t="n">
        <v>3</v>
      </c>
      <c r="B9645" s="18" t="n">
        <v>46269</v>
      </c>
      <c r="C9645" s="1" t="n">
        <v>11</v>
      </c>
      <c r="D9645" s="1" t="s">
        <v>3218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3842</v>
      </c>
      <c r="N9645" s="1" t="n">
        <v>96</v>
      </c>
      <c r="O9645" s="1" t="n">
        <v>630.759983</v>
      </c>
    </row>
    <row r="9646" customFormat="false" ht="15" hidden="false" customHeight="true" outlineLevel="0" collapsed="false">
      <c r="A9646" s="1" t="n">
        <v>3</v>
      </c>
      <c r="B9646" s="18" t="n">
        <v>46269</v>
      </c>
      <c r="C9646" s="1" t="n">
        <v>11</v>
      </c>
      <c r="D9646" s="1" t="s">
        <v>3218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5052</v>
      </c>
      <c r="N9646" s="1" t="n">
        <v>60</v>
      </c>
      <c r="O9646" s="1" t="n">
        <v>116.75</v>
      </c>
    </row>
    <row r="9647" customFormat="false" ht="15" hidden="false" customHeight="true" outlineLevel="0" collapsed="false">
      <c r="A9647" s="1" t="n">
        <v>3</v>
      </c>
      <c r="B9647" s="18" t="n">
        <v>46269</v>
      </c>
      <c r="C9647" s="1" t="n">
        <v>11</v>
      </c>
      <c r="D9647" s="1" t="s">
        <v>3218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4116</v>
      </c>
      <c r="N9647" s="1" t="n">
        <v>60</v>
      </c>
      <c r="O9647" s="1" t="n">
        <v>116.75</v>
      </c>
    </row>
    <row r="9648" customFormat="false" ht="15" hidden="false" customHeight="true" outlineLevel="0" collapsed="false">
      <c r="A9648" s="1" t="n">
        <v>3</v>
      </c>
      <c r="B9648" s="18" t="n">
        <v>46269</v>
      </c>
      <c r="C9648" s="1" t="n">
        <v>11</v>
      </c>
      <c r="D9648" s="1" t="s">
        <v>3218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4180</v>
      </c>
      <c r="N9648" s="1" t="n">
        <v>12</v>
      </c>
      <c r="O9648" s="1" t="n">
        <v>93.88</v>
      </c>
    </row>
    <row r="9649" customFormat="false" ht="15" hidden="false" customHeight="true" outlineLevel="0" collapsed="false">
      <c r="A9649" s="1" t="n">
        <v>3</v>
      </c>
      <c r="B9649" s="18" t="n">
        <v>46269</v>
      </c>
      <c r="C9649" s="1" t="n">
        <v>11</v>
      </c>
      <c r="D9649" s="1" t="s">
        <v>3218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4181</v>
      </c>
      <c r="N9649" s="1" t="n">
        <v>12</v>
      </c>
      <c r="O9649" s="1" t="n">
        <v>93.88</v>
      </c>
    </row>
    <row r="9650" customFormat="false" ht="15" hidden="false" customHeight="true" outlineLevel="0" collapsed="false">
      <c r="A9650" s="1" t="n">
        <v>3</v>
      </c>
      <c r="B9650" s="18" t="n">
        <v>46269</v>
      </c>
      <c r="C9650" s="1" t="n">
        <v>11</v>
      </c>
      <c r="D9650" s="1" t="s">
        <v>3218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4951</v>
      </c>
      <c r="N9650" s="1" t="n">
        <v>6</v>
      </c>
      <c r="O9650" s="1" t="n">
        <v>29.04</v>
      </c>
    </row>
    <row r="9651" customFormat="false" ht="15" hidden="false" customHeight="true" outlineLevel="0" collapsed="false">
      <c r="A9651" s="1" t="n">
        <v>3</v>
      </c>
      <c r="B9651" s="18" t="n">
        <v>46269</v>
      </c>
      <c r="C9651" s="1" t="n">
        <v>11</v>
      </c>
      <c r="D9651" s="1" t="s">
        <v>3218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5932</v>
      </c>
      <c r="N9651" s="1" t="n">
        <v>6</v>
      </c>
      <c r="O9651" s="1" t="n">
        <v>29.04</v>
      </c>
    </row>
    <row r="9652" customFormat="false" ht="15" hidden="false" customHeight="true" outlineLevel="0" collapsed="false">
      <c r="A9652" s="1" t="n">
        <v>3</v>
      </c>
      <c r="B9652" s="18" t="n">
        <v>46269</v>
      </c>
      <c r="C9652" s="1" t="n">
        <v>11</v>
      </c>
      <c r="D9652" s="1" t="s">
        <v>3218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3220</v>
      </c>
      <c r="N9652" s="1" t="n">
        <v>48</v>
      </c>
      <c r="O9652" s="1" t="n">
        <v>403.11</v>
      </c>
    </row>
    <row r="9653" customFormat="false" ht="15" hidden="false" customHeight="true" outlineLevel="0" collapsed="false">
      <c r="A9653" s="1" t="n">
        <v>3</v>
      </c>
      <c r="B9653" s="18" t="n">
        <v>46269</v>
      </c>
      <c r="C9653" s="1" t="n">
        <v>11</v>
      </c>
      <c r="D9653" s="1" t="s">
        <v>3218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5128</v>
      </c>
      <c r="N9653" s="1" t="n">
        <v>6</v>
      </c>
      <c r="O9653" s="1" t="n">
        <v>29.04</v>
      </c>
    </row>
    <row r="9654" customFormat="false" ht="15" hidden="false" customHeight="true" outlineLevel="0" collapsed="false">
      <c r="A9654" s="1" t="n">
        <v>3</v>
      </c>
      <c r="B9654" s="18" t="n">
        <v>46269</v>
      </c>
      <c r="C9654" s="1" t="n">
        <v>11</v>
      </c>
      <c r="D9654" s="1" t="s">
        <v>3218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3227</v>
      </c>
      <c r="N9654" s="1" t="n">
        <v>24</v>
      </c>
      <c r="O9654" s="1" t="n">
        <v>30</v>
      </c>
    </row>
    <row r="9655" customFormat="false" ht="15" hidden="false" customHeight="true" outlineLevel="0" collapsed="false">
      <c r="A9655" s="1" t="n">
        <v>3</v>
      </c>
      <c r="B9655" s="18" t="n">
        <v>46269</v>
      </c>
      <c r="C9655" s="1" t="n">
        <v>11</v>
      </c>
      <c r="D9655" s="1" t="s">
        <v>3218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3363</v>
      </c>
      <c r="N9655" s="1" t="n">
        <v>100</v>
      </c>
      <c r="O9655" s="1" t="n">
        <v>730</v>
      </c>
    </row>
    <row r="9656" customFormat="false" ht="15" hidden="false" customHeight="true" outlineLevel="0" collapsed="false">
      <c r="A9656" s="1" t="n">
        <v>3</v>
      </c>
      <c r="B9656" s="18" t="n">
        <v>46269</v>
      </c>
      <c r="C9656" s="1" t="n">
        <v>11</v>
      </c>
      <c r="D9656" s="1" t="s">
        <v>3218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5949</v>
      </c>
      <c r="N9656" s="1" t="n">
        <v>30</v>
      </c>
      <c r="O9656" s="1" t="n">
        <v>50.81</v>
      </c>
    </row>
    <row r="9657" customFormat="false" ht="15" hidden="false" customHeight="true" outlineLevel="0" collapsed="false">
      <c r="A9657" s="1" t="n">
        <v>3</v>
      </c>
      <c r="B9657" s="18" t="n">
        <v>46269</v>
      </c>
      <c r="C9657" s="1" t="n">
        <v>11</v>
      </c>
      <c r="D9657" s="1" t="s">
        <v>3218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4184</v>
      </c>
      <c r="N9657" s="1" t="n">
        <v>18</v>
      </c>
      <c r="O9657" s="1" t="n">
        <v>103.26</v>
      </c>
    </row>
    <row r="9658" customFormat="false" ht="15" hidden="false" customHeight="true" outlineLevel="0" collapsed="false">
      <c r="A9658" s="1" t="n">
        <v>3</v>
      </c>
      <c r="B9658" s="18" t="n">
        <v>46269</v>
      </c>
      <c r="C9658" s="1" t="n">
        <v>11</v>
      </c>
      <c r="D9658" s="1" t="s">
        <v>3218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3232</v>
      </c>
      <c r="N9658" s="1" t="n">
        <v>18</v>
      </c>
      <c r="O9658" s="1" t="n">
        <v>100.9</v>
      </c>
    </row>
    <row r="9659" customFormat="false" ht="15" hidden="false" customHeight="true" outlineLevel="0" collapsed="false">
      <c r="A9659" s="1" t="n">
        <v>3</v>
      </c>
      <c r="B9659" s="18" t="n">
        <v>46269</v>
      </c>
      <c r="C9659" s="1" t="n">
        <v>11</v>
      </c>
      <c r="D9659" s="1" t="s">
        <v>3218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3233</v>
      </c>
      <c r="N9659" s="1" t="n">
        <v>102</v>
      </c>
      <c r="O9659" s="1" t="n">
        <v>642.71</v>
      </c>
    </row>
    <row r="9660" customFormat="false" ht="15" hidden="false" customHeight="true" outlineLevel="0" collapsed="false">
      <c r="A9660" s="1" t="n">
        <v>3</v>
      </c>
      <c r="B9660" s="18" t="n">
        <v>46269</v>
      </c>
      <c r="C9660" s="1" t="n">
        <v>11</v>
      </c>
      <c r="D9660" s="1" t="s">
        <v>3218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3234</v>
      </c>
      <c r="N9660" s="1" t="n">
        <v>18</v>
      </c>
      <c r="O9660" s="1" t="n">
        <v>133.74</v>
      </c>
    </row>
    <row r="9661" customFormat="false" ht="15" hidden="false" customHeight="true" outlineLevel="0" collapsed="false">
      <c r="A9661" s="1" t="n">
        <v>3</v>
      </c>
      <c r="B9661" s="18" t="n">
        <v>46269</v>
      </c>
      <c r="C9661" s="1" t="n">
        <v>11</v>
      </c>
      <c r="D9661" s="1" t="s">
        <v>3218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3804</v>
      </c>
      <c r="N9661" s="1" t="n">
        <v>24</v>
      </c>
      <c r="O9661" s="1" t="n">
        <v>178.33</v>
      </c>
    </row>
    <row r="9662" customFormat="false" ht="15" hidden="false" customHeight="true" outlineLevel="0" collapsed="false">
      <c r="A9662" s="1" t="n">
        <v>3</v>
      </c>
      <c r="B9662" s="18" t="n">
        <v>46269</v>
      </c>
      <c r="C9662" s="1" t="n">
        <v>11</v>
      </c>
      <c r="D9662" s="1" t="s">
        <v>3218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5054</v>
      </c>
      <c r="N9662" s="1" t="n">
        <v>30</v>
      </c>
      <c r="O9662" s="1" t="n">
        <v>84.08</v>
      </c>
    </row>
    <row r="9663" customFormat="false" ht="15" hidden="false" customHeight="true" outlineLevel="0" collapsed="false">
      <c r="A9663" s="1" t="n">
        <v>3</v>
      </c>
      <c r="B9663" s="18" t="n">
        <v>46269</v>
      </c>
      <c r="C9663" s="1" t="n">
        <v>11</v>
      </c>
      <c r="D9663" s="1" t="s">
        <v>3218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4560</v>
      </c>
      <c r="N9663" s="1" t="n">
        <v>30</v>
      </c>
      <c r="O9663" s="1" t="n">
        <v>84.08</v>
      </c>
    </row>
    <row r="9664" customFormat="false" ht="15" hidden="false" customHeight="true" outlineLevel="0" collapsed="false">
      <c r="A9664" s="1" t="n">
        <v>3</v>
      </c>
      <c r="B9664" s="18" t="n">
        <v>46269</v>
      </c>
      <c r="C9664" s="1" t="n">
        <v>11</v>
      </c>
      <c r="D9664" s="1" t="s">
        <v>3218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4120</v>
      </c>
      <c r="N9664" s="1" t="n">
        <v>60</v>
      </c>
      <c r="O9664" s="1" t="n">
        <v>188.73</v>
      </c>
    </row>
    <row r="9665" customFormat="false" ht="15" hidden="false" customHeight="true" outlineLevel="0" collapsed="false">
      <c r="A9665" s="1" t="n">
        <v>3</v>
      </c>
      <c r="B9665" s="18" t="n">
        <v>46269</v>
      </c>
      <c r="C9665" s="1" t="n">
        <v>11</v>
      </c>
      <c r="D9665" s="1" t="s">
        <v>3218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4185</v>
      </c>
      <c r="N9665" s="1" t="n">
        <v>27</v>
      </c>
      <c r="O9665" s="1" t="n">
        <v>121.4</v>
      </c>
    </row>
    <row r="9666" customFormat="false" ht="15" hidden="false" customHeight="true" outlineLevel="0" collapsed="false">
      <c r="A9666" s="1" t="n">
        <v>3</v>
      </c>
      <c r="B9666" s="18" t="n">
        <v>46269</v>
      </c>
      <c r="C9666" s="1" t="n">
        <v>11</v>
      </c>
      <c r="D9666" s="1" t="s">
        <v>3218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3235</v>
      </c>
      <c r="N9666" s="1" t="n">
        <v>30</v>
      </c>
      <c r="O9666" s="1" t="n">
        <v>181.17</v>
      </c>
    </row>
    <row r="9667" customFormat="false" ht="15" hidden="false" customHeight="true" outlineLevel="0" collapsed="false">
      <c r="A9667" s="1" t="n">
        <v>3</v>
      </c>
      <c r="B9667" s="18" t="n">
        <v>46269</v>
      </c>
      <c r="C9667" s="1" t="n">
        <v>11</v>
      </c>
      <c r="D9667" s="1" t="s">
        <v>3218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3806</v>
      </c>
      <c r="N9667" s="1" t="n">
        <v>60</v>
      </c>
      <c r="O9667" s="1" t="n">
        <v>183.89</v>
      </c>
    </row>
    <row r="9668" customFormat="false" ht="15" hidden="false" customHeight="true" outlineLevel="0" collapsed="false">
      <c r="A9668" s="1" t="n">
        <v>3</v>
      </c>
      <c r="B9668" s="18" t="n">
        <v>46269</v>
      </c>
      <c r="C9668" s="1" t="n">
        <v>11</v>
      </c>
      <c r="D9668" s="1" t="s">
        <v>3218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3807</v>
      </c>
      <c r="N9668" s="1" t="n">
        <v>60</v>
      </c>
      <c r="O9668" s="1" t="n">
        <v>508.72</v>
      </c>
    </row>
    <row r="9669" customFormat="false" ht="15" hidden="false" customHeight="true" outlineLevel="0" collapsed="false">
      <c r="A9669" s="1" t="n">
        <v>3</v>
      </c>
      <c r="B9669" s="18" t="n">
        <v>46269</v>
      </c>
      <c r="C9669" s="1" t="n">
        <v>11</v>
      </c>
      <c r="D9669" s="1" t="s">
        <v>3218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3237</v>
      </c>
      <c r="N9669" s="1" t="n">
        <v>90</v>
      </c>
      <c r="O9669" s="1" t="n">
        <v>593.41</v>
      </c>
    </row>
    <row r="9670" customFormat="false" ht="15" hidden="false" customHeight="true" outlineLevel="0" collapsed="false">
      <c r="A9670" s="1" t="n">
        <v>3</v>
      </c>
      <c r="B9670" s="18" t="n">
        <v>46269</v>
      </c>
      <c r="C9670" s="1" t="n">
        <v>11</v>
      </c>
      <c r="D9670" s="1" t="s">
        <v>3218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3809</v>
      </c>
      <c r="N9670" s="1" t="n">
        <v>30</v>
      </c>
      <c r="O9670" s="1" t="n">
        <v>142.15</v>
      </c>
    </row>
    <row r="9671" customFormat="false" ht="15" hidden="false" customHeight="true" outlineLevel="0" collapsed="false">
      <c r="A9671" s="1" t="n">
        <v>3</v>
      </c>
      <c r="B9671" s="18" t="n">
        <v>46269</v>
      </c>
      <c r="C9671" s="1" t="n">
        <v>11</v>
      </c>
      <c r="D9671" s="1" t="s">
        <v>3218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3810</v>
      </c>
      <c r="N9671" s="1" t="n">
        <v>30</v>
      </c>
      <c r="O9671" s="1" t="n">
        <v>163.02</v>
      </c>
    </row>
    <row r="9672" customFormat="false" ht="15" hidden="false" customHeight="true" outlineLevel="0" collapsed="false">
      <c r="A9672" s="1" t="n">
        <v>3</v>
      </c>
      <c r="B9672" s="18" t="n">
        <v>46269</v>
      </c>
      <c r="C9672" s="1" t="n">
        <v>11</v>
      </c>
      <c r="D9672" s="1" t="s">
        <v>3218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5129</v>
      </c>
      <c r="N9672" s="1" t="n">
        <v>12</v>
      </c>
      <c r="O9672" s="1" t="n">
        <v>59.16</v>
      </c>
    </row>
    <row r="9673" customFormat="false" ht="15" hidden="false" customHeight="true" outlineLevel="0" collapsed="false">
      <c r="A9673" s="1" t="n">
        <v>3</v>
      </c>
      <c r="B9673" s="18" t="n">
        <v>46269</v>
      </c>
      <c r="C9673" s="1" t="n">
        <v>11</v>
      </c>
      <c r="D9673" s="1" t="s">
        <v>3218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4752</v>
      </c>
      <c r="N9673" s="1" t="n">
        <v>60</v>
      </c>
      <c r="O9673" s="1" t="n">
        <v>208.69</v>
      </c>
    </row>
    <row r="9674" customFormat="false" ht="15" hidden="false" customHeight="true" outlineLevel="0" collapsed="false">
      <c r="A9674" s="1" t="n">
        <v>3</v>
      </c>
      <c r="B9674" s="18" t="n">
        <v>46269</v>
      </c>
      <c r="C9674" s="1" t="n">
        <v>11</v>
      </c>
      <c r="D9674" s="1" t="s">
        <v>3218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4187</v>
      </c>
      <c r="N9674" s="1" t="n">
        <v>18</v>
      </c>
      <c r="O9674" s="1" t="n">
        <v>103.26</v>
      </c>
    </row>
    <row r="9675" customFormat="false" ht="15" hidden="false" customHeight="true" outlineLevel="0" collapsed="false">
      <c r="A9675" s="1" t="n">
        <v>3</v>
      </c>
      <c r="B9675" s="18" t="n">
        <v>46269</v>
      </c>
      <c r="C9675" s="1" t="n">
        <v>11</v>
      </c>
      <c r="D9675" s="1" t="s">
        <v>3218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4753</v>
      </c>
      <c r="N9675" s="1" t="n">
        <v>18</v>
      </c>
      <c r="O9675" s="1" t="n">
        <v>65.51</v>
      </c>
    </row>
    <row r="9676" customFormat="false" ht="15" hidden="false" customHeight="true" outlineLevel="0" collapsed="false">
      <c r="A9676" s="1" t="n">
        <v>3</v>
      </c>
      <c r="B9676" s="18" t="n">
        <v>46269</v>
      </c>
      <c r="C9676" s="1" t="n">
        <v>11</v>
      </c>
      <c r="D9676" s="1" t="s">
        <v>3218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3239</v>
      </c>
      <c r="N9676" s="1" t="n">
        <v>36</v>
      </c>
      <c r="O9676" s="1" t="n">
        <v>388.71</v>
      </c>
    </row>
    <row r="9677" customFormat="false" ht="15" hidden="false" customHeight="true" outlineLevel="0" collapsed="false">
      <c r="A9677" s="1" t="n">
        <v>3</v>
      </c>
      <c r="B9677" s="18" t="n">
        <v>46269</v>
      </c>
      <c r="C9677" s="1" t="n">
        <v>11</v>
      </c>
      <c r="D9677" s="1" t="s">
        <v>3218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4189</v>
      </c>
      <c r="N9677" s="1" t="n">
        <v>12</v>
      </c>
      <c r="O9677" s="1" t="n">
        <v>89.16</v>
      </c>
    </row>
    <row r="9678" customFormat="false" ht="15" hidden="false" customHeight="true" outlineLevel="0" collapsed="false">
      <c r="A9678" s="1" t="n">
        <v>3</v>
      </c>
      <c r="B9678" s="18" t="n">
        <v>46269</v>
      </c>
      <c r="C9678" s="1" t="n">
        <v>11</v>
      </c>
      <c r="D9678" s="1" t="s">
        <v>3218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3241</v>
      </c>
      <c r="N9678" s="1" t="n">
        <v>36</v>
      </c>
      <c r="O9678" s="1" t="n">
        <v>354.23</v>
      </c>
    </row>
    <row r="9679" customFormat="false" ht="15" hidden="false" customHeight="true" outlineLevel="0" collapsed="false">
      <c r="A9679" s="1" t="n">
        <v>3</v>
      </c>
      <c r="B9679" s="18" t="n">
        <v>46269</v>
      </c>
      <c r="C9679" s="1" t="n">
        <v>11</v>
      </c>
      <c r="D9679" s="1" t="s">
        <v>3218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3233</v>
      </c>
      <c r="N9679" s="1" t="n">
        <v>120</v>
      </c>
      <c r="O9679" s="1" t="n">
        <v>1048.9</v>
      </c>
    </row>
    <row r="9680" customFormat="false" ht="15" hidden="false" customHeight="true" outlineLevel="0" collapsed="false">
      <c r="A9680" s="1" t="n">
        <v>3</v>
      </c>
      <c r="B9680" s="18" t="n">
        <v>46269</v>
      </c>
      <c r="C9680" s="1" t="n">
        <v>11</v>
      </c>
      <c r="D9680" s="1" t="s">
        <v>3218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3812</v>
      </c>
      <c r="N9680" s="1" t="n">
        <v>24</v>
      </c>
      <c r="O9680" s="1" t="n">
        <v>87.35</v>
      </c>
    </row>
    <row r="9681" customFormat="false" ht="15" hidden="false" customHeight="true" outlineLevel="0" collapsed="false">
      <c r="A9681" s="1" t="n">
        <v>3</v>
      </c>
      <c r="B9681" s="18" t="n">
        <v>46269</v>
      </c>
      <c r="C9681" s="1" t="n">
        <v>11</v>
      </c>
      <c r="D9681" s="1" t="s">
        <v>3218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3242</v>
      </c>
      <c r="N9681" s="1" t="n">
        <v>12</v>
      </c>
      <c r="O9681" s="1" t="n">
        <v>44.88</v>
      </c>
    </row>
    <row r="9682" customFormat="false" ht="15" hidden="false" customHeight="true" outlineLevel="0" collapsed="false">
      <c r="A9682" s="1" t="n">
        <v>3</v>
      </c>
      <c r="B9682" s="18" t="n">
        <v>46269</v>
      </c>
      <c r="C9682" s="1" t="n">
        <v>11</v>
      </c>
      <c r="D9682" s="1" t="s">
        <v>3218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3243</v>
      </c>
      <c r="N9682" s="1" t="n">
        <v>24</v>
      </c>
      <c r="O9682" s="1" t="n">
        <v>89.77</v>
      </c>
    </row>
    <row r="9683" customFormat="false" ht="15" hidden="false" customHeight="true" outlineLevel="0" collapsed="false">
      <c r="A9683" s="1" t="n">
        <v>3</v>
      </c>
      <c r="B9683" s="18" t="n">
        <v>46269</v>
      </c>
      <c r="C9683" s="1" t="n">
        <v>11</v>
      </c>
      <c r="D9683" s="1" t="s">
        <v>3218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3244</v>
      </c>
      <c r="N9683" s="1" t="n">
        <v>12</v>
      </c>
      <c r="O9683" s="1" t="n">
        <v>44.88</v>
      </c>
    </row>
    <row r="9684" customFormat="false" ht="15" hidden="false" customHeight="true" outlineLevel="0" collapsed="false">
      <c r="A9684" s="1" t="n">
        <v>3</v>
      </c>
      <c r="B9684" s="18" t="n">
        <v>46269</v>
      </c>
      <c r="C9684" s="1" t="n">
        <v>11</v>
      </c>
      <c r="D9684" s="1" t="s">
        <v>3218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4567</v>
      </c>
      <c r="N9684" s="1" t="n">
        <v>24</v>
      </c>
      <c r="O9684" s="1" t="n">
        <v>81.06</v>
      </c>
    </row>
    <row r="9685" customFormat="false" ht="15" hidden="false" customHeight="true" outlineLevel="0" collapsed="false">
      <c r="A9685" s="1" t="n">
        <v>3</v>
      </c>
      <c r="B9685" s="18" t="n">
        <v>46269</v>
      </c>
      <c r="C9685" s="1" t="n">
        <v>22</v>
      </c>
      <c r="D9685" s="1" t="s">
        <v>3364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3379</v>
      </c>
      <c r="N9685" s="1" t="n">
        <v>2.108</v>
      </c>
      <c r="O9685" s="1" t="n">
        <v>46.83</v>
      </c>
    </row>
    <row r="9686" customFormat="false" ht="15" hidden="false" customHeight="true" outlineLevel="0" collapsed="false">
      <c r="A9686" s="1" t="n">
        <v>3</v>
      </c>
      <c r="B9686" s="18" t="n">
        <v>46269</v>
      </c>
      <c r="C9686" s="1" t="n">
        <v>22</v>
      </c>
      <c r="D9686" s="1" t="s">
        <v>3364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3379</v>
      </c>
      <c r="N9686" s="1" t="n">
        <v>2.572</v>
      </c>
      <c r="O9686" s="1" t="n">
        <v>63.62</v>
      </c>
    </row>
    <row r="9687" customFormat="false" ht="15" hidden="false" customHeight="true" outlineLevel="0" collapsed="false">
      <c r="A9687" s="1" t="n">
        <v>3</v>
      </c>
      <c r="B9687" s="18" t="n">
        <v>46269</v>
      </c>
      <c r="C9687" s="1" t="n">
        <v>22</v>
      </c>
      <c r="D9687" s="1" t="s">
        <v>3364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3380</v>
      </c>
      <c r="N9687" s="1" t="n">
        <v>7.495</v>
      </c>
      <c r="O9687" s="1" t="n">
        <v>178.01</v>
      </c>
    </row>
    <row r="9688" customFormat="false" ht="15" hidden="false" customHeight="true" outlineLevel="0" collapsed="false">
      <c r="A9688" s="1" t="n">
        <v>3</v>
      </c>
      <c r="B9688" s="18" t="n">
        <v>46269</v>
      </c>
      <c r="C9688" s="1" t="n">
        <v>22</v>
      </c>
      <c r="D9688" s="1" t="s">
        <v>3364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3381</v>
      </c>
      <c r="N9688" s="1" t="n">
        <v>13.964</v>
      </c>
      <c r="O9688" s="1" t="n">
        <v>342.35</v>
      </c>
    </row>
    <row r="9689" customFormat="false" ht="15" hidden="false" customHeight="true" outlineLevel="0" collapsed="false">
      <c r="A9689" s="1" t="n">
        <v>3</v>
      </c>
      <c r="B9689" s="18" t="n">
        <v>46269</v>
      </c>
      <c r="C9689" s="1" t="n">
        <v>22</v>
      </c>
      <c r="D9689" s="1" t="s">
        <v>3364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3382</v>
      </c>
      <c r="N9689" s="1" t="n">
        <v>13.832</v>
      </c>
      <c r="O9689" s="1" t="n">
        <v>370.91</v>
      </c>
    </row>
    <row r="9690" customFormat="false" ht="15" hidden="false" customHeight="true" outlineLevel="0" collapsed="false">
      <c r="A9690" s="1" t="n">
        <v>3</v>
      </c>
      <c r="B9690" s="18" t="n">
        <v>46269</v>
      </c>
      <c r="C9690" s="1" t="n">
        <v>22</v>
      </c>
      <c r="D9690" s="1" t="s">
        <v>3364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3595</v>
      </c>
      <c r="N9690" s="1" t="n">
        <v>30.965</v>
      </c>
      <c r="O9690" s="1" t="n">
        <v>639.03</v>
      </c>
    </row>
    <row r="9691" customFormat="false" ht="15" hidden="false" customHeight="true" outlineLevel="0" collapsed="false">
      <c r="A9691" s="1" t="n">
        <v>3</v>
      </c>
      <c r="B9691" s="18" t="n">
        <v>46269</v>
      </c>
      <c r="C9691" s="1" t="n">
        <v>22</v>
      </c>
      <c r="D9691" s="1" t="s">
        <v>3364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3365</v>
      </c>
      <c r="N9691" s="1" t="n">
        <v>2.164</v>
      </c>
      <c r="O9691" s="1" t="n">
        <v>73.84</v>
      </c>
    </row>
    <row r="9692" customFormat="false" ht="15" hidden="false" customHeight="true" outlineLevel="0" collapsed="false">
      <c r="A9692" s="1" t="n">
        <v>3</v>
      </c>
      <c r="B9692" s="18" t="n">
        <v>46269</v>
      </c>
      <c r="C9692" s="1" t="n">
        <v>22</v>
      </c>
      <c r="D9692" s="1" t="s">
        <v>3364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3383</v>
      </c>
      <c r="N9692" s="1" t="n">
        <v>2.924</v>
      </c>
      <c r="O9692" s="1" t="n">
        <v>76.17</v>
      </c>
    </row>
    <row r="9693" customFormat="false" ht="15" hidden="false" customHeight="true" outlineLevel="0" collapsed="false">
      <c r="A9693" s="1" t="n">
        <v>3</v>
      </c>
      <c r="B9693" s="18" t="n">
        <v>46269</v>
      </c>
      <c r="C9693" s="1" t="n">
        <v>22</v>
      </c>
      <c r="D9693" s="1" t="s">
        <v>3364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3383</v>
      </c>
      <c r="N9693" s="1" t="n">
        <v>2.178</v>
      </c>
      <c r="O9693" s="1" t="n">
        <v>63.17</v>
      </c>
    </row>
    <row r="9694" customFormat="false" ht="15" hidden="false" customHeight="true" outlineLevel="0" collapsed="false">
      <c r="A9694" s="1" t="n">
        <v>3</v>
      </c>
      <c r="B9694" s="18" t="n">
        <v>46269</v>
      </c>
      <c r="C9694" s="1" t="n">
        <v>22</v>
      </c>
      <c r="D9694" s="1" t="s">
        <v>3364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3366</v>
      </c>
      <c r="N9694" s="1" t="n">
        <v>12.045</v>
      </c>
      <c r="O9694" s="1" t="n">
        <v>421.29</v>
      </c>
    </row>
    <row r="9695" customFormat="false" ht="15" hidden="false" customHeight="true" outlineLevel="0" collapsed="false">
      <c r="A9695" s="1" t="n">
        <v>3</v>
      </c>
      <c r="B9695" s="18" t="n">
        <v>46269</v>
      </c>
      <c r="C9695" s="1" t="n">
        <v>22</v>
      </c>
      <c r="D9695" s="1" t="s">
        <v>3364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3367</v>
      </c>
      <c r="N9695" s="1" t="n">
        <v>2.676</v>
      </c>
      <c r="O9695" s="1" t="n">
        <v>107.3</v>
      </c>
    </row>
    <row r="9696" customFormat="false" ht="15" hidden="false" customHeight="true" outlineLevel="0" collapsed="false">
      <c r="A9696" s="1" t="n">
        <v>3</v>
      </c>
      <c r="B9696" s="18" t="n">
        <v>46269</v>
      </c>
      <c r="C9696" s="1" t="n">
        <v>22</v>
      </c>
      <c r="D9696" s="1" t="s">
        <v>3364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3368</v>
      </c>
      <c r="N9696" s="1" t="n">
        <v>5.802</v>
      </c>
      <c r="O9696" s="1" t="n">
        <v>232.64</v>
      </c>
    </row>
    <row r="9697" customFormat="false" ht="15" hidden="false" customHeight="true" outlineLevel="0" collapsed="false">
      <c r="A9697" s="1" t="n">
        <v>3</v>
      </c>
      <c r="B9697" s="18" t="n">
        <v>46269</v>
      </c>
      <c r="C9697" s="1" t="n">
        <v>22</v>
      </c>
      <c r="D9697" s="1" t="s">
        <v>3364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3369</v>
      </c>
      <c r="N9697" s="1" t="n">
        <v>5.18</v>
      </c>
      <c r="O9697" s="1" t="n">
        <v>225.38</v>
      </c>
    </row>
    <row r="9698" customFormat="false" ht="15" hidden="false" customHeight="true" outlineLevel="0" collapsed="false">
      <c r="A9698" s="1" t="n">
        <v>3</v>
      </c>
      <c r="B9698" s="18" t="n">
        <v>46269</v>
      </c>
      <c r="C9698" s="1" t="n">
        <v>22</v>
      </c>
      <c r="D9698" s="1" t="s">
        <v>3364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3370</v>
      </c>
      <c r="N9698" s="1" t="n">
        <v>8.61</v>
      </c>
      <c r="O9698" s="1" t="n">
        <v>404</v>
      </c>
    </row>
    <row r="9699" customFormat="false" ht="15" hidden="false" customHeight="true" outlineLevel="0" collapsed="false">
      <c r="A9699" s="1" t="n">
        <v>3</v>
      </c>
      <c r="B9699" s="18" t="n">
        <v>46269</v>
      </c>
      <c r="C9699" s="1" t="n">
        <v>22</v>
      </c>
      <c r="D9699" s="1" t="s">
        <v>3364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3371</v>
      </c>
      <c r="N9699" s="1" t="n">
        <v>4.176</v>
      </c>
      <c r="O9699" s="1" t="n">
        <v>199.51</v>
      </c>
    </row>
    <row r="9700" customFormat="false" ht="15" hidden="false" customHeight="true" outlineLevel="0" collapsed="false">
      <c r="A9700" s="1" t="n">
        <v>3</v>
      </c>
      <c r="B9700" s="18" t="n">
        <v>46269</v>
      </c>
      <c r="C9700" s="1" t="n">
        <v>22</v>
      </c>
      <c r="D9700" s="1" t="s">
        <v>3364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3372</v>
      </c>
      <c r="N9700" s="1" t="n">
        <v>1.214</v>
      </c>
      <c r="O9700" s="1" t="n">
        <v>52.82</v>
      </c>
    </row>
    <row r="9701" customFormat="false" ht="15" hidden="false" customHeight="true" outlineLevel="0" collapsed="false">
      <c r="A9701" s="1" t="n">
        <v>3</v>
      </c>
      <c r="B9701" s="18" t="n">
        <v>46269</v>
      </c>
      <c r="C9701" s="1" t="n">
        <v>22</v>
      </c>
      <c r="D9701" s="1" t="s">
        <v>3364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3373</v>
      </c>
      <c r="N9701" s="1" t="n">
        <v>1.682</v>
      </c>
      <c r="O9701" s="1" t="n">
        <v>78.92</v>
      </c>
    </row>
    <row r="9702" customFormat="false" ht="15" hidden="false" customHeight="true" outlineLevel="0" collapsed="false">
      <c r="A9702" s="1" t="n">
        <v>3</v>
      </c>
      <c r="B9702" s="18" t="n">
        <v>46269</v>
      </c>
      <c r="C9702" s="1" t="n">
        <v>22</v>
      </c>
      <c r="D9702" s="1" t="s">
        <v>3364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3374</v>
      </c>
      <c r="N9702" s="1" t="n">
        <v>1.49</v>
      </c>
      <c r="O9702" s="1" t="n">
        <v>82.63</v>
      </c>
    </row>
    <row r="9703" customFormat="false" ht="15" hidden="false" customHeight="true" outlineLevel="0" collapsed="false">
      <c r="A9703" s="1" t="n">
        <v>3</v>
      </c>
      <c r="B9703" s="18" t="n">
        <v>46269</v>
      </c>
      <c r="C9703" s="1" t="n">
        <v>22</v>
      </c>
      <c r="D9703" s="1" t="s">
        <v>3364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5064</v>
      </c>
      <c r="N9703" s="1" t="n">
        <v>1.256</v>
      </c>
      <c r="O9703" s="1" t="n">
        <v>46.07</v>
      </c>
    </row>
    <row r="9704" customFormat="false" ht="15" hidden="false" customHeight="true" outlineLevel="0" collapsed="false">
      <c r="A9704" s="1" t="n">
        <v>3</v>
      </c>
      <c r="B9704" s="18" t="n">
        <v>46269</v>
      </c>
      <c r="C9704" s="1" t="n">
        <v>22</v>
      </c>
      <c r="D9704" s="1" t="s">
        <v>3364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5064</v>
      </c>
      <c r="N9704" s="1" t="n">
        <v>1.638</v>
      </c>
      <c r="O9704" s="1" t="n">
        <v>53.97</v>
      </c>
    </row>
    <row r="9705" customFormat="false" ht="15" hidden="false" customHeight="true" outlineLevel="0" collapsed="false">
      <c r="A9705" s="1" t="n">
        <v>3</v>
      </c>
      <c r="B9705" s="18" t="n">
        <v>46269</v>
      </c>
      <c r="C9705" s="1" t="n">
        <v>22</v>
      </c>
      <c r="D9705" s="1" t="s">
        <v>3364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3384</v>
      </c>
      <c r="N9705" s="1" t="n">
        <v>0.406</v>
      </c>
      <c r="O9705" s="1" t="n">
        <v>14.2</v>
      </c>
    </row>
    <row r="9706" customFormat="false" ht="15" hidden="false" customHeight="true" outlineLevel="0" collapsed="false">
      <c r="A9706" s="1" t="n">
        <v>3</v>
      </c>
      <c r="B9706" s="18" t="n">
        <v>46269</v>
      </c>
      <c r="C9706" s="1" t="n">
        <v>22</v>
      </c>
      <c r="D9706" s="1" t="s">
        <v>3364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3375</v>
      </c>
      <c r="N9706" s="1" t="n">
        <v>1.872</v>
      </c>
      <c r="O9706" s="1" t="n">
        <v>71.86</v>
      </c>
    </row>
    <row r="9707" customFormat="false" ht="15" hidden="false" customHeight="true" outlineLevel="0" collapsed="false">
      <c r="A9707" s="1" t="n">
        <v>3</v>
      </c>
      <c r="B9707" s="18" t="n">
        <v>46269</v>
      </c>
      <c r="C9707" s="1" t="n">
        <v>22</v>
      </c>
      <c r="D9707" s="1" t="s">
        <v>3364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3376</v>
      </c>
      <c r="N9707" s="1" t="n">
        <v>3.388</v>
      </c>
      <c r="O9707" s="1" t="n">
        <v>5.75</v>
      </c>
    </row>
    <row r="9708" customFormat="false" ht="15" hidden="false" customHeight="true" outlineLevel="0" collapsed="false">
      <c r="A9708" s="1" t="n">
        <v>3</v>
      </c>
      <c r="B9708" s="18" t="n">
        <v>46269</v>
      </c>
      <c r="C9708" s="1" t="n">
        <v>22</v>
      </c>
      <c r="D9708" s="1" t="s">
        <v>3364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3376</v>
      </c>
      <c r="N9708" s="1" t="n">
        <v>3.44</v>
      </c>
      <c r="O9708" s="1" t="n">
        <v>5.25</v>
      </c>
    </row>
    <row r="9709" customFormat="false" ht="15" hidden="false" customHeight="true" outlineLevel="0" collapsed="false">
      <c r="A9709" s="1" t="n">
        <v>3</v>
      </c>
      <c r="B9709" s="18" t="n">
        <v>46269</v>
      </c>
      <c r="C9709" s="1" t="n">
        <v>22</v>
      </c>
      <c r="D9709" s="1" t="s">
        <v>3364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3376</v>
      </c>
      <c r="N9709" s="1" t="n">
        <v>1.958</v>
      </c>
      <c r="O9709" s="1" t="n">
        <v>3.5</v>
      </c>
    </row>
    <row r="9710" customFormat="false" ht="15" hidden="false" customHeight="true" outlineLevel="0" collapsed="false">
      <c r="A9710" s="1" t="n">
        <v>3</v>
      </c>
      <c r="B9710" s="18" t="n">
        <v>46269</v>
      </c>
      <c r="C9710" s="1" t="n">
        <v>22</v>
      </c>
      <c r="D9710" s="1" t="s">
        <v>3364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3377</v>
      </c>
      <c r="N9710" s="1" t="n">
        <v>10.423</v>
      </c>
      <c r="O9710" s="1" t="n">
        <v>26.59</v>
      </c>
    </row>
    <row r="9711" customFormat="false" ht="15" hidden="false" customHeight="true" outlineLevel="0" collapsed="false">
      <c r="A9711" s="1" t="n">
        <v>3</v>
      </c>
      <c r="B9711" s="18" t="n">
        <v>46269</v>
      </c>
      <c r="C9711" s="1" t="n">
        <v>22</v>
      </c>
      <c r="D9711" s="1" t="s">
        <v>3364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3377</v>
      </c>
      <c r="N9711" s="1" t="n">
        <v>3.414</v>
      </c>
      <c r="O9711" s="1" t="n">
        <v>7.82</v>
      </c>
    </row>
    <row r="9712" customFormat="false" ht="15" hidden="false" customHeight="true" outlineLevel="0" collapsed="false">
      <c r="A9712" s="1" t="n">
        <v>3</v>
      </c>
      <c r="B9712" s="18" t="n">
        <v>46269</v>
      </c>
      <c r="C9712" s="1" t="n">
        <v>22</v>
      </c>
      <c r="D9712" s="1" t="s">
        <v>3364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3378</v>
      </c>
      <c r="N9712" s="1" t="n">
        <v>0.027</v>
      </c>
      <c r="O9712" s="1" t="n">
        <v>0</v>
      </c>
    </row>
    <row r="9713" customFormat="false" ht="15" hidden="false" customHeight="true" outlineLevel="0" collapsed="false">
      <c r="A9713" s="1" t="n">
        <v>3</v>
      </c>
      <c r="B9713" s="18" t="n">
        <v>46269</v>
      </c>
      <c r="C9713" s="1" t="n">
        <v>22</v>
      </c>
      <c r="D9713" s="1" t="s">
        <v>3364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3378</v>
      </c>
      <c r="N9713" s="1" t="n">
        <v>0.666</v>
      </c>
      <c r="O9713" s="1" t="n">
        <v>0.01</v>
      </c>
    </row>
    <row r="9714" customFormat="false" ht="15" hidden="false" customHeight="true" outlineLevel="0" collapsed="false">
      <c r="A9714" s="1" t="n">
        <v>3</v>
      </c>
      <c r="B9714" s="18" t="n">
        <v>46269</v>
      </c>
      <c r="C9714" s="1" t="n">
        <v>22</v>
      </c>
      <c r="D9714" s="1" t="s">
        <v>3364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3378</v>
      </c>
      <c r="N9714" s="1" t="n">
        <v>0.335</v>
      </c>
      <c r="O9714" s="1" t="n">
        <v>0</v>
      </c>
    </row>
    <row r="9715" customFormat="false" ht="15" hidden="false" customHeight="true" outlineLevel="0" collapsed="false">
      <c r="A9715" s="1" t="n">
        <v>3</v>
      </c>
      <c r="B9715" s="18" t="n">
        <v>46269</v>
      </c>
      <c r="C9715" s="1" t="n">
        <v>39</v>
      </c>
      <c r="D9715" s="1" t="s">
        <v>3443</v>
      </c>
      <c r="E9715" s="1" t="n">
        <v>10029</v>
      </c>
      <c r="F9715" s="1" t="s">
        <v>2804</v>
      </c>
      <c r="I9715" s="1" t="n">
        <v>241</v>
      </c>
      <c r="J9715" s="1" t="n">
        <v>70828</v>
      </c>
      <c r="K9715" s="1" t="n">
        <v>2264738</v>
      </c>
      <c r="L9715" s="1" t="s">
        <v>6142</v>
      </c>
      <c r="N9715" s="1" t="n">
        <v>36</v>
      </c>
      <c r="O9715" s="1" t="n">
        <v>369</v>
      </c>
    </row>
    <row r="9716" customFormat="false" ht="15" hidden="false" customHeight="true" outlineLevel="0" collapsed="false">
      <c r="A9716" s="1" t="n">
        <v>3</v>
      </c>
      <c r="B9716" s="18" t="n">
        <v>46269</v>
      </c>
      <c r="C9716" s="1" t="n">
        <v>39</v>
      </c>
      <c r="D9716" s="1" t="s">
        <v>3443</v>
      </c>
      <c r="E9716" s="1" t="n">
        <v>10029</v>
      </c>
      <c r="F9716" s="1" t="s">
        <v>2804</v>
      </c>
      <c r="I9716" s="1" t="n">
        <v>241</v>
      </c>
      <c r="J9716" s="1" t="n">
        <v>79053</v>
      </c>
      <c r="K9716" s="1" t="n">
        <v>790543</v>
      </c>
      <c r="L9716" s="1" t="s">
        <v>6143</v>
      </c>
      <c r="N9716" s="1" t="n">
        <v>104</v>
      </c>
      <c r="O9716" s="1" t="n">
        <v>655.2</v>
      </c>
    </row>
    <row r="9717" customFormat="false" ht="15" hidden="false" customHeight="true" outlineLevel="0" collapsed="false">
      <c r="A9717" s="1" t="n">
        <v>3</v>
      </c>
      <c r="B9717" s="18" t="n">
        <v>46269</v>
      </c>
      <c r="C9717" s="1" t="n">
        <v>39</v>
      </c>
      <c r="D9717" s="1" t="s">
        <v>3443</v>
      </c>
      <c r="E9717" s="1" t="n">
        <v>10029</v>
      </c>
      <c r="F9717" s="1" t="s">
        <v>2804</v>
      </c>
      <c r="I9717" s="1" t="n">
        <v>241</v>
      </c>
      <c r="J9717" s="1" t="n">
        <v>79406</v>
      </c>
      <c r="K9717" s="1" t="n">
        <v>794077</v>
      </c>
      <c r="L9717" s="1" t="s">
        <v>6144</v>
      </c>
      <c r="N9717" s="1" t="n">
        <v>2</v>
      </c>
      <c r="O9717" s="1" t="n">
        <v>90</v>
      </c>
    </row>
    <row r="9718" customFormat="false" ht="15" hidden="false" customHeight="true" outlineLevel="0" collapsed="false">
      <c r="A9718" s="1" t="n">
        <v>3</v>
      </c>
      <c r="B9718" s="18" t="n">
        <v>46269</v>
      </c>
      <c r="C9718" s="1" t="n">
        <v>100</v>
      </c>
      <c r="D9718" s="1" t="s">
        <v>3385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3595</v>
      </c>
      <c r="N9718" s="1" t="n">
        <v>30.965</v>
      </c>
      <c r="O9718" s="1" t="n">
        <v>639.03</v>
      </c>
    </row>
    <row r="9719" customFormat="false" ht="15" hidden="false" customHeight="true" outlineLevel="0" collapsed="false">
      <c r="A9719" s="1" t="n">
        <v>3</v>
      </c>
      <c r="B9719" s="18" t="n">
        <v>46269</v>
      </c>
      <c r="C9719" s="1" t="n">
        <v>100</v>
      </c>
      <c r="D9719" s="1" t="s">
        <v>3385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3376</v>
      </c>
      <c r="N9719" s="1" t="n">
        <v>1.958</v>
      </c>
      <c r="O9719" s="1" t="n">
        <v>3.5</v>
      </c>
    </row>
    <row r="9720" customFormat="false" ht="15" hidden="false" customHeight="true" outlineLevel="0" collapsed="false">
      <c r="A9720" s="1" t="n">
        <v>3</v>
      </c>
      <c r="B9720" s="18" t="n">
        <v>46269</v>
      </c>
      <c r="C9720" s="1" t="n">
        <v>100</v>
      </c>
      <c r="D9720" s="1" t="s">
        <v>3385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3378</v>
      </c>
      <c r="N9720" s="1" t="n">
        <v>0.027</v>
      </c>
      <c r="O9720" s="1" t="n">
        <v>0</v>
      </c>
    </row>
    <row r="9721" customFormat="false" ht="15" hidden="false" customHeight="true" outlineLevel="0" collapsed="false">
      <c r="A9721" s="1" t="n">
        <v>3</v>
      </c>
      <c r="B9721" s="18" t="n">
        <v>46269</v>
      </c>
      <c r="C9721" s="1" t="n">
        <v>100</v>
      </c>
      <c r="D9721" s="1" t="s">
        <v>3385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3379</v>
      </c>
      <c r="N9721" s="1" t="n">
        <v>2.108</v>
      </c>
      <c r="O9721" s="1" t="n">
        <v>46.83</v>
      </c>
    </row>
    <row r="9722" customFormat="false" ht="15" hidden="false" customHeight="true" outlineLevel="0" collapsed="false">
      <c r="A9722" s="1" t="n">
        <v>3</v>
      </c>
      <c r="B9722" s="18" t="n">
        <v>46269</v>
      </c>
      <c r="C9722" s="1" t="n">
        <v>100</v>
      </c>
      <c r="D9722" s="1" t="s">
        <v>3385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3380</v>
      </c>
      <c r="N9722" s="1" t="n">
        <v>7.495</v>
      </c>
      <c r="O9722" s="1" t="n">
        <v>178.01</v>
      </c>
    </row>
    <row r="9723" customFormat="false" ht="15" hidden="false" customHeight="true" outlineLevel="0" collapsed="false">
      <c r="A9723" s="1" t="n">
        <v>3</v>
      </c>
      <c r="B9723" s="18" t="n">
        <v>46269</v>
      </c>
      <c r="C9723" s="1" t="n">
        <v>100</v>
      </c>
      <c r="D9723" s="1" t="s">
        <v>3385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3381</v>
      </c>
      <c r="N9723" s="1" t="n">
        <v>13.964</v>
      </c>
      <c r="O9723" s="1" t="n">
        <v>342.35</v>
      </c>
    </row>
    <row r="9724" customFormat="false" ht="15" hidden="false" customHeight="true" outlineLevel="0" collapsed="false">
      <c r="A9724" s="1" t="n">
        <v>3</v>
      </c>
      <c r="B9724" s="18" t="n">
        <v>46269</v>
      </c>
      <c r="C9724" s="1" t="n">
        <v>100</v>
      </c>
      <c r="D9724" s="1" t="s">
        <v>3385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3382</v>
      </c>
      <c r="N9724" s="1" t="n">
        <v>13.832</v>
      </c>
      <c r="O9724" s="1" t="n">
        <v>370.91</v>
      </c>
    </row>
    <row r="9725" customFormat="false" ht="15" hidden="false" customHeight="true" outlineLevel="0" collapsed="false">
      <c r="A9725" s="1" t="n">
        <v>3</v>
      </c>
      <c r="B9725" s="18" t="n">
        <v>46269</v>
      </c>
      <c r="C9725" s="1" t="n">
        <v>100</v>
      </c>
      <c r="D9725" s="1" t="s">
        <v>3385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3383</v>
      </c>
      <c r="N9725" s="1" t="n">
        <v>2.924</v>
      </c>
      <c r="O9725" s="1" t="n">
        <v>76.17</v>
      </c>
    </row>
    <row r="9726" customFormat="false" ht="15" hidden="false" customHeight="true" outlineLevel="0" collapsed="false">
      <c r="A9726" s="1" t="n">
        <v>3</v>
      </c>
      <c r="B9726" s="18" t="n">
        <v>46269</v>
      </c>
      <c r="C9726" s="1" t="n">
        <v>100</v>
      </c>
      <c r="D9726" s="1" t="s">
        <v>3385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5064</v>
      </c>
      <c r="N9726" s="1" t="n">
        <v>1.638</v>
      </c>
      <c r="O9726" s="1" t="n">
        <v>53.97</v>
      </c>
    </row>
    <row r="9727" customFormat="false" ht="15" hidden="false" customHeight="true" outlineLevel="0" collapsed="false">
      <c r="A9727" s="1" t="n">
        <v>3</v>
      </c>
      <c r="B9727" s="18" t="n">
        <v>46269</v>
      </c>
      <c r="C9727" s="1" t="n">
        <v>100</v>
      </c>
      <c r="D9727" s="1" t="s">
        <v>3385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3376</v>
      </c>
      <c r="N9727" s="1" t="n">
        <v>3.44</v>
      </c>
      <c r="O9727" s="1" t="n">
        <v>5.25</v>
      </c>
    </row>
    <row r="9728" customFormat="false" ht="15" hidden="false" customHeight="true" outlineLevel="0" collapsed="false">
      <c r="A9728" s="1" t="n">
        <v>3</v>
      </c>
      <c r="B9728" s="18" t="n">
        <v>46269</v>
      </c>
      <c r="C9728" s="1" t="n">
        <v>100</v>
      </c>
      <c r="D9728" s="1" t="s">
        <v>3385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3377</v>
      </c>
      <c r="N9728" s="1" t="n">
        <v>3.414</v>
      </c>
      <c r="O9728" s="1" t="n">
        <v>7.82</v>
      </c>
    </row>
    <row r="9729" customFormat="false" ht="15" hidden="false" customHeight="true" outlineLevel="0" collapsed="false">
      <c r="A9729" s="1" t="n">
        <v>3</v>
      </c>
      <c r="B9729" s="18" t="n">
        <v>46269</v>
      </c>
      <c r="C9729" s="1" t="n">
        <v>100</v>
      </c>
      <c r="D9729" s="1" t="s">
        <v>3385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3378</v>
      </c>
      <c r="N9729" s="1" t="n">
        <v>0.335</v>
      </c>
      <c r="O9729" s="1" t="n">
        <v>0</v>
      </c>
    </row>
    <row r="9730" customFormat="false" ht="15" hidden="false" customHeight="true" outlineLevel="0" collapsed="false">
      <c r="A9730" s="1" t="n">
        <v>3</v>
      </c>
      <c r="B9730" s="18" t="n">
        <v>46269</v>
      </c>
      <c r="C9730" s="1" t="n">
        <v>100</v>
      </c>
      <c r="D9730" s="1" t="s">
        <v>3385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3379</v>
      </c>
      <c r="N9730" s="1" t="n">
        <v>2.572</v>
      </c>
      <c r="O9730" s="1" t="n">
        <v>63.62</v>
      </c>
    </row>
    <row r="9731" customFormat="false" ht="15" hidden="false" customHeight="true" outlineLevel="0" collapsed="false">
      <c r="A9731" s="1" t="n">
        <v>3</v>
      </c>
      <c r="B9731" s="18" t="n">
        <v>46269</v>
      </c>
      <c r="C9731" s="1" t="n">
        <v>100</v>
      </c>
      <c r="D9731" s="1" t="s">
        <v>3385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3365</v>
      </c>
      <c r="N9731" s="1" t="n">
        <v>2.164</v>
      </c>
      <c r="O9731" s="1" t="n">
        <v>73.84</v>
      </c>
    </row>
    <row r="9732" customFormat="false" ht="15" hidden="false" customHeight="true" outlineLevel="0" collapsed="false">
      <c r="A9732" s="1" t="n">
        <v>3</v>
      </c>
      <c r="B9732" s="18" t="n">
        <v>46269</v>
      </c>
      <c r="C9732" s="1" t="n">
        <v>100</v>
      </c>
      <c r="D9732" s="1" t="s">
        <v>3385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3383</v>
      </c>
      <c r="N9732" s="1" t="n">
        <v>2.178</v>
      </c>
      <c r="O9732" s="1" t="n">
        <v>63.17</v>
      </c>
    </row>
    <row r="9733" customFormat="false" ht="15" hidden="false" customHeight="true" outlineLevel="0" collapsed="false">
      <c r="A9733" s="1" t="n">
        <v>3</v>
      </c>
      <c r="B9733" s="18" t="n">
        <v>46269</v>
      </c>
      <c r="C9733" s="1" t="n">
        <v>100</v>
      </c>
      <c r="D9733" s="1" t="s">
        <v>3385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3366</v>
      </c>
      <c r="N9733" s="1" t="n">
        <v>12.045</v>
      </c>
      <c r="O9733" s="1" t="n">
        <v>421.29</v>
      </c>
    </row>
    <row r="9734" customFormat="false" ht="15" hidden="false" customHeight="true" outlineLevel="0" collapsed="false">
      <c r="A9734" s="1" t="n">
        <v>3</v>
      </c>
      <c r="B9734" s="18" t="n">
        <v>46269</v>
      </c>
      <c r="C9734" s="1" t="n">
        <v>100</v>
      </c>
      <c r="D9734" s="1" t="s">
        <v>3385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3367</v>
      </c>
      <c r="N9734" s="1" t="n">
        <v>2.676</v>
      </c>
      <c r="O9734" s="1" t="n">
        <v>107.3</v>
      </c>
    </row>
    <row r="9735" customFormat="false" ht="15" hidden="false" customHeight="true" outlineLevel="0" collapsed="false">
      <c r="A9735" s="1" t="n">
        <v>3</v>
      </c>
      <c r="B9735" s="18" t="n">
        <v>46269</v>
      </c>
      <c r="C9735" s="1" t="n">
        <v>100</v>
      </c>
      <c r="D9735" s="1" t="s">
        <v>3385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3368</v>
      </c>
      <c r="N9735" s="1" t="n">
        <v>5.802</v>
      </c>
      <c r="O9735" s="1" t="n">
        <v>232.64</v>
      </c>
    </row>
    <row r="9736" customFormat="false" ht="15" hidden="false" customHeight="true" outlineLevel="0" collapsed="false">
      <c r="A9736" s="1" t="n">
        <v>3</v>
      </c>
      <c r="B9736" s="18" t="n">
        <v>46269</v>
      </c>
      <c r="C9736" s="1" t="n">
        <v>100</v>
      </c>
      <c r="D9736" s="1" t="s">
        <v>3385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3369</v>
      </c>
      <c r="N9736" s="1" t="n">
        <v>5.18</v>
      </c>
      <c r="O9736" s="1" t="n">
        <v>225.38</v>
      </c>
    </row>
    <row r="9737" customFormat="false" ht="15" hidden="false" customHeight="true" outlineLevel="0" collapsed="false">
      <c r="A9737" s="1" t="n">
        <v>3</v>
      </c>
      <c r="B9737" s="18" t="n">
        <v>46269</v>
      </c>
      <c r="C9737" s="1" t="n">
        <v>100</v>
      </c>
      <c r="D9737" s="1" t="s">
        <v>3385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3370</v>
      </c>
      <c r="N9737" s="1" t="n">
        <v>8.61</v>
      </c>
      <c r="O9737" s="1" t="n">
        <v>404</v>
      </c>
    </row>
    <row r="9738" customFormat="false" ht="15" hidden="false" customHeight="true" outlineLevel="0" collapsed="false">
      <c r="A9738" s="1" t="n">
        <v>3</v>
      </c>
      <c r="B9738" s="18" t="n">
        <v>46269</v>
      </c>
      <c r="C9738" s="1" t="n">
        <v>100</v>
      </c>
      <c r="D9738" s="1" t="s">
        <v>3385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3371</v>
      </c>
      <c r="N9738" s="1" t="n">
        <v>4.176</v>
      </c>
      <c r="O9738" s="1" t="n">
        <v>199.51</v>
      </c>
    </row>
    <row r="9739" customFormat="false" ht="15" hidden="false" customHeight="true" outlineLevel="0" collapsed="false">
      <c r="A9739" s="1" t="n">
        <v>3</v>
      </c>
      <c r="B9739" s="18" t="n">
        <v>46269</v>
      </c>
      <c r="C9739" s="1" t="n">
        <v>100</v>
      </c>
      <c r="D9739" s="1" t="s">
        <v>3385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3372</v>
      </c>
      <c r="N9739" s="1" t="n">
        <v>1.214</v>
      </c>
      <c r="O9739" s="1" t="n">
        <v>52.82</v>
      </c>
    </row>
    <row r="9740" customFormat="false" ht="15" hidden="false" customHeight="true" outlineLevel="0" collapsed="false">
      <c r="A9740" s="1" t="n">
        <v>3</v>
      </c>
      <c r="B9740" s="18" t="n">
        <v>46269</v>
      </c>
      <c r="C9740" s="1" t="n">
        <v>100</v>
      </c>
      <c r="D9740" s="1" t="s">
        <v>3385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3373</v>
      </c>
      <c r="N9740" s="1" t="n">
        <v>1.682</v>
      </c>
      <c r="O9740" s="1" t="n">
        <v>78.92</v>
      </c>
    </row>
    <row r="9741" customFormat="false" ht="15" hidden="false" customHeight="true" outlineLevel="0" collapsed="false">
      <c r="A9741" s="1" t="n">
        <v>3</v>
      </c>
      <c r="B9741" s="18" t="n">
        <v>46269</v>
      </c>
      <c r="C9741" s="1" t="n">
        <v>100</v>
      </c>
      <c r="D9741" s="1" t="s">
        <v>3385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3374</v>
      </c>
      <c r="N9741" s="1" t="n">
        <v>1.49</v>
      </c>
      <c r="O9741" s="1" t="n">
        <v>82.63</v>
      </c>
    </row>
    <row r="9742" customFormat="false" ht="15" hidden="false" customHeight="true" outlineLevel="0" collapsed="false">
      <c r="A9742" s="1" t="n">
        <v>3</v>
      </c>
      <c r="B9742" s="18" t="n">
        <v>46269</v>
      </c>
      <c r="C9742" s="1" t="n">
        <v>100</v>
      </c>
      <c r="D9742" s="1" t="s">
        <v>3385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5064</v>
      </c>
      <c r="N9742" s="1" t="n">
        <v>1.256</v>
      </c>
      <c r="O9742" s="1" t="n">
        <v>46.07</v>
      </c>
    </row>
    <row r="9743" customFormat="false" ht="15" hidden="false" customHeight="true" outlineLevel="0" collapsed="false">
      <c r="A9743" s="1" t="n">
        <v>3</v>
      </c>
      <c r="B9743" s="18" t="n">
        <v>46269</v>
      </c>
      <c r="C9743" s="1" t="n">
        <v>100</v>
      </c>
      <c r="D9743" s="1" t="s">
        <v>3385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3384</v>
      </c>
      <c r="N9743" s="1" t="n">
        <v>0.406</v>
      </c>
      <c r="O9743" s="1" t="n">
        <v>14.2</v>
      </c>
    </row>
    <row r="9744" customFormat="false" ht="15" hidden="false" customHeight="true" outlineLevel="0" collapsed="false">
      <c r="A9744" s="1" t="n">
        <v>3</v>
      </c>
      <c r="B9744" s="18" t="n">
        <v>46269</v>
      </c>
      <c r="C9744" s="1" t="n">
        <v>100</v>
      </c>
      <c r="D9744" s="1" t="s">
        <v>3385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3375</v>
      </c>
      <c r="N9744" s="1" t="n">
        <v>1.872</v>
      </c>
      <c r="O9744" s="1" t="n">
        <v>71.86</v>
      </c>
    </row>
    <row r="9745" customFormat="false" ht="15" hidden="false" customHeight="true" outlineLevel="0" collapsed="false">
      <c r="A9745" s="1" t="n">
        <v>3</v>
      </c>
      <c r="B9745" s="18" t="n">
        <v>46269</v>
      </c>
      <c r="C9745" s="1" t="n">
        <v>100</v>
      </c>
      <c r="D9745" s="1" t="s">
        <v>3385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3376</v>
      </c>
      <c r="N9745" s="1" t="n">
        <v>3.388</v>
      </c>
      <c r="O9745" s="1" t="n">
        <v>5.75</v>
      </c>
    </row>
    <row r="9746" customFormat="false" ht="15" hidden="false" customHeight="true" outlineLevel="0" collapsed="false">
      <c r="A9746" s="1" t="n">
        <v>3</v>
      </c>
      <c r="B9746" s="18" t="n">
        <v>46269</v>
      </c>
      <c r="C9746" s="1" t="n">
        <v>100</v>
      </c>
      <c r="D9746" s="1" t="s">
        <v>3385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3377</v>
      </c>
      <c r="N9746" s="1" t="n">
        <v>10.423</v>
      </c>
      <c r="O9746" s="1" t="n">
        <v>26.59</v>
      </c>
    </row>
    <row r="9747" customFormat="false" ht="15" hidden="false" customHeight="true" outlineLevel="0" collapsed="false">
      <c r="A9747" s="1" t="n">
        <v>3</v>
      </c>
      <c r="B9747" s="18" t="n">
        <v>46269</v>
      </c>
      <c r="C9747" s="1" t="n">
        <v>100</v>
      </c>
      <c r="D9747" s="1" t="s">
        <v>3385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3378</v>
      </c>
      <c r="N9747" s="1" t="n">
        <v>0.666</v>
      </c>
      <c r="O9747" s="1" t="n">
        <v>0.01</v>
      </c>
    </row>
    <row r="9748" customFormat="false" ht="15" hidden="false" customHeight="true" outlineLevel="0" collapsed="false">
      <c r="A9748" s="1" t="n">
        <v>3</v>
      </c>
      <c r="B9748" s="18" t="n">
        <v>46269</v>
      </c>
      <c r="C9748" s="1" t="n">
        <v>107</v>
      </c>
      <c r="D9748" s="1" t="s">
        <v>3663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3362</v>
      </c>
      <c r="N9748" s="1" t="n">
        <v>2</v>
      </c>
      <c r="O9748" s="1" t="n">
        <v>19.2</v>
      </c>
    </row>
    <row r="9749" customFormat="false" ht="15" hidden="false" customHeight="true" outlineLevel="0" collapsed="false">
      <c r="A9749" s="1" t="n">
        <v>3</v>
      </c>
      <c r="B9749" s="18" t="n">
        <v>46270</v>
      </c>
      <c r="C9749" s="1" t="n">
        <v>1</v>
      </c>
      <c r="D9749" s="1" t="s">
        <v>3245</v>
      </c>
      <c r="E9749" s="1" t="n">
        <v>10035</v>
      </c>
      <c r="F9749" s="1" t="s">
        <v>288</v>
      </c>
      <c r="I9749" s="1" t="n">
        <v>426</v>
      </c>
      <c r="J9749" s="1" t="n">
        <v>38652</v>
      </c>
      <c r="K9749" s="1" t="n">
        <v>7898994684220</v>
      </c>
      <c r="L9749" s="1" t="s">
        <v>3386</v>
      </c>
      <c r="N9749" s="1" t="n">
        <v>50</v>
      </c>
      <c r="O9749" s="1" t="n">
        <v>475</v>
      </c>
    </row>
    <row r="9750" customFormat="false" ht="15" hidden="false" customHeight="true" outlineLevel="0" collapsed="false">
      <c r="A9750" s="1" t="n">
        <v>3</v>
      </c>
      <c r="B9750" s="18" t="n">
        <v>46270</v>
      </c>
      <c r="C9750" s="1" t="n">
        <v>1</v>
      </c>
      <c r="D9750" s="1" t="s">
        <v>3245</v>
      </c>
      <c r="E9750" s="1" t="n">
        <v>10035</v>
      </c>
      <c r="F9750" s="1" t="s">
        <v>288</v>
      </c>
      <c r="I9750" s="1" t="n">
        <v>426</v>
      </c>
      <c r="J9750" s="1" t="n">
        <v>43726</v>
      </c>
      <c r="K9750" s="1" t="n">
        <v>2245461</v>
      </c>
      <c r="L9750" s="1" t="s">
        <v>3388</v>
      </c>
      <c r="N9750" s="1" t="n">
        <v>5</v>
      </c>
      <c r="O9750" s="1" t="n">
        <v>100</v>
      </c>
    </row>
    <row r="9751" customFormat="false" ht="15" hidden="false" customHeight="true" outlineLevel="0" collapsed="false">
      <c r="A9751" s="1" t="n">
        <v>3</v>
      </c>
      <c r="B9751" s="18" t="n">
        <v>46270</v>
      </c>
      <c r="C9751" s="1" t="n">
        <v>1</v>
      </c>
      <c r="D9751" s="1" t="s">
        <v>3245</v>
      </c>
      <c r="E9751" s="1" t="n">
        <v>978</v>
      </c>
      <c r="F9751" s="1" t="s">
        <v>222</v>
      </c>
      <c r="I9751" s="1" t="n">
        <v>572</v>
      </c>
      <c r="J9751" s="1" t="n">
        <v>61368</v>
      </c>
      <c r="K9751" s="1" t="n">
        <v>2257907</v>
      </c>
      <c r="L9751" s="1" t="s">
        <v>3263</v>
      </c>
      <c r="N9751" s="1" t="n">
        <v>30</v>
      </c>
      <c r="O9751" s="1" t="n">
        <v>210</v>
      </c>
    </row>
    <row r="9752" customFormat="false" ht="15" hidden="false" customHeight="true" outlineLevel="0" collapsed="false">
      <c r="A9752" s="1" t="n">
        <v>3</v>
      </c>
      <c r="B9752" s="18" t="n">
        <v>46270</v>
      </c>
      <c r="C9752" s="1" t="n">
        <v>1</v>
      </c>
      <c r="D9752" s="1" t="s">
        <v>3245</v>
      </c>
      <c r="E9752" s="1" t="n">
        <v>978</v>
      </c>
      <c r="F9752" s="1" t="s">
        <v>222</v>
      </c>
      <c r="I9752" s="1" t="n">
        <v>572</v>
      </c>
      <c r="J9752" s="1" t="n">
        <v>61378</v>
      </c>
      <c r="K9752" s="1" t="n">
        <v>2257914</v>
      </c>
      <c r="L9752" s="1" t="s">
        <v>3264</v>
      </c>
      <c r="N9752" s="1" t="n">
        <v>30</v>
      </c>
      <c r="O9752" s="1" t="n">
        <v>255</v>
      </c>
    </row>
    <row r="9753" customFormat="false" ht="15" hidden="false" customHeight="true" outlineLevel="0" collapsed="false">
      <c r="A9753" s="1" t="n">
        <v>3</v>
      </c>
      <c r="B9753" s="18" t="n">
        <v>46270</v>
      </c>
      <c r="C9753" s="1" t="n">
        <v>1</v>
      </c>
      <c r="D9753" s="1" t="s">
        <v>3245</v>
      </c>
      <c r="E9753" s="1" t="n">
        <v>978</v>
      </c>
      <c r="F9753" s="1" t="s">
        <v>222</v>
      </c>
      <c r="I9753" s="1" t="n">
        <v>572</v>
      </c>
      <c r="J9753" s="1" t="n">
        <v>61379</v>
      </c>
      <c r="K9753" s="1" t="n">
        <v>2257921</v>
      </c>
      <c r="L9753" s="1" t="s">
        <v>3265</v>
      </c>
      <c r="N9753" s="1" t="n">
        <v>5</v>
      </c>
      <c r="O9753" s="1" t="n">
        <v>46</v>
      </c>
    </row>
    <row r="9754" customFormat="false" ht="15" hidden="false" customHeight="true" outlineLevel="0" collapsed="false">
      <c r="A9754" s="1" t="n">
        <v>3</v>
      </c>
      <c r="B9754" s="18" t="n">
        <v>46270</v>
      </c>
      <c r="C9754" s="1" t="n">
        <v>6</v>
      </c>
      <c r="D9754" s="1" t="s">
        <v>3217</v>
      </c>
      <c r="E9754" s="1" t="n">
        <v>42</v>
      </c>
      <c r="F9754" s="1" t="s">
        <v>99</v>
      </c>
      <c r="I9754" s="1" t="n">
        <v>4584</v>
      </c>
      <c r="J9754" s="1" t="n">
        <v>100103</v>
      </c>
      <c r="K9754" s="1" t="n">
        <v>104</v>
      </c>
      <c r="L9754" s="1" t="s">
        <v>3215</v>
      </c>
      <c r="N9754" s="1" t="n">
        <v>20</v>
      </c>
      <c r="O9754" s="1" t="n">
        <v>125</v>
      </c>
    </row>
    <row r="9755" customFormat="false" ht="15" hidden="false" customHeight="true" outlineLevel="0" collapsed="false">
      <c r="A9755" s="1" t="n">
        <v>3</v>
      </c>
      <c r="B9755" s="18" t="n">
        <v>46270</v>
      </c>
      <c r="C9755" s="1" t="n">
        <v>6</v>
      </c>
      <c r="D9755" s="1" t="s">
        <v>3217</v>
      </c>
      <c r="E9755" s="1" t="n">
        <v>42</v>
      </c>
      <c r="F9755" s="1" t="s">
        <v>99</v>
      </c>
      <c r="I9755" s="1" t="n">
        <v>4585</v>
      </c>
      <c r="J9755" s="1" t="n">
        <v>109791</v>
      </c>
      <c r="K9755" s="1" t="n">
        <v>9667</v>
      </c>
      <c r="L9755" s="1" t="s">
        <v>3212</v>
      </c>
      <c r="N9755" s="1" t="n">
        <v>14</v>
      </c>
      <c r="O9755" s="1" t="n">
        <v>35</v>
      </c>
    </row>
    <row r="9756" customFormat="false" ht="15" hidden="false" customHeight="true" outlineLevel="0" collapsed="false">
      <c r="A9756" s="1" t="n">
        <v>3</v>
      </c>
      <c r="B9756" s="18" t="n">
        <v>46270</v>
      </c>
      <c r="C9756" s="1" t="n">
        <v>6</v>
      </c>
      <c r="D9756" s="1" t="s">
        <v>3217</v>
      </c>
      <c r="E9756" s="1" t="n">
        <v>42</v>
      </c>
      <c r="F9756" s="1" t="s">
        <v>99</v>
      </c>
      <c r="I9756" s="1" t="n">
        <v>4585</v>
      </c>
      <c r="J9756" s="1" t="n">
        <v>37359</v>
      </c>
      <c r="K9756" s="1" t="n">
        <v>55526</v>
      </c>
      <c r="L9756" s="1" t="s">
        <v>3213</v>
      </c>
      <c r="N9756" s="1" t="n">
        <v>15</v>
      </c>
      <c r="O9756" s="1" t="n">
        <v>105</v>
      </c>
    </row>
    <row r="9757" customFormat="false" ht="15" hidden="false" customHeight="true" outlineLevel="0" collapsed="false">
      <c r="A9757" s="1" t="n">
        <v>3</v>
      </c>
      <c r="B9757" s="18" t="n">
        <v>46270</v>
      </c>
      <c r="C9757" s="1" t="n">
        <v>6</v>
      </c>
      <c r="D9757" s="1" t="s">
        <v>3217</v>
      </c>
      <c r="E9757" s="1" t="n">
        <v>42</v>
      </c>
      <c r="F9757" s="1" t="s">
        <v>99</v>
      </c>
      <c r="I9757" s="1" t="n">
        <v>4585</v>
      </c>
      <c r="J9757" s="1" t="n">
        <v>37361</v>
      </c>
      <c r="K9757" s="1" t="n">
        <v>2240817</v>
      </c>
      <c r="L9757" s="1" t="s">
        <v>3214</v>
      </c>
      <c r="N9757" s="1" t="n">
        <v>120</v>
      </c>
      <c r="O9757" s="1" t="n">
        <v>240</v>
      </c>
    </row>
    <row r="9758" customFormat="false" ht="15" hidden="false" customHeight="true" outlineLevel="0" collapsed="false">
      <c r="A9758" s="1" t="n">
        <v>3</v>
      </c>
      <c r="B9758" s="18" t="n">
        <v>46272</v>
      </c>
      <c r="C9758" s="1" t="n">
        <v>6</v>
      </c>
      <c r="D9758" s="1" t="s">
        <v>3217</v>
      </c>
      <c r="E9758" s="1" t="n">
        <v>42</v>
      </c>
      <c r="F9758" s="1" t="s">
        <v>99</v>
      </c>
      <c r="I9758" s="1" t="n">
        <v>4586</v>
      </c>
      <c r="J9758" s="1" t="n">
        <v>100103</v>
      </c>
      <c r="K9758" s="1" t="n">
        <v>104</v>
      </c>
      <c r="L9758" s="1" t="s">
        <v>3215</v>
      </c>
      <c r="N9758" s="1" t="n">
        <v>40</v>
      </c>
      <c r="O9758" s="1" t="n">
        <v>250</v>
      </c>
    </row>
    <row r="9759" customFormat="false" ht="15" hidden="false" customHeight="true" outlineLevel="0" collapsed="false">
      <c r="A9759" s="1" t="n">
        <v>3</v>
      </c>
      <c r="B9759" s="18" t="n">
        <v>46273</v>
      </c>
      <c r="C9759" s="1" t="n">
        <v>1</v>
      </c>
      <c r="D9759" s="1" t="s">
        <v>3245</v>
      </c>
      <c r="E9759" s="1" t="n">
        <v>1615</v>
      </c>
      <c r="F9759" s="1" t="s">
        <v>157</v>
      </c>
      <c r="I9759" s="1" t="n">
        <v>15269</v>
      </c>
      <c r="J9759" s="1" t="n">
        <v>100114</v>
      </c>
      <c r="K9759" s="1" t="n">
        <v>115</v>
      </c>
      <c r="L9759" s="1" t="s">
        <v>3496</v>
      </c>
      <c r="N9759" s="1" t="n">
        <v>18</v>
      </c>
      <c r="O9759" s="1" t="n">
        <v>180</v>
      </c>
    </row>
    <row r="9760" customFormat="false" ht="15" hidden="false" customHeight="true" outlineLevel="0" collapsed="false">
      <c r="A9760" s="1" t="n">
        <v>3</v>
      </c>
      <c r="B9760" s="18" t="n">
        <v>46273</v>
      </c>
      <c r="C9760" s="1" t="n">
        <v>1</v>
      </c>
      <c r="D9760" s="1" t="s">
        <v>3245</v>
      </c>
      <c r="E9760" s="1" t="n">
        <v>1615</v>
      </c>
      <c r="F9760" s="1" t="s">
        <v>157</v>
      </c>
      <c r="I9760" s="1" t="n">
        <v>15269</v>
      </c>
      <c r="J9760" s="1" t="n">
        <v>37771</v>
      </c>
      <c r="K9760" s="1" t="n">
        <v>774574</v>
      </c>
      <c r="L9760" s="1" t="s">
        <v>3497</v>
      </c>
      <c r="N9760" s="1" t="n">
        <v>20</v>
      </c>
      <c r="O9760" s="1" t="n">
        <v>130</v>
      </c>
    </row>
    <row r="9761" customFormat="false" ht="15" hidden="false" customHeight="true" outlineLevel="0" collapsed="false">
      <c r="A9761" s="1" t="n">
        <v>3</v>
      </c>
      <c r="B9761" s="18" t="n">
        <v>46273</v>
      </c>
      <c r="C9761" s="1" t="n">
        <v>6</v>
      </c>
      <c r="D9761" s="1" t="s">
        <v>3217</v>
      </c>
      <c r="E9761" s="1" t="n">
        <v>42</v>
      </c>
      <c r="F9761" s="1" t="s">
        <v>99</v>
      </c>
      <c r="I9761" s="1" t="n">
        <v>4587</v>
      </c>
      <c r="J9761" s="1" t="n">
        <v>100062</v>
      </c>
      <c r="K9761" s="1" t="n">
        <v>63</v>
      </c>
      <c r="L9761" s="1" t="s">
        <v>3248</v>
      </c>
      <c r="N9761" s="1" t="n">
        <v>20</v>
      </c>
      <c r="O9761" s="1" t="n">
        <v>130</v>
      </c>
    </row>
    <row r="9762" customFormat="false" ht="15" hidden="false" customHeight="true" outlineLevel="0" collapsed="false">
      <c r="A9762" s="1" t="n">
        <v>3</v>
      </c>
      <c r="B9762" s="18" t="n">
        <v>46273</v>
      </c>
      <c r="C9762" s="1" t="n">
        <v>6</v>
      </c>
      <c r="D9762" s="1" t="s">
        <v>3217</v>
      </c>
      <c r="E9762" s="1" t="n">
        <v>42</v>
      </c>
      <c r="F9762" s="1" t="s">
        <v>99</v>
      </c>
      <c r="I9762" s="1" t="n">
        <v>4587</v>
      </c>
      <c r="J9762" s="1" t="n">
        <v>100105</v>
      </c>
      <c r="K9762" s="1" t="n">
        <v>106</v>
      </c>
      <c r="L9762" s="1" t="s">
        <v>3250</v>
      </c>
      <c r="N9762" s="1" t="n">
        <v>48</v>
      </c>
      <c r="O9762" s="1" t="n">
        <v>260</v>
      </c>
    </row>
    <row r="9763" customFormat="false" ht="15" hidden="false" customHeight="true" outlineLevel="0" collapsed="false">
      <c r="A9763" s="1" t="n">
        <v>3</v>
      </c>
      <c r="B9763" s="18" t="n">
        <v>46273</v>
      </c>
      <c r="C9763" s="1" t="n">
        <v>6</v>
      </c>
      <c r="D9763" s="1" t="s">
        <v>3217</v>
      </c>
      <c r="E9763" s="1" t="n">
        <v>42</v>
      </c>
      <c r="F9763" s="1" t="s">
        <v>99</v>
      </c>
      <c r="I9763" s="1" t="n">
        <v>4587</v>
      </c>
      <c r="J9763" s="1" t="n">
        <v>100105</v>
      </c>
      <c r="K9763" s="1" t="n">
        <v>106</v>
      </c>
      <c r="L9763" s="1" t="s">
        <v>3250</v>
      </c>
      <c r="N9763" s="1" t="n">
        <v>5</v>
      </c>
      <c r="O9763" s="1" t="n">
        <v>40</v>
      </c>
    </row>
    <row r="9764" customFormat="false" ht="15" hidden="false" customHeight="true" outlineLevel="0" collapsed="false">
      <c r="A9764" s="1" t="n">
        <v>3</v>
      </c>
      <c r="B9764" s="18" t="n">
        <v>46273</v>
      </c>
      <c r="C9764" s="1" t="n">
        <v>6</v>
      </c>
      <c r="D9764" s="1" t="s">
        <v>3217</v>
      </c>
      <c r="E9764" s="1" t="n">
        <v>42</v>
      </c>
      <c r="F9764" s="1" t="s">
        <v>99</v>
      </c>
      <c r="I9764" s="1" t="n">
        <v>4587</v>
      </c>
      <c r="J9764" s="1" t="n">
        <v>100109</v>
      </c>
      <c r="K9764" s="1" t="n">
        <v>110</v>
      </c>
      <c r="L9764" s="1" t="s">
        <v>3252</v>
      </c>
      <c r="N9764" s="1" t="n">
        <v>40</v>
      </c>
      <c r="O9764" s="1" t="n">
        <v>260</v>
      </c>
    </row>
    <row r="9765" customFormat="false" ht="15" hidden="false" customHeight="true" outlineLevel="0" collapsed="false">
      <c r="A9765" s="1" t="n">
        <v>3</v>
      </c>
      <c r="B9765" s="18" t="n">
        <v>46273</v>
      </c>
      <c r="C9765" s="1" t="n">
        <v>6</v>
      </c>
      <c r="D9765" s="1" t="s">
        <v>3217</v>
      </c>
      <c r="E9765" s="1" t="n">
        <v>42</v>
      </c>
      <c r="F9765" s="1" t="s">
        <v>99</v>
      </c>
      <c r="I9765" s="1" t="n">
        <v>4587</v>
      </c>
      <c r="J9765" s="1" t="n">
        <v>100110</v>
      </c>
      <c r="K9765" s="1" t="n">
        <v>111</v>
      </c>
      <c r="L9765" s="1" t="s">
        <v>3401</v>
      </c>
      <c r="N9765" s="1" t="n">
        <v>6.1</v>
      </c>
      <c r="O9765" s="1" t="n">
        <v>54.5</v>
      </c>
    </row>
    <row r="9766" customFormat="false" ht="15" hidden="false" customHeight="true" outlineLevel="0" collapsed="false">
      <c r="A9766" s="1" t="n">
        <v>3</v>
      </c>
      <c r="B9766" s="18" t="n">
        <v>46273</v>
      </c>
      <c r="C9766" s="1" t="n">
        <v>6</v>
      </c>
      <c r="D9766" s="1" t="s">
        <v>3217</v>
      </c>
      <c r="E9766" s="1" t="n">
        <v>42</v>
      </c>
      <c r="F9766" s="1" t="s">
        <v>99</v>
      </c>
      <c r="I9766" s="1" t="n">
        <v>4587</v>
      </c>
      <c r="J9766" s="1" t="n">
        <v>100112</v>
      </c>
      <c r="K9766" s="1" t="n">
        <v>113</v>
      </c>
      <c r="L9766" s="1" t="s">
        <v>3253</v>
      </c>
      <c r="N9766" s="1" t="n">
        <v>15.8</v>
      </c>
      <c r="O9766" s="1" t="n">
        <v>79</v>
      </c>
    </row>
    <row r="9767" customFormat="false" ht="15" hidden="false" customHeight="true" outlineLevel="0" collapsed="false">
      <c r="A9767" s="1" t="n">
        <v>3</v>
      </c>
      <c r="B9767" s="18" t="n">
        <v>46273</v>
      </c>
      <c r="C9767" s="1" t="n">
        <v>6</v>
      </c>
      <c r="D9767" s="1" t="s">
        <v>3217</v>
      </c>
      <c r="E9767" s="1" t="n">
        <v>42</v>
      </c>
      <c r="F9767" s="1" t="s">
        <v>99</v>
      </c>
      <c r="I9767" s="1" t="n">
        <v>4587</v>
      </c>
      <c r="J9767" s="1" t="n">
        <v>100113</v>
      </c>
      <c r="K9767" s="1" t="n">
        <v>114</v>
      </c>
      <c r="L9767" s="1" t="s">
        <v>3254</v>
      </c>
      <c r="N9767" s="1" t="n">
        <v>40</v>
      </c>
      <c r="O9767" s="1" t="n">
        <v>260</v>
      </c>
    </row>
    <row r="9768" customFormat="false" ht="15" hidden="false" customHeight="true" outlineLevel="0" collapsed="false">
      <c r="A9768" s="1" t="n">
        <v>3</v>
      </c>
      <c r="B9768" s="18" t="n">
        <v>46273</v>
      </c>
      <c r="C9768" s="1" t="n">
        <v>6</v>
      </c>
      <c r="D9768" s="1" t="s">
        <v>3217</v>
      </c>
      <c r="E9768" s="1" t="n">
        <v>42</v>
      </c>
      <c r="F9768" s="1" t="s">
        <v>99</v>
      </c>
      <c r="I9768" s="1" t="n">
        <v>4587</v>
      </c>
      <c r="J9768" s="1" t="n">
        <v>100115</v>
      </c>
      <c r="K9768" s="1" t="n">
        <v>116</v>
      </c>
      <c r="L9768" s="1" t="s">
        <v>3402</v>
      </c>
      <c r="N9768" s="1" t="n">
        <v>15</v>
      </c>
      <c r="O9768" s="1" t="n">
        <v>210</v>
      </c>
    </row>
    <row r="9769" customFormat="false" ht="15" hidden="false" customHeight="true" outlineLevel="0" collapsed="false">
      <c r="A9769" s="1" t="n">
        <v>3</v>
      </c>
      <c r="B9769" s="18" t="n">
        <v>46273</v>
      </c>
      <c r="C9769" s="1" t="n">
        <v>6</v>
      </c>
      <c r="D9769" s="1" t="s">
        <v>3217</v>
      </c>
      <c r="E9769" s="1" t="n">
        <v>42</v>
      </c>
      <c r="F9769" s="1" t="s">
        <v>99</v>
      </c>
      <c r="I9769" s="1" t="n">
        <v>4587</v>
      </c>
      <c r="J9769" s="1" t="n">
        <v>100118</v>
      </c>
      <c r="K9769" s="1" t="n">
        <v>119</v>
      </c>
      <c r="L9769" s="1" t="s">
        <v>3256</v>
      </c>
      <c r="N9769" s="1" t="n">
        <v>5</v>
      </c>
      <c r="O9769" s="1" t="n">
        <v>40</v>
      </c>
    </row>
    <row r="9770" customFormat="false" ht="15" hidden="false" customHeight="true" outlineLevel="0" collapsed="false">
      <c r="A9770" s="1" t="n">
        <v>3</v>
      </c>
      <c r="B9770" s="18" t="n">
        <v>46273</v>
      </c>
      <c r="C9770" s="1" t="n">
        <v>6</v>
      </c>
      <c r="D9770" s="1" t="s">
        <v>3217</v>
      </c>
      <c r="E9770" s="1" t="n">
        <v>42</v>
      </c>
      <c r="F9770" s="1" t="s">
        <v>99</v>
      </c>
      <c r="I9770" s="1" t="n">
        <v>4587</v>
      </c>
      <c r="J9770" s="1" t="n">
        <v>100121</v>
      </c>
      <c r="K9770" s="1" t="n">
        <v>122</v>
      </c>
      <c r="L9770" s="1" t="s">
        <v>3257</v>
      </c>
      <c r="N9770" s="1" t="n">
        <v>10</v>
      </c>
      <c r="O9770" s="1" t="n">
        <v>300</v>
      </c>
    </row>
    <row r="9771" customFormat="false" ht="15" hidden="false" customHeight="true" outlineLevel="0" collapsed="false">
      <c r="A9771" s="1" t="n">
        <v>3</v>
      </c>
      <c r="B9771" s="18" t="n">
        <v>46273</v>
      </c>
      <c r="C9771" s="1" t="n">
        <v>6</v>
      </c>
      <c r="D9771" s="1" t="s">
        <v>3217</v>
      </c>
      <c r="E9771" s="1" t="n">
        <v>42</v>
      </c>
      <c r="F9771" s="1" t="s">
        <v>99</v>
      </c>
      <c r="I9771" s="1" t="n">
        <v>4587</v>
      </c>
      <c r="J9771" s="1" t="n">
        <v>100122</v>
      </c>
      <c r="K9771" s="1" t="n">
        <v>123</v>
      </c>
      <c r="L9771" s="1" t="s">
        <v>3258</v>
      </c>
      <c r="N9771" s="1" t="n">
        <v>5</v>
      </c>
      <c r="O9771" s="1" t="n">
        <v>100</v>
      </c>
    </row>
    <row r="9772" customFormat="false" ht="15" hidden="false" customHeight="true" outlineLevel="0" collapsed="false">
      <c r="A9772" s="1" t="n">
        <v>3</v>
      </c>
      <c r="B9772" s="18" t="n">
        <v>46273</v>
      </c>
      <c r="C9772" s="1" t="n">
        <v>6</v>
      </c>
      <c r="D9772" s="1" t="s">
        <v>3217</v>
      </c>
      <c r="E9772" s="1" t="n">
        <v>42</v>
      </c>
      <c r="F9772" s="1" t="s">
        <v>99</v>
      </c>
      <c r="I9772" s="1" t="n">
        <v>4587</v>
      </c>
      <c r="J9772" s="1" t="n">
        <v>100123</v>
      </c>
      <c r="K9772" s="1" t="n">
        <v>124</v>
      </c>
      <c r="L9772" s="1" t="s">
        <v>3403</v>
      </c>
      <c r="N9772" s="1" t="n">
        <v>2</v>
      </c>
      <c r="O9772" s="1" t="n">
        <v>46</v>
      </c>
    </row>
    <row r="9773" customFormat="false" ht="15" hidden="false" customHeight="true" outlineLevel="0" collapsed="false">
      <c r="A9773" s="1" t="n">
        <v>3</v>
      </c>
      <c r="B9773" s="18" t="n">
        <v>46273</v>
      </c>
      <c r="C9773" s="1" t="n">
        <v>6</v>
      </c>
      <c r="D9773" s="1" t="s">
        <v>3217</v>
      </c>
      <c r="E9773" s="1" t="n">
        <v>42</v>
      </c>
      <c r="F9773" s="1" t="s">
        <v>99</v>
      </c>
      <c r="I9773" s="1" t="n">
        <v>4587</v>
      </c>
      <c r="J9773" s="1" t="n">
        <v>100124</v>
      </c>
      <c r="K9773" s="1" t="n">
        <v>125</v>
      </c>
      <c r="L9773" s="1" t="s">
        <v>3404</v>
      </c>
      <c r="N9773" s="1" t="n">
        <v>10.2</v>
      </c>
      <c r="O9773" s="1" t="n">
        <v>91.5</v>
      </c>
    </row>
    <row r="9774" customFormat="false" ht="15" hidden="false" customHeight="true" outlineLevel="0" collapsed="false">
      <c r="A9774" s="1" t="n">
        <v>3</v>
      </c>
      <c r="B9774" s="18" t="n">
        <v>46273</v>
      </c>
      <c r="C9774" s="1" t="n">
        <v>6</v>
      </c>
      <c r="D9774" s="1" t="s">
        <v>3217</v>
      </c>
      <c r="E9774" s="1" t="n">
        <v>42</v>
      </c>
      <c r="F9774" s="1" t="s">
        <v>99</v>
      </c>
      <c r="I9774" s="1" t="n">
        <v>4587</v>
      </c>
      <c r="J9774" s="1" t="n">
        <v>100125</v>
      </c>
      <c r="K9774" s="1" t="n">
        <v>126</v>
      </c>
      <c r="L9774" s="1" t="s">
        <v>3405</v>
      </c>
      <c r="N9774" s="1" t="n">
        <v>20</v>
      </c>
      <c r="O9774" s="1" t="n">
        <v>160</v>
      </c>
    </row>
    <row r="9775" customFormat="false" ht="15" hidden="false" customHeight="true" outlineLevel="0" collapsed="false">
      <c r="A9775" s="1" t="n">
        <v>3</v>
      </c>
      <c r="B9775" s="18" t="n">
        <v>46273</v>
      </c>
      <c r="C9775" s="1" t="n">
        <v>6</v>
      </c>
      <c r="D9775" s="1" t="s">
        <v>3217</v>
      </c>
      <c r="E9775" s="1" t="n">
        <v>42</v>
      </c>
      <c r="F9775" s="1" t="s">
        <v>99</v>
      </c>
      <c r="I9775" s="1" t="n">
        <v>4587</v>
      </c>
      <c r="J9775" s="1" t="n">
        <v>100130</v>
      </c>
      <c r="K9775" s="1" t="n">
        <v>131</v>
      </c>
      <c r="L9775" s="1" t="s">
        <v>3259</v>
      </c>
      <c r="N9775" s="1" t="n">
        <v>10</v>
      </c>
      <c r="O9775" s="1" t="n">
        <v>90</v>
      </c>
    </row>
    <row r="9776" customFormat="false" ht="15" hidden="false" customHeight="true" outlineLevel="0" collapsed="false">
      <c r="A9776" s="1" t="n">
        <v>3</v>
      </c>
      <c r="B9776" s="18" t="n">
        <v>46273</v>
      </c>
      <c r="C9776" s="1" t="n">
        <v>6</v>
      </c>
      <c r="D9776" s="1" t="s">
        <v>3217</v>
      </c>
      <c r="E9776" s="1" t="n">
        <v>42</v>
      </c>
      <c r="F9776" s="1" t="s">
        <v>99</v>
      </c>
      <c r="I9776" s="1" t="n">
        <v>4587</v>
      </c>
      <c r="J9776" s="1" t="n">
        <v>100131</v>
      </c>
      <c r="K9776" s="1" t="n">
        <v>132</v>
      </c>
      <c r="L9776" s="1" t="s">
        <v>4031</v>
      </c>
      <c r="N9776" s="1" t="n">
        <v>1</v>
      </c>
      <c r="O9776" s="1" t="n">
        <v>35</v>
      </c>
    </row>
    <row r="9777" customFormat="false" ht="15" hidden="false" customHeight="true" outlineLevel="0" collapsed="false">
      <c r="A9777" s="1" t="n">
        <v>3</v>
      </c>
      <c r="B9777" s="18" t="n">
        <v>46273</v>
      </c>
      <c r="C9777" s="1" t="n">
        <v>6</v>
      </c>
      <c r="D9777" s="1" t="s">
        <v>3217</v>
      </c>
      <c r="E9777" s="1" t="n">
        <v>42</v>
      </c>
      <c r="F9777" s="1" t="s">
        <v>99</v>
      </c>
      <c r="I9777" s="1" t="n">
        <v>4587</v>
      </c>
      <c r="J9777" s="1" t="n">
        <v>100132</v>
      </c>
      <c r="K9777" s="1" t="n">
        <v>133</v>
      </c>
      <c r="L9777" s="1" t="s">
        <v>4032</v>
      </c>
      <c r="N9777" s="1" t="n">
        <v>48.45</v>
      </c>
      <c r="O9777" s="1" t="n">
        <v>150</v>
      </c>
    </row>
    <row r="9778" customFormat="false" ht="15" hidden="false" customHeight="true" outlineLevel="0" collapsed="false">
      <c r="A9778" s="1" t="n">
        <v>3</v>
      </c>
      <c r="B9778" s="18" t="n">
        <v>46273</v>
      </c>
      <c r="C9778" s="1" t="n">
        <v>6</v>
      </c>
      <c r="D9778" s="1" t="s">
        <v>3217</v>
      </c>
      <c r="E9778" s="1" t="n">
        <v>42</v>
      </c>
      <c r="F9778" s="1" t="s">
        <v>99</v>
      </c>
      <c r="I9778" s="1" t="n">
        <v>4587</v>
      </c>
      <c r="J9778" s="1" t="n">
        <v>100133</v>
      </c>
      <c r="K9778" s="1" t="n">
        <v>134</v>
      </c>
      <c r="L9778" s="1" t="s">
        <v>3260</v>
      </c>
      <c r="N9778" s="1" t="n">
        <v>20</v>
      </c>
      <c r="O9778" s="1" t="n">
        <v>100</v>
      </c>
    </row>
    <row r="9779" customFormat="false" ht="15" hidden="false" customHeight="true" outlineLevel="0" collapsed="false">
      <c r="A9779" s="1" t="n">
        <v>3</v>
      </c>
      <c r="B9779" s="18" t="n">
        <v>46273</v>
      </c>
      <c r="C9779" s="1" t="n">
        <v>6</v>
      </c>
      <c r="D9779" s="1" t="s">
        <v>3217</v>
      </c>
      <c r="E9779" s="1" t="n">
        <v>42</v>
      </c>
      <c r="F9779" s="1" t="s">
        <v>99</v>
      </c>
      <c r="I9779" s="1" t="n">
        <v>4587</v>
      </c>
      <c r="J9779" s="1" t="n">
        <v>100138</v>
      </c>
      <c r="K9779" s="1" t="n">
        <v>139</v>
      </c>
      <c r="L9779" s="1" t="s">
        <v>3261</v>
      </c>
      <c r="N9779" s="1" t="n">
        <v>1</v>
      </c>
      <c r="O9779" s="1" t="n">
        <v>40</v>
      </c>
    </row>
    <row r="9780" customFormat="false" ht="15" hidden="false" customHeight="true" outlineLevel="0" collapsed="false">
      <c r="A9780" s="1" t="n">
        <v>3</v>
      </c>
      <c r="B9780" s="18" t="n">
        <v>46273</v>
      </c>
      <c r="C9780" s="1" t="n">
        <v>6</v>
      </c>
      <c r="D9780" s="1" t="s">
        <v>3217</v>
      </c>
      <c r="E9780" s="1" t="n">
        <v>42</v>
      </c>
      <c r="F9780" s="1" t="s">
        <v>99</v>
      </c>
      <c r="I9780" s="1" t="n">
        <v>4587</v>
      </c>
      <c r="J9780" s="1" t="n">
        <v>100148</v>
      </c>
      <c r="K9780" s="1" t="n">
        <v>149</v>
      </c>
      <c r="L9780" s="1" t="s">
        <v>3604</v>
      </c>
      <c r="N9780" s="1" t="n">
        <v>5</v>
      </c>
      <c r="O9780" s="1" t="n">
        <v>65</v>
      </c>
    </row>
    <row r="9781" customFormat="false" ht="15" hidden="false" customHeight="true" outlineLevel="0" collapsed="false">
      <c r="A9781" s="1" t="n">
        <v>3</v>
      </c>
      <c r="B9781" s="18" t="n">
        <v>46273</v>
      </c>
      <c r="C9781" s="1" t="n">
        <v>6</v>
      </c>
      <c r="D9781" s="1" t="s">
        <v>3217</v>
      </c>
      <c r="E9781" s="1" t="n">
        <v>42</v>
      </c>
      <c r="F9781" s="1" t="s">
        <v>99</v>
      </c>
      <c r="I9781" s="1" t="n">
        <v>4587</v>
      </c>
      <c r="J9781" s="1" t="n">
        <v>110142</v>
      </c>
      <c r="K9781" s="1" t="n">
        <v>16699</v>
      </c>
      <c r="L9781" s="1" t="s">
        <v>3262</v>
      </c>
      <c r="N9781" s="1" t="n">
        <v>20</v>
      </c>
      <c r="O9781" s="1" t="n">
        <v>130</v>
      </c>
    </row>
    <row r="9782" customFormat="false" ht="15" hidden="false" customHeight="true" outlineLevel="0" collapsed="false">
      <c r="A9782" s="1" t="n">
        <v>3</v>
      </c>
      <c r="B9782" s="18" t="n">
        <v>46273</v>
      </c>
      <c r="C9782" s="1" t="n">
        <v>6</v>
      </c>
      <c r="D9782" s="1" t="s">
        <v>3217</v>
      </c>
      <c r="E9782" s="1" t="n">
        <v>42</v>
      </c>
      <c r="F9782" s="1" t="s">
        <v>99</v>
      </c>
      <c r="I9782" s="1" t="n">
        <v>4587</v>
      </c>
      <c r="J9782" s="1" t="n">
        <v>110160</v>
      </c>
      <c r="K9782" s="1" t="n">
        <v>38562</v>
      </c>
      <c r="L9782" s="1" t="s">
        <v>4211</v>
      </c>
      <c r="N9782" s="1" t="n">
        <v>2</v>
      </c>
      <c r="O9782" s="1" t="n">
        <v>66</v>
      </c>
    </row>
    <row r="9783" customFormat="false" ht="15" hidden="false" customHeight="true" outlineLevel="0" collapsed="false">
      <c r="A9783" s="1" t="n">
        <v>3</v>
      </c>
      <c r="B9783" s="18" t="n">
        <v>46273</v>
      </c>
      <c r="C9783" s="1" t="n">
        <v>6</v>
      </c>
      <c r="D9783" s="1" t="s">
        <v>3217</v>
      </c>
      <c r="E9783" s="1" t="n">
        <v>42</v>
      </c>
      <c r="F9783" s="1" t="s">
        <v>99</v>
      </c>
      <c r="I9783" s="1" t="n">
        <v>4588</v>
      </c>
      <c r="J9783" s="1" t="n">
        <v>109791</v>
      </c>
      <c r="K9783" s="1" t="n">
        <v>9667</v>
      </c>
      <c r="L9783" s="1" t="s">
        <v>3212</v>
      </c>
      <c r="N9783" s="1" t="n">
        <v>12</v>
      </c>
      <c r="O9783" s="1" t="n">
        <v>30</v>
      </c>
    </row>
    <row r="9784" customFormat="false" ht="15" hidden="false" customHeight="true" outlineLevel="0" collapsed="false">
      <c r="A9784" s="1" t="n">
        <v>3</v>
      </c>
      <c r="B9784" s="18" t="n">
        <v>46273</v>
      </c>
      <c r="C9784" s="1" t="n">
        <v>6</v>
      </c>
      <c r="D9784" s="1" t="s">
        <v>3217</v>
      </c>
      <c r="E9784" s="1" t="n">
        <v>42</v>
      </c>
      <c r="F9784" s="1" t="s">
        <v>99</v>
      </c>
      <c r="I9784" s="1" t="n">
        <v>4588</v>
      </c>
      <c r="J9784" s="1" t="n">
        <v>37359</v>
      </c>
      <c r="K9784" s="1" t="n">
        <v>55526</v>
      </c>
      <c r="L9784" s="1" t="s">
        <v>3213</v>
      </c>
      <c r="N9784" s="1" t="n">
        <v>12</v>
      </c>
      <c r="O9784" s="1" t="n">
        <v>84</v>
      </c>
    </row>
    <row r="9785" customFormat="false" ht="15" hidden="false" customHeight="true" outlineLevel="0" collapsed="false">
      <c r="A9785" s="1" t="n">
        <v>3</v>
      </c>
      <c r="B9785" s="18" t="n">
        <v>46273</v>
      </c>
      <c r="C9785" s="1" t="n">
        <v>6</v>
      </c>
      <c r="D9785" s="1" t="s">
        <v>3217</v>
      </c>
      <c r="E9785" s="1" t="n">
        <v>42</v>
      </c>
      <c r="F9785" s="1" t="s">
        <v>99</v>
      </c>
      <c r="I9785" s="1" t="n">
        <v>4588</v>
      </c>
      <c r="J9785" s="1" t="n">
        <v>37361</v>
      </c>
      <c r="K9785" s="1" t="n">
        <v>2240817</v>
      </c>
      <c r="L9785" s="1" t="s">
        <v>3214</v>
      </c>
      <c r="N9785" s="1" t="n">
        <v>160</v>
      </c>
      <c r="O9785" s="1" t="n">
        <v>160</v>
      </c>
    </row>
    <row r="9786" customFormat="false" ht="15" hidden="false" customHeight="true" outlineLevel="0" collapsed="false">
      <c r="A9786" s="1" t="n">
        <v>3</v>
      </c>
      <c r="B9786" s="18" t="n">
        <v>46273</v>
      </c>
      <c r="C9786" s="1" t="n">
        <v>6</v>
      </c>
      <c r="D9786" s="1" t="s">
        <v>3217</v>
      </c>
      <c r="E9786" s="1" t="n">
        <v>42</v>
      </c>
      <c r="F9786" s="1" t="s">
        <v>99</v>
      </c>
      <c r="I9786" s="1" t="n">
        <v>4589</v>
      </c>
      <c r="J9786" s="1" t="n">
        <v>72679</v>
      </c>
      <c r="K9786" s="1" t="n">
        <v>246</v>
      </c>
      <c r="L9786" s="1" t="s">
        <v>3216</v>
      </c>
      <c r="N9786" s="1" t="n">
        <v>20</v>
      </c>
      <c r="O9786" s="1" t="n">
        <v>300</v>
      </c>
    </row>
    <row r="9787" customFormat="false" ht="15" hidden="false" customHeight="true" outlineLevel="0" collapsed="false">
      <c r="A9787" s="1" t="n">
        <v>3</v>
      </c>
      <c r="B9787" s="18" t="n">
        <v>46273</v>
      </c>
      <c r="C9787" s="1" t="n">
        <v>6</v>
      </c>
      <c r="D9787" s="1" t="s">
        <v>3217</v>
      </c>
      <c r="E9787" s="1" t="n">
        <v>42</v>
      </c>
      <c r="F9787" s="1" t="s">
        <v>99</v>
      </c>
      <c r="I9787" s="1" t="n">
        <v>4590</v>
      </c>
      <c r="J9787" s="1" t="n">
        <v>100112</v>
      </c>
      <c r="K9787" s="1" t="n">
        <v>113</v>
      </c>
      <c r="L9787" s="1" t="s">
        <v>3253</v>
      </c>
      <c r="N9787" s="1" t="n">
        <v>4.508</v>
      </c>
      <c r="O9787" s="1" t="n">
        <v>13.52</v>
      </c>
    </row>
    <row r="9788" customFormat="false" ht="15" hidden="false" customHeight="true" outlineLevel="0" collapsed="false">
      <c r="A9788" s="1" t="n">
        <v>3</v>
      </c>
      <c r="B9788" s="18" t="n">
        <v>46273</v>
      </c>
      <c r="C9788" s="1" t="n">
        <v>6</v>
      </c>
      <c r="D9788" s="1" t="s">
        <v>3217</v>
      </c>
      <c r="E9788" s="1" t="n">
        <v>42</v>
      </c>
      <c r="F9788" s="1" t="s">
        <v>99</v>
      </c>
      <c r="I9788" s="1" t="n">
        <v>4590</v>
      </c>
      <c r="J9788" s="1" t="n">
        <v>100116</v>
      </c>
      <c r="K9788" s="1" t="n">
        <v>117</v>
      </c>
      <c r="L9788" s="1" t="s">
        <v>3255</v>
      </c>
      <c r="N9788" s="1" t="n">
        <v>7.115</v>
      </c>
      <c r="O9788" s="1" t="n">
        <v>85.38</v>
      </c>
    </row>
    <row r="9789" customFormat="false" ht="15" hidden="false" customHeight="true" outlineLevel="0" collapsed="false">
      <c r="A9789" s="1" t="n">
        <v>3</v>
      </c>
      <c r="B9789" s="18" t="n">
        <v>46273</v>
      </c>
      <c r="C9789" s="1" t="n">
        <v>6</v>
      </c>
      <c r="D9789" s="1" t="s">
        <v>3217</v>
      </c>
      <c r="E9789" s="1" t="n">
        <v>42</v>
      </c>
      <c r="F9789" s="1" t="s">
        <v>99</v>
      </c>
      <c r="I9789" s="1" t="n">
        <v>4591</v>
      </c>
      <c r="J9789" s="1" t="n">
        <v>100103</v>
      </c>
      <c r="K9789" s="1" t="n">
        <v>104</v>
      </c>
      <c r="L9789" s="1" t="s">
        <v>3215</v>
      </c>
      <c r="N9789" s="1" t="n">
        <v>40</v>
      </c>
      <c r="O9789" s="1" t="n">
        <v>250</v>
      </c>
    </row>
    <row r="9790" customFormat="false" ht="15" hidden="false" customHeight="true" outlineLevel="0" collapsed="false">
      <c r="A9790" s="1" t="n">
        <v>3</v>
      </c>
      <c r="B9790" s="18" t="n">
        <v>46274</v>
      </c>
      <c r="C9790" s="1" t="n">
        <v>1</v>
      </c>
      <c r="D9790" s="1" t="s">
        <v>3245</v>
      </c>
      <c r="E9790" s="1" t="n">
        <v>10096</v>
      </c>
      <c r="F9790" s="1" t="s">
        <v>1638</v>
      </c>
      <c r="I9790" s="1" t="n">
        <v>266</v>
      </c>
      <c r="J9790" s="1" t="n">
        <v>61580</v>
      </c>
      <c r="K9790" s="1" t="n">
        <v>2258157</v>
      </c>
      <c r="L9790" s="1" t="s">
        <v>3267</v>
      </c>
      <c r="N9790" s="1" t="n">
        <v>20</v>
      </c>
      <c r="O9790" s="1" t="n">
        <v>240</v>
      </c>
    </row>
    <row r="9791" customFormat="false" ht="15" hidden="false" customHeight="true" outlineLevel="0" collapsed="false">
      <c r="A9791" s="1" t="n">
        <v>3</v>
      </c>
      <c r="B9791" s="18" t="n">
        <v>46274</v>
      </c>
      <c r="C9791" s="1" t="n">
        <v>6</v>
      </c>
      <c r="D9791" s="1" t="s">
        <v>3217</v>
      </c>
      <c r="E9791" s="1" t="n">
        <v>42</v>
      </c>
      <c r="F9791" s="1" t="s">
        <v>99</v>
      </c>
      <c r="I9791" s="1" t="n">
        <v>4592</v>
      </c>
      <c r="J9791" s="1" t="n">
        <v>109791</v>
      </c>
      <c r="K9791" s="1" t="n">
        <v>9667</v>
      </c>
      <c r="L9791" s="1" t="s">
        <v>3212</v>
      </c>
      <c r="N9791" s="1" t="n">
        <v>8</v>
      </c>
      <c r="O9791" s="1" t="n">
        <v>20</v>
      </c>
    </row>
    <row r="9792" customFormat="false" ht="15" hidden="false" customHeight="true" outlineLevel="0" collapsed="false">
      <c r="A9792" s="1" t="n">
        <v>3</v>
      </c>
      <c r="B9792" s="18" t="n">
        <v>46274</v>
      </c>
      <c r="C9792" s="1" t="n">
        <v>6</v>
      </c>
      <c r="D9792" s="1" t="s">
        <v>3217</v>
      </c>
      <c r="E9792" s="1" t="n">
        <v>42</v>
      </c>
      <c r="F9792" s="1" t="s">
        <v>99</v>
      </c>
      <c r="I9792" s="1" t="n">
        <v>4592</v>
      </c>
      <c r="J9792" s="1" t="n">
        <v>37359</v>
      </c>
      <c r="K9792" s="1" t="n">
        <v>55526</v>
      </c>
      <c r="L9792" s="1" t="s">
        <v>3213</v>
      </c>
      <c r="N9792" s="1" t="n">
        <v>9</v>
      </c>
      <c r="O9792" s="1" t="n">
        <v>72</v>
      </c>
    </row>
    <row r="9793" customFormat="false" ht="15" hidden="false" customHeight="true" outlineLevel="0" collapsed="false">
      <c r="A9793" s="1" t="n">
        <v>3</v>
      </c>
      <c r="B9793" s="18" t="n">
        <v>46274</v>
      </c>
      <c r="C9793" s="1" t="n">
        <v>6</v>
      </c>
      <c r="D9793" s="1" t="s">
        <v>3217</v>
      </c>
      <c r="E9793" s="1" t="n">
        <v>42</v>
      </c>
      <c r="F9793" s="1" t="s">
        <v>99</v>
      </c>
      <c r="I9793" s="1" t="n">
        <v>4593</v>
      </c>
      <c r="J9793" s="1" t="n">
        <v>100103</v>
      </c>
      <c r="K9793" s="1" t="n">
        <v>104</v>
      </c>
      <c r="L9793" s="1" t="s">
        <v>3215</v>
      </c>
      <c r="N9793" s="1" t="n">
        <v>20</v>
      </c>
      <c r="O9793" s="1" t="n">
        <v>125</v>
      </c>
    </row>
    <row r="9794" customFormat="false" ht="15" hidden="false" customHeight="true" outlineLevel="0" collapsed="false">
      <c r="A9794" s="1" t="n">
        <v>3</v>
      </c>
      <c r="B9794" s="18" t="n">
        <v>46274</v>
      </c>
      <c r="C9794" s="1" t="n">
        <v>11</v>
      </c>
      <c r="D9794" s="1" t="s">
        <v>3218</v>
      </c>
      <c r="E9794" s="1" t="n">
        <v>642</v>
      </c>
      <c r="F9794" s="1" t="s">
        <v>162</v>
      </c>
      <c r="I9794" s="1" t="n">
        <v>645</v>
      </c>
      <c r="J9794" s="1" t="n">
        <v>71766</v>
      </c>
      <c r="K9794" s="1" t="n">
        <v>779180</v>
      </c>
      <c r="L9794" s="1" t="s">
        <v>3494</v>
      </c>
      <c r="N9794" s="1" t="n">
        <v>19</v>
      </c>
      <c r="O9794" s="1" t="n">
        <v>228</v>
      </c>
    </row>
    <row r="9795" customFormat="false" ht="15" hidden="false" customHeight="true" outlineLevel="0" collapsed="false">
      <c r="A9795" s="1" t="n">
        <v>3</v>
      </c>
      <c r="B9795" s="18" t="n">
        <v>46274</v>
      </c>
      <c r="C9795" s="1" t="n">
        <v>11</v>
      </c>
      <c r="D9795" s="1" t="s">
        <v>3218</v>
      </c>
      <c r="E9795" s="1" t="n">
        <v>1828</v>
      </c>
      <c r="F9795" s="1" t="s">
        <v>344</v>
      </c>
      <c r="I9795" s="1" t="n">
        <v>1458</v>
      </c>
      <c r="J9795" s="1" t="n">
        <v>40034</v>
      </c>
      <c r="K9795" s="1" t="n">
        <v>742832367370</v>
      </c>
      <c r="L9795" s="1" t="s">
        <v>3674</v>
      </c>
      <c r="N9795" s="1" t="n">
        <v>20</v>
      </c>
      <c r="O9795" s="1" t="n">
        <v>107.96</v>
      </c>
    </row>
    <row r="9796" customFormat="false" ht="15" hidden="false" customHeight="true" outlineLevel="0" collapsed="false">
      <c r="A9796" s="1" t="n">
        <v>3</v>
      </c>
      <c r="B9796" s="18" t="n">
        <v>46274</v>
      </c>
      <c r="C9796" s="1" t="n">
        <v>11</v>
      </c>
      <c r="D9796" s="1" t="s">
        <v>3218</v>
      </c>
      <c r="E9796" s="1" t="n">
        <v>1828</v>
      </c>
      <c r="F9796" s="1" t="s">
        <v>344</v>
      </c>
      <c r="I9796" s="1" t="n">
        <v>1458</v>
      </c>
      <c r="J9796" s="1" t="n">
        <v>14247</v>
      </c>
      <c r="K9796" s="1" t="n">
        <v>2229416</v>
      </c>
      <c r="L9796" s="1" t="s">
        <v>3675</v>
      </c>
      <c r="N9796" s="1" t="n">
        <v>25</v>
      </c>
      <c r="O9796" s="1" t="n">
        <v>145</v>
      </c>
    </row>
    <row r="9797" customFormat="false" ht="15" hidden="false" customHeight="true" outlineLevel="0" collapsed="false">
      <c r="A9797" s="1" t="n">
        <v>3</v>
      </c>
      <c r="B9797" s="18" t="n">
        <v>46274</v>
      </c>
      <c r="C9797" s="1" t="n">
        <v>11</v>
      </c>
      <c r="D9797" s="1" t="s">
        <v>3218</v>
      </c>
      <c r="E9797" s="1" t="n">
        <v>1828</v>
      </c>
      <c r="F9797" s="1" t="s">
        <v>344</v>
      </c>
      <c r="I9797" s="1" t="n">
        <v>1458</v>
      </c>
      <c r="J9797" s="1" t="n">
        <v>14248</v>
      </c>
      <c r="K9797" s="1" t="n">
        <v>2229423</v>
      </c>
      <c r="L9797" s="1" t="s">
        <v>3676</v>
      </c>
      <c r="N9797" s="1" t="n">
        <v>56</v>
      </c>
      <c r="O9797" s="1" t="n">
        <v>392</v>
      </c>
    </row>
    <row r="9798" customFormat="false" ht="15" hidden="false" customHeight="true" outlineLevel="0" collapsed="false">
      <c r="A9798" s="1" t="n">
        <v>3</v>
      </c>
      <c r="B9798" s="18" t="n">
        <v>46274</v>
      </c>
      <c r="C9798" s="1" t="n">
        <v>11</v>
      </c>
      <c r="D9798" s="1" t="s">
        <v>3218</v>
      </c>
      <c r="E9798" s="1" t="n">
        <v>1828</v>
      </c>
      <c r="F9798" s="1" t="s">
        <v>344</v>
      </c>
      <c r="I9798" s="1" t="n">
        <v>1458</v>
      </c>
      <c r="J9798" s="1" t="n">
        <v>20541</v>
      </c>
      <c r="K9798" s="1" t="n">
        <v>2232829</v>
      </c>
      <c r="L9798" s="1" t="s">
        <v>3677</v>
      </c>
      <c r="N9798" s="1" t="n">
        <v>50</v>
      </c>
      <c r="O9798" s="1" t="n">
        <v>469.9</v>
      </c>
    </row>
    <row r="9799" customFormat="false" ht="15" hidden="false" customHeight="true" outlineLevel="0" collapsed="false">
      <c r="A9799" s="1" t="n">
        <v>3</v>
      </c>
      <c r="B9799" s="18" t="n">
        <v>46274</v>
      </c>
      <c r="C9799" s="1" t="n">
        <v>11</v>
      </c>
      <c r="D9799" s="1" t="s">
        <v>3218</v>
      </c>
      <c r="E9799" s="1" t="n">
        <v>1695</v>
      </c>
      <c r="F9799" s="1" t="s">
        <v>335</v>
      </c>
      <c r="I9799" s="1" t="n">
        <v>20280</v>
      </c>
      <c r="J9799" s="1" t="n">
        <v>101262</v>
      </c>
      <c r="K9799" s="1" t="n">
        <v>7896179500013</v>
      </c>
      <c r="L9799" s="1" t="s">
        <v>5059</v>
      </c>
      <c r="N9799" s="1" t="n">
        <v>36</v>
      </c>
      <c r="O9799" s="1" t="n">
        <v>117.72</v>
      </c>
    </row>
    <row r="9800" customFormat="false" ht="15" hidden="false" customHeight="true" outlineLevel="0" collapsed="false">
      <c r="A9800" s="1" t="n">
        <v>3</v>
      </c>
      <c r="B9800" s="18" t="n">
        <v>46274</v>
      </c>
      <c r="C9800" s="1" t="n">
        <v>11</v>
      </c>
      <c r="D9800" s="1" t="s">
        <v>3218</v>
      </c>
      <c r="E9800" s="1" t="n">
        <v>1695</v>
      </c>
      <c r="F9800" s="1" t="s">
        <v>335</v>
      </c>
      <c r="I9800" s="1" t="n">
        <v>20280</v>
      </c>
      <c r="J9800" s="1" t="n">
        <v>101859</v>
      </c>
      <c r="K9800" s="1" t="n">
        <v>7896224807098</v>
      </c>
      <c r="L9800" s="1" t="s">
        <v>4426</v>
      </c>
      <c r="N9800" s="1" t="n">
        <v>40</v>
      </c>
      <c r="O9800" s="1" t="n">
        <v>519.6</v>
      </c>
    </row>
    <row r="9801" customFormat="false" ht="15" hidden="false" customHeight="true" outlineLevel="0" collapsed="false">
      <c r="A9801" s="1" t="n">
        <v>3</v>
      </c>
      <c r="B9801" s="18" t="n">
        <v>46274</v>
      </c>
      <c r="C9801" s="1" t="n">
        <v>11</v>
      </c>
      <c r="D9801" s="1" t="s">
        <v>3218</v>
      </c>
      <c r="E9801" s="1" t="n">
        <v>1695</v>
      </c>
      <c r="F9801" s="1" t="s">
        <v>335</v>
      </c>
      <c r="I9801" s="1" t="n">
        <v>20280</v>
      </c>
      <c r="J9801" s="1" t="n">
        <v>101877</v>
      </c>
      <c r="K9801" s="1" t="n">
        <v>7896224813082</v>
      </c>
      <c r="L9801" s="1" t="s">
        <v>3747</v>
      </c>
      <c r="N9801" s="1" t="n">
        <v>40</v>
      </c>
      <c r="O9801" s="1" t="n">
        <v>552</v>
      </c>
    </row>
    <row r="9802" customFormat="false" ht="15" hidden="false" customHeight="true" outlineLevel="0" collapsed="false">
      <c r="A9802" s="1" t="n">
        <v>3</v>
      </c>
      <c r="B9802" s="18" t="n">
        <v>46274</v>
      </c>
      <c r="C9802" s="1" t="n">
        <v>11</v>
      </c>
      <c r="D9802" s="1" t="s">
        <v>3218</v>
      </c>
      <c r="E9802" s="1" t="n">
        <v>1695</v>
      </c>
      <c r="F9802" s="1" t="s">
        <v>335</v>
      </c>
      <c r="I9802" s="1" t="n">
        <v>20280</v>
      </c>
      <c r="J9802" s="1" t="n">
        <v>101908</v>
      </c>
      <c r="K9802" s="1" t="n">
        <v>7896224808101</v>
      </c>
      <c r="L9802" s="1" t="s">
        <v>3750</v>
      </c>
      <c r="N9802" s="1" t="n">
        <v>50</v>
      </c>
      <c r="O9802" s="1" t="n">
        <v>287.5</v>
      </c>
    </row>
    <row r="9803" customFormat="false" ht="15" hidden="false" customHeight="true" outlineLevel="0" collapsed="false">
      <c r="A9803" s="1" t="n">
        <v>3</v>
      </c>
      <c r="B9803" s="18" t="n">
        <v>46274</v>
      </c>
      <c r="C9803" s="1" t="n">
        <v>11</v>
      </c>
      <c r="D9803" s="1" t="s">
        <v>3218</v>
      </c>
      <c r="E9803" s="1" t="n">
        <v>1695</v>
      </c>
      <c r="F9803" s="1" t="s">
        <v>335</v>
      </c>
      <c r="I9803" s="1" t="n">
        <v>20280</v>
      </c>
      <c r="J9803" s="1" t="n">
        <v>102271</v>
      </c>
      <c r="K9803" s="1" t="n">
        <v>7898286190316</v>
      </c>
      <c r="L9803" s="1" t="s">
        <v>5095</v>
      </c>
      <c r="N9803" s="1" t="n">
        <v>24</v>
      </c>
      <c r="O9803" s="1" t="n">
        <v>55.44</v>
      </c>
    </row>
    <row r="9804" customFormat="false" ht="15" hidden="false" customHeight="true" outlineLevel="0" collapsed="false">
      <c r="A9804" s="1" t="n">
        <v>3</v>
      </c>
      <c r="B9804" s="18" t="n">
        <v>46274</v>
      </c>
      <c r="C9804" s="1" t="n">
        <v>11</v>
      </c>
      <c r="D9804" s="1" t="s">
        <v>3218</v>
      </c>
      <c r="E9804" s="1" t="n">
        <v>1695</v>
      </c>
      <c r="F9804" s="1" t="s">
        <v>335</v>
      </c>
      <c r="I9804" s="1" t="n">
        <v>20280</v>
      </c>
      <c r="J9804" s="1" t="n">
        <v>104907</v>
      </c>
      <c r="K9804" s="1" t="n">
        <v>7898910758011</v>
      </c>
      <c r="L9804" s="1" t="s">
        <v>4985</v>
      </c>
      <c r="N9804" s="1" t="n">
        <v>48</v>
      </c>
      <c r="O9804" s="1" t="n">
        <v>91.68</v>
      </c>
    </row>
    <row r="9805" customFormat="false" ht="15" hidden="false" customHeight="true" outlineLevel="0" collapsed="false">
      <c r="A9805" s="1" t="n">
        <v>3</v>
      </c>
      <c r="B9805" s="18" t="n">
        <v>46274</v>
      </c>
      <c r="C9805" s="1" t="n">
        <v>11</v>
      </c>
      <c r="D9805" s="1" t="s">
        <v>3218</v>
      </c>
      <c r="E9805" s="1" t="n">
        <v>1695</v>
      </c>
      <c r="F9805" s="1" t="s">
        <v>335</v>
      </c>
      <c r="I9805" s="1" t="n">
        <v>20280</v>
      </c>
      <c r="J9805" s="1" t="n">
        <v>14494</v>
      </c>
      <c r="K9805" s="1" t="n">
        <v>7506195143872</v>
      </c>
      <c r="L9805" s="1" t="s">
        <v>4477</v>
      </c>
      <c r="N9805" s="1" t="n">
        <v>12</v>
      </c>
      <c r="O9805" s="1" t="n">
        <v>109.44</v>
      </c>
    </row>
    <row r="9806" customFormat="false" ht="15" hidden="false" customHeight="true" outlineLevel="0" collapsed="false">
      <c r="A9806" s="1" t="n">
        <v>3</v>
      </c>
      <c r="B9806" s="18" t="n">
        <v>46274</v>
      </c>
      <c r="C9806" s="1" t="n">
        <v>11</v>
      </c>
      <c r="D9806" s="1" t="s">
        <v>3218</v>
      </c>
      <c r="E9806" s="1" t="n">
        <v>1695</v>
      </c>
      <c r="F9806" s="1" t="s">
        <v>335</v>
      </c>
      <c r="I9806" s="1" t="n">
        <v>20280</v>
      </c>
      <c r="J9806" s="1" t="n">
        <v>14670</v>
      </c>
      <c r="K9806" s="1" t="n">
        <v>7506195143858</v>
      </c>
      <c r="L9806" s="1" t="s">
        <v>4478</v>
      </c>
      <c r="N9806" s="1" t="n">
        <v>12</v>
      </c>
      <c r="O9806" s="1" t="n">
        <v>109.44</v>
      </c>
    </row>
    <row r="9807" customFormat="false" ht="15" hidden="false" customHeight="true" outlineLevel="0" collapsed="false">
      <c r="A9807" s="1" t="n">
        <v>3</v>
      </c>
      <c r="B9807" s="18" t="n">
        <v>46274</v>
      </c>
      <c r="C9807" s="1" t="n">
        <v>11</v>
      </c>
      <c r="D9807" s="1" t="s">
        <v>3218</v>
      </c>
      <c r="E9807" s="1" t="n">
        <v>1695</v>
      </c>
      <c r="F9807" s="1" t="s">
        <v>335</v>
      </c>
      <c r="I9807" s="1" t="n">
        <v>20280</v>
      </c>
      <c r="J9807" s="1" t="n">
        <v>15013</v>
      </c>
      <c r="K9807" s="1" t="n">
        <v>7897395040307</v>
      </c>
      <c r="L9807" s="1" t="s">
        <v>4030</v>
      </c>
      <c r="N9807" s="1" t="n">
        <v>150</v>
      </c>
      <c r="O9807" s="1" t="n">
        <v>357</v>
      </c>
    </row>
    <row r="9808" customFormat="false" ht="15" hidden="false" customHeight="true" outlineLevel="0" collapsed="false">
      <c r="A9808" s="1" t="n">
        <v>3</v>
      </c>
      <c r="B9808" s="18" t="n">
        <v>46274</v>
      </c>
      <c r="C9808" s="1" t="n">
        <v>11</v>
      </c>
      <c r="D9808" s="1" t="s">
        <v>3218</v>
      </c>
      <c r="E9808" s="1" t="n">
        <v>1695</v>
      </c>
      <c r="F9808" s="1" t="s">
        <v>335</v>
      </c>
      <c r="I9808" s="1" t="n">
        <v>20280</v>
      </c>
      <c r="J9808" s="1" t="n">
        <v>21655</v>
      </c>
      <c r="K9808" s="1" t="n">
        <v>7896102502763</v>
      </c>
      <c r="L9808" s="1" t="s">
        <v>3780</v>
      </c>
      <c r="N9808" s="1" t="n">
        <v>24</v>
      </c>
      <c r="O9808" s="1" t="n">
        <v>90.72</v>
      </c>
    </row>
    <row r="9809" customFormat="false" ht="15" hidden="false" customHeight="true" outlineLevel="0" collapsed="false">
      <c r="A9809" s="1" t="n">
        <v>3</v>
      </c>
      <c r="B9809" s="18" t="n">
        <v>46274</v>
      </c>
      <c r="C9809" s="1" t="n">
        <v>11</v>
      </c>
      <c r="D9809" s="1" t="s">
        <v>3218</v>
      </c>
      <c r="E9809" s="1" t="n">
        <v>1695</v>
      </c>
      <c r="F9809" s="1" t="s">
        <v>335</v>
      </c>
      <c r="I9809" s="1" t="n">
        <v>20280</v>
      </c>
      <c r="J9809" s="1" t="n">
        <v>22079</v>
      </c>
      <c r="K9809" s="1" t="n">
        <v>7896102502756</v>
      </c>
      <c r="L9809" s="1" t="s">
        <v>5198</v>
      </c>
      <c r="N9809" s="1" t="n">
        <v>24</v>
      </c>
      <c r="O9809" s="1" t="n">
        <v>133.44</v>
      </c>
    </row>
    <row r="9810" customFormat="false" ht="15" hidden="false" customHeight="true" outlineLevel="0" collapsed="false">
      <c r="A9810" s="1" t="n">
        <v>3</v>
      </c>
      <c r="B9810" s="18" t="n">
        <v>46274</v>
      </c>
      <c r="C9810" s="1" t="n">
        <v>11</v>
      </c>
      <c r="D9810" s="1" t="s">
        <v>3218</v>
      </c>
      <c r="E9810" s="1" t="n">
        <v>1695</v>
      </c>
      <c r="F9810" s="1" t="s">
        <v>335</v>
      </c>
      <c r="I9810" s="1" t="n">
        <v>20280</v>
      </c>
      <c r="J9810" s="1" t="n">
        <v>25964</v>
      </c>
      <c r="K9810" s="1" t="n">
        <v>7896763621858</v>
      </c>
      <c r="L9810" s="1" t="s">
        <v>4223</v>
      </c>
      <c r="N9810" s="1" t="n">
        <v>100</v>
      </c>
      <c r="O9810" s="1" t="n">
        <v>190</v>
      </c>
    </row>
    <row r="9811" customFormat="false" ht="15" hidden="false" customHeight="true" outlineLevel="0" collapsed="false">
      <c r="A9811" s="1" t="n">
        <v>3</v>
      </c>
      <c r="B9811" s="18" t="n">
        <v>46274</v>
      </c>
      <c r="C9811" s="1" t="n">
        <v>11</v>
      </c>
      <c r="D9811" s="1" t="s">
        <v>3218</v>
      </c>
      <c r="E9811" s="1" t="n">
        <v>1695</v>
      </c>
      <c r="F9811" s="1" t="s">
        <v>335</v>
      </c>
      <c r="I9811" s="1" t="n">
        <v>20280</v>
      </c>
      <c r="J9811" s="1" t="n">
        <v>37040</v>
      </c>
      <c r="K9811" s="1" t="n">
        <v>7896264670577</v>
      </c>
      <c r="L9811" s="1" t="s">
        <v>4538</v>
      </c>
      <c r="N9811" s="1" t="n">
        <v>48</v>
      </c>
      <c r="O9811" s="1" t="n">
        <v>177.12</v>
      </c>
    </row>
    <row r="9812" customFormat="false" ht="15" hidden="false" customHeight="true" outlineLevel="0" collapsed="false">
      <c r="A9812" s="1" t="n">
        <v>3</v>
      </c>
      <c r="B9812" s="18" t="n">
        <v>46274</v>
      </c>
      <c r="C9812" s="1" t="n">
        <v>11</v>
      </c>
      <c r="D9812" s="1" t="s">
        <v>3218</v>
      </c>
      <c r="E9812" s="1" t="n">
        <v>1695</v>
      </c>
      <c r="F9812" s="1" t="s">
        <v>335</v>
      </c>
      <c r="I9812" s="1" t="n">
        <v>20280</v>
      </c>
      <c r="J9812" s="1" t="n">
        <v>50021</v>
      </c>
      <c r="K9812" s="1" t="n">
        <v>7898690980008</v>
      </c>
      <c r="L9812" s="1" t="s">
        <v>4450</v>
      </c>
      <c r="N9812" s="1" t="n">
        <v>150</v>
      </c>
      <c r="O9812" s="1" t="n">
        <v>160.5</v>
      </c>
    </row>
    <row r="9813" customFormat="false" ht="15" hidden="false" customHeight="true" outlineLevel="0" collapsed="false">
      <c r="A9813" s="1" t="n">
        <v>3</v>
      </c>
      <c r="B9813" s="18" t="n">
        <v>46274</v>
      </c>
      <c r="C9813" s="1" t="n">
        <v>11</v>
      </c>
      <c r="D9813" s="1" t="s">
        <v>3218</v>
      </c>
      <c r="E9813" s="1" t="n">
        <v>1695</v>
      </c>
      <c r="F9813" s="1" t="s">
        <v>335</v>
      </c>
      <c r="I9813" s="1" t="n">
        <v>20280</v>
      </c>
      <c r="J9813" s="1" t="n">
        <v>57639</v>
      </c>
      <c r="K9813" s="1" t="n">
        <v>7896004006277</v>
      </c>
      <c r="L9813" s="1" t="s">
        <v>3292</v>
      </c>
      <c r="N9813" s="1" t="n">
        <v>18</v>
      </c>
      <c r="O9813" s="1" t="n">
        <v>162.36</v>
      </c>
    </row>
    <row r="9814" customFormat="false" ht="15" hidden="false" customHeight="true" outlineLevel="0" collapsed="false">
      <c r="A9814" s="1" t="n">
        <v>3</v>
      </c>
      <c r="B9814" s="18" t="n">
        <v>46274</v>
      </c>
      <c r="C9814" s="1" t="n">
        <v>11</v>
      </c>
      <c r="D9814" s="1" t="s">
        <v>3218</v>
      </c>
      <c r="E9814" s="1" t="n">
        <v>1695</v>
      </c>
      <c r="F9814" s="1" t="s">
        <v>335</v>
      </c>
      <c r="I9814" s="1" t="n">
        <v>20280</v>
      </c>
      <c r="J9814" s="1" t="n">
        <v>59714</v>
      </c>
      <c r="K9814" s="1" t="n">
        <v>7896005210192</v>
      </c>
      <c r="L9814" s="1" t="s">
        <v>3724</v>
      </c>
      <c r="N9814" s="1" t="n">
        <v>120</v>
      </c>
      <c r="O9814" s="1" t="n">
        <v>289.2</v>
      </c>
    </row>
    <row r="9815" customFormat="false" ht="15" hidden="false" customHeight="true" outlineLevel="0" collapsed="false">
      <c r="A9815" s="1" t="n">
        <v>3</v>
      </c>
      <c r="B9815" s="18" t="n">
        <v>46274</v>
      </c>
      <c r="C9815" s="1" t="n">
        <v>11</v>
      </c>
      <c r="D9815" s="1" t="s">
        <v>3218</v>
      </c>
      <c r="E9815" s="1" t="n">
        <v>1695</v>
      </c>
      <c r="F9815" s="1" t="s">
        <v>335</v>
      </c>
      <c r="I9815" s="1" t="n">
        <v>20280</v>
      </c>
      <c r="J9815" s="1" t="n">
        <v>74973</v>
      </c>
      <c r="K9815" s="1" t="n">
        <v>7898973135095</v>
      </c>
      <c r="L9815" s="1" t="s">
        <v>6145</v>
      </c>
      <c r="N9815" s="1" t="n">
        <v>12</v>
      </c>
      <c r="O9815" s="1" t="n">
        <v>126.96</v>
      </c>
    </row>
    <row r="9816" customFormat="false" ht="15" hidden="false" customHeight="true" outlineLevel="0" collapsed="false">
      <c r="A9816" s="1" t="n">
        <v>3</v>
      </c>
      <c r="B9816" s="18" t="n">
        <v>46274</v>
      </c>
      <c r="C9816" s="1" t="n">
        <v>11</v>
      </c>
      <c r="D9816" s="1" t="s">
        <v>3218</v>
      </c>
      <c r="E9816" s="1" t="n">
        <v>1916</v>
      </c>
      <c r="F9816" s="1" t="s">
        <v>454</v>
      </c>
      <c r="I9816" s="1" t="n">
        <v>40551</v>
      </c>
      <c r="J9816" s="1" t="n">
        <v>43963</v>
      </c>
      <c r="K9816" s="1" t="n">
        <v>7890000002844</v>
      </c>
      <c r="L9816" s="1" t="s">
        <v>4377</v>
      </c>
      <c r="N9816" s="1" t="n">
        <v>40</v>
      </c>
      <c r="O9816" s="1" t="n">
        <v>112</v>
      </c>
    </row>
    <row r="9817" customFormat="false" ht="15" hidden="false" customHeight="true" outlineLevel="0" collapsed="false">
      <c r="A9817" s="1" t="n">
        <v>3</v>
      </c>
      <c r="B9817" s="18" t="n">
        <v>46274</v>
      </c>
      <c r="C9817" s="1" t="n">
        <v>11</v>
      </c>
      <c r="D9817" s="1" t="s">
        <v>3218</v>
      </c>
      <c r="E9817" s="1" t="n">
        <v>1916</v>
      </c>
      <c r="F9817" s="1" t="s">
        <v>454</v>
      </c>
      <c r="I9817" s="1" t="n">
        <v>40551</v>
      </c>
      <c r="J9817" s="1" t="n">
        <v>43965</v>
      </c>
      <c r="K9817" s="1" t="n">
        <v>7898567710226</v>
      </c>
      <c r="L9817" s="1" t="s">
        <v>3499</v>
      </c>
      <c r="N9817" s="1" t="n">
        <v>25</v>
      </c>
      <c r="O9817" s="1" t="n">
        <v>137.5</v>
      </c>
    </row>
    <row r="9818" customFormat="false" ht="15" hidden="false" customHeight="true" outlineLevel="0" collapsed="false">
      <c r="A9818" s="1" t="n">
        <v>3</v>
      </c>
      <c r="B9818" s="18" t="n">
        <v>46274</v>
      </c>
      <c r="C9818" s="1" t="n">
        <v>11</v>
      </c>
      <c r="D9818" s="1" t="s">
        <v>3218</v>
      </c>
      <c r="E9818" s="1" t="n">
        <v>1656</v>
      </c>
      <c r="F9818" s="1" t="s">
        <v>326</v>
      </c>
      <c r="I9818" s="1" t="n">
        <v>226408</v>
      </c>
      <c r="J9818" s="1" t="n">
        <v>109859</v>
      </c>
      <c r="K9818" s="1" t="n">
        <v>7898215151784</v>
      </c>
      <c r="L9818" s="1" t="s">
        <v>6146</v>
      </c>
      <c r="N9818" s="1" t="n">
        <v>135</v>
      </c>
      <c r="O9818" s="1" t="n">
        <v>412.9</v>
      </c>
    </row>
    <row r="9819" customFormat="false" ht="15" hidden="false" customHeight="true" outlineLevel="0" collapsed="false">
      <c r="A9819" s="1" t="n">
        <v>3</v>
      </c>
      <c r="B9819" s="18" t="n">
        <v>46274</v>
      </c>
      <c r="C9819" s="1" t="n">
        <v>11</v>
      </c>
      <c r="D9819" s="1" t="s">
        <v>3218</v>
      </c>
      <c r="E9819" s="1" t="n">
        <v>1656</v>
      </c>
      <c r="F9819" s="1" t="s">
        <v>326</v>
      </c>
      <c r="I9819" s="1" t="n">
        <v>226408</v>
      </c>
      <c r="J9819" s="1" t="n">
        <v>10685</v>
      </c>
      <c r="K9819" s="1" t="n">
        <v>7891032012504</v>
      </c>
      <c r="L9819" s="1" t="s">
        <v>4923</v>
      </c>
      <c r="N9819" s="1" t="n">
        <v>48</v>
      </c>
      <c r="O9819" s="1" t="n">
        <v>148.32</v>
      </c>
    </row>
    <row r="9820" customFormat="false" ht="15" hidden="false" customHeight="true" outlineLevel="0" collapsed="false">
      <c r="A9820" s="1" t="n">
        <v>3</v>
      </c>
      <c r="B9820" s="18" t="n">
        <v>46274</v>
      </c>
      <c r="C9820" s="1" t="n">
        <v>11</v>
      </c>
      <c r="D9820" s="1" t="s">
        <v>3218</v>
      </c>
      <c r="E9820" s="1" t="n">
        <v>1656</v>
      </c>
      <c r="F9820" s="1" t="s">
        <v>326</v>
      </c>
      <c r="I9820" s="1" t="n">
        <v>226408</v>
      </c>
      <c r="J9820" s="1" t="n">
        <v>10686</v>
      </c>
      <c r="K9820" s="1" t="n">
        <v>7891032013105</v>
      </c>
      <c r="L9820" s="1" t="s">
        <v>4924</v>
      </c>
      <c r="N9820" s="1" t="n">
        <v>48</v>
      </c>
      <c r="O9820" s="1" t="n">
        <v>145.72</v>
      </c>
    </row>
    <row r="9821" customFormat="false" ht="15" hidden="false" customHeight="true" outlineLevel="0" collapsed="false">
      <c r="A9821" s="1" t="n">
        <v>3</v>
      </c>
      <c r="B9821" s="18" t="n">
        <v>46274</v>
      </c>
      <c r="C9821" s="1" t="n">
        <v>11</v>
      </c>
      <c r="D9821" s="1" t="s">
        <v>3218</v>
      </c>
      <c r="E9821" s="1" t="n">
        <v>1656</v>
      </c>
      <c r="F9821" s="1" t="s">
        <v>326</v>
      </c>
      <c r="I9821" s="1" t="n">
        <v>226408</v>
      </c>
      <c r="J9821" s="1" t="n">
        <v>13343</v>
      </c>
      <c r="K9821" s="1" t="n">
        <v>7896327501060</v>
      </c>
      <c r="L9821" s="1" t="s">
        <v>4902</v>
      </c>
      <c r="N9821" s="1" t="n">
        <v>20</v>
      </c>
      <c r="O9821" s="1" t="n">
        <v>118.54</v>
      </c>
    </row>
    <row r="9822" customFormat="false" ht="15" hidden="false" customHeight="true" outlineLevel="0" collapsed="false">
      <c r="A9822" s="1" t="n">
        <v>3</v>
      </c>
      <c r="B9822" s="18" t="n">
        <v>46274</v>
      </c>
      <c r="C9822" s="1" t="n">
        <v>11</v>
      </c>
      <c r="D9822" s="1" t="s">
        <v>3218</v>
      </c>
      <c r="E9822" s="1" t="n">
        <v>1656</v>
      </c>
      <c r="F9822" s="1" t="s">
        <v>326</v>
      </c>
      <c r="I9822" s="1" t="n">
        <v>226408</v>
      </c>
      <c r="J9822" s="1" t="n">
        <v>20529</v>
      </c>
      <c r="K9822" s="1" t="n">
        <v>7897235000324</v>
      </c>
      <c r="L9822" s="1" t="s">
        <v>4439</v>
      </c>
      <c r="N9822" s="1" t="n">
        <v>20</v>
      </c>
      <c r="O9822" s="1" t="n">
        <v>53.14</v>
      </c>
    </row>
    <row r="9823" customFormat="false" ht="15" hidden="false" customHeight="true" outlineLevel="0" collapsed="false">
      <c r="A9823" s="1" t="n">
        <v>3</v>
      </c>
      <c r="B9823" s="18" t="n">
        <v>46274</v>
      </c>
      <c r="C9823" s="1" t="n">
        <v>11</v>
      </c>
      <c r="D9823" s="1" t="s">
        <v>3218</v>
      </c>
      <c r="E9823" s="1" t="n">
        <v>1656</v>
      </c>
      <c r="F9823" s="1" t="s">
        <v>326</v>
      </c>
      <c r="I9823" s="1" t="n">
        <v>226408</v>
      </c>
      <c r="J9823" s="1" t="n">
        <v>31904</v>
      </c>
      <c r="K9823" s="1" t="n">
        <v>7898901732280</v>
      </c>
      <c r="L9823" s="1" t="s">
        <v>6147</v>
      </c>
      <c r="N9823" s="1" t="n">
        <v>48</v>
      </c>
      <c r="O9823" s="1" t="n">
        <v>33.12</v>
      </c>
    </row>
    <row r="9824" customFormat="false" ht="15" hidden="false" customHeight="true" outlineLevel="0" collapsed="false">
      <c r="A9824" s="1" t="n">
        <v>3</v>
      </c>
      <c r="B9824" s="18" t="n">
        <v>46274</v>
      </c>
      <c r="C9824" s="1" t="n">
        <v>11</v>
      </c>
      <c r="D9824" s="1" t="s">
        <v>3218</v>
      </c>
      <c r="E9824" s="1" t="n">
        <v>1656</v>
      </c>
      <c r="F9824" s="1" t="s">
        <v>326</v>
      </c>
      <c r="I9824" s="1" t="n">
        <v>226408</v>
      </c>
      <c r="J9824" s="1" t="n">
        <v>31905</v>
      </c>
      <c r="K9824" s="1" t="n">
        <v>7898901732303</v>
      </c>
      <c r="L9824" s="1" t="s">
        <v>6148</v>
      </c>
      <c r="N9824" s="1" t="n">
        <v>48</v>
      </c>
      <c r="O9824" s="1" t="n">
        <v>33.12</v>
      </c>
    </row>
    <row r="9825" customFormat="false" ht="15" hidden="false" customHeight="true" outlineLevel="0" collapsed="false">
      <c r="A9825" s="1" t="n">
        <v>3</v>
      </c>
      <c r="B9825" s="18" t="n">
        <v>46274</v>
      </c>
      <c r="C9825" s="1" t="n">
        <v>11</v>
      </c>
      <c r="D9825" s="1" t="s">
        <v>3218</v>
      </c>
      <c r="E9825" s="1" t="n">
        <v>1656</v>
      </c>
      <c r="F9825" s="1" t="s">
        <v>326</v>
      </c>
      <c r="I9825" s="1" t="n">
        <v>226408</v>
      </c>
      <c r="J9825" s="1" t="n">
        <v>37146</v>
      </c>
      <c r="K9825" s="1" t="n">
        <v>7898901732273</v>
      </c>
      <c r="L9825" s="1" t="s">
        <v>6149</v>
      </c>
      <c r="N9825" s="1" t="n">
        <v>48</v>
      </c>
      <c r="O9825" s="1" t="n">
        <v>33.12</v>
      </c>
    </row>
    <row r="9826" customFormat="false" ht="15" hidden="false" customHeight="true" outlineLevel="0" collapsed="false">
      <c r="A9826" s="1" t="n">
        <v>3</v>
      </c>
      <c r="B9826" s="18" t="n">
        <v>46274</v>
      </c>
      <c r="C9826" s="1" t="n">
        <v>11</v>
      </c>
      <c r="D9826" s="1" t="s">
        <v>3218</v>
      </c>
      <c r="E9826" s="1" t="n">
        <v>1656</v>
      </c>
      <c r="F9826" s="1" t="s">
        <v>326</v>
      </c>
      <c r="I9826" s="1" t="n">
        <v>226408</v>
      </c>
      <c r="J9826" s="1" t="n">
        <v>41603</v>
      </c>
      <c r="K9826" s="1" t="n">
        <v>7891091018134</v>
      </c>
      <c r="L9826" s="1" t="s">
        <v>6150</v>
      </c>
      <c r="N9826" s="1" t="n">
        <v>30</v>
      </c>
      <c r="O9826" s="1" t="n">
        <v>22.89</v>
      </c>
    </row>
    <row r="9827" customFormat="false" ht="15" hidden="false" customHeight="true" outlineLevel="0" collapsed="false">
      <c r="A9827" s="1" t="n">
        <v>3</v>
      </c>
      <c r="B9827" s="18" t="n">
        <v>46274</v>
      </c>
      <c r="C9827" s="1" t="n">
        <v>11</v>
      </c>
      <c r="D9827" s="1" t="s">
        <v>3218</v>
      </c>
      <c r="E9827" s="1" t="n">
        <v>1656</v>
      </c>
      <c r="F9827" s="1" t="s">
        <v>326</v>
      </c>
      <c r="I9827" s="1" t="n">
        <v>226408</v>
      </c>
      <c r="J9827" s="1" t="n">
        <v>44963</v>
      </c>
      <c r="K9827" s="1" t="n">
        <v>7896763621872</v>
      </c>
      <c r="L9827" s="1" t="s">
        <v>4442</v>
      </c>
      <c r="N9827" s="1" t="n">
        <v>40</v>
      </c>
      <c r="O9827" s="1" t="n">
        <v>101.64</v>
      </c>
    </row>
    <row r="9828" customFormat="false" ht="15" hidden="false" customHeight="true" outlineLevel="0" collapsed="false">
      <c r="A9828" s="1" t="n">
        <v>3</v>
      </c>
      <c r="B9828" s="18" t="n">
        <v>46274</v>
      </c>
      <c r="C9828" s="1" t="n">
        <v>11</v>
      </c>
      <c r="D9828" s="1" t="s">
        <v>3218</v>
      </c>
      <c r="E9828" s="1" t="n">
        <v>1656</v>
      </c>
      <c r="F9828" s="1" t="s">
        <v>326</v>
      </c>
      <c r="I9828" s="1" t="n">
        <v>226408</v>
      </c>
      <c r="J9828" s="1" t="n">
        <v>48225</v>
      </c>
      <c r="K9828" s="1" t="n">
        <v>7897013586255</v>
      </c>
      <c r="L9828" s="1" t="s">
        <v>4446</v>
      </c>
      <c r="N9828" s="1" t="n">
        <v>20</v>
      </c>
      <c r="O9828" s="1" t="n">
        <v>65.2</v>
      </c>
    </row>
    <row r="9829" customFormat="false" ht="15" hidden="false" customHeight="true" outlineLevel="0" collapsed="false">
      <c r="A9829" s="1" t="n">
        <v>3</v>
      </c>
      <c r="B9829" s="18" t="n">
        <v>46274</v>
      </c>
      <c r="C9829" s="1" t="n">
        <v>11</v>
      </c>
      <c r="D9829" s="1" t="s">
        <v>3218</v>
      </c>
      <c r="E9829" s="1" t="n">
        <v>1656</v>
      </c>
      <c r="F9829" s="1" t="s">
        <v>326</v>
      </c>
      <c r="I9829" s="1" t="n">
        <v>226408</v>
      </c>
      <c r="J9829" s="1" t="n">
        <v>48887</v>
      </c>
      <c r="K9829" s="1" t="n">
        <v>7897013585678</v>
      </c>
      <c r="L9829" s="1" t="s">
        <v>4448</v>
      </c>
      <c r="N9829" s="1" t="n">
        <v>20</v>
      </c>
      <c r="O9829" s="1" t="n">
        <v>218.8</v>
      </c>
    </row>
    <row r="9830" customFormat="false" ht="15" hidden="false" customHeight="true" outlineLevel="0" collapsed="false">
      <c r="A9830" s="1" t="n">
        <v>3</v>
      </c>
      <c r="B9830" s="18" t="n">
        <v>46274</v>
      </c>
      <c r="C9830" s="1" t="n">
        <v>11</v>
      </c>
      <c r="D9830" s="1" t="s">
        <v>3218</v>
      </c>
      <c r="E9830" s="1" t="n">
        <v>1656</v>
      </c>
      <c r="F9830" s="1" t="s">
        <v>326</v>
      </c>
      <c r="I9830" s="1" t="n">
        <v>226408</v>
      </c>
      <c r="J9830" s="1" t="n">
        <v>48895</v>
      </c>
      <c r="K9830" s="1" t="n">
        <v>7897013585654</v>
      </c>
      <c r="L9830" s="1" t="s">
        <v>4449</v>
      </c>
      <c r="N9830" s="1" t="n">
        <v>20</v>
      </c>
      <c r="O9830" s="1" t="n">
        <v>103.6</v>
      </c>
    </row>
    <row r="9831" customFormat="false" ht="15" hidden="false" customHeight="true" outlineLevel="0" collapsed="false">
      <c r="A9831" s="1" t="n">
        <v>3</v>
      </c>
      <c r="B9831" s="18" t="n">
        <v>46274</v>
      </c>
      <c r="C9831" s="1" t="n">
        <v>11</v>
      </c>
      <c r="D9831" s="1" t="s">
        <v>3218</v>
      </c>
      <c r="E9831" s="1" t="n">
        <v>1656</v>
      </c>
      <c r="F9831" s="1" t="s">
        <v>326</v>
      </c>
      <c r="I9831" s="1" t="n">
        <v>226408</v>
      </c>
      <c r="J9831" s="1" t="n">
        <v>53842</v>
      </c>
      <c r="K9831" s="1" t="n">
        <v>7908412509759</v>
      </c>
      <c r="L9831" s="1" t="s">
        <v>4446</v>
      </c>
      <c r="N9831" s="1" t="n">
        <v>20</v>
      </c>
      <c r="O9831" s="1" t="n">
        <v>40.4</v>
      </c>
    </row>
    <row r="9832" customFormat="false" ht="15" hidden="false" customHeight="true" outlineLevel="0" collapsed="false">
      <c r="A9832" s="1" t="n">
        <v>3</v>
      </c>
      <c r="B9832" s="18" t="n">
        <v>46274</v>
      </c>
      <c r="C9832" s="1" t="n">
        <v>11</v>
      </c>
      <c r="D9832" s="1" t="s">
        <v>3218</v>
      </c>
      <c r="E9832" s="1" t="n">
        <v>1656</v>
      </c>
      <c r="F9832" s="1" t="s">
        <v>326</v>
      </c>
      <c r="I9832" s="1" t="n">
        <v>226408</v>
      </c>
      <c r="J9832" s="1" t="n">
        <v>63251</v>
      </c>
      <c r="K9832" s="1" t="n">
        <v>7897013585685</v>
      </c>
      <c r="L9832" s="1" t="s">
        <v>4454</v>
      </c>
      <c r="N9832" s="1" t="n">
        <v>20</v>
      </c>
      <c r="O9832" s="1" t="n">
        <v>280.4</v>
      </c>
    </row>
    <row r="9833" customFormat="false" ht="15" hidden="false" customHeight="true" outlineLevel="0" collapsed="false">
      <c r="A9833" s="1" t="n">
        <v>3</v>
      </c>
      <c r="B9833" s="18" t="n">
        <v>46274</v>
      </c>
      <c r="C9833" s="1" t="n">
        <v>11</v>
      </c>
      <c r="D9833" s="1" t="s">
        <v>3218</v>
      </c>
      <c r="E9833" s="1" t="n">
        <v>1656</v>
      </c>
      <c r="F9833" s="1" t="s">
        <v>326</v>
      </c>
      <c r="I9833" s="1" t="n">
        <v>226408</v>
      </c>
      <c r="J9833" s="1" t="n">
        <v>67902</v>
      </c>
      <c r="K9833" s="1" t="n">
        <v>7898954857831</v>
      </c>
      <c r="L9833" s="1" t="s">
        <v>4457</v>
      </c>
      <c r="N9833" s="1" t="n">
        <v>60</v>
      </c>
      <c r="O9833" s="1" t="n">
        <v>83.32</v>
      </c>
    </row>
    <row r="9834" customFormat="false" ht="15" hidden="false" customHeight="true" outlineLevel="0" collapsed="false">
      <c r="A9834" s="1" t="n">
        <v>3</v>
      </c>
      <c r="B9834" s="18" t="n">
        <v>46274</v>
      </c>
      <c r="C9834" s="1" t="n">
        <v>11</v>
      </c>
      <c r="D9834" s="1" t="s">
        <v>3218</v>
      </c>
      <c r="E9834" s="1" t="n">
        <v>1656</v>
      </c>
      <c r="F9834" s="1" t="s">
        <v>326</v>
      </c>
      <c r="I9834" s="1" t="n">
        <v>226408</v>
      </c>
      <c r="J9834" s="1" t="n">
        <v>69037</v>
      </c>
      <c r="K9834" s="1" t="n">
        <v>7898657832395</v>
      </c>
      <c r="L9834" s="1" t="s">
        <v>4458</v>
      </c>
      <c r="N9834" s="1" t="n">
        <v>20</v>
      </c>
      <c r="O9834" s="1" t="n">
        <v>93.79</v>
      </c>
    </row>
    <row r="9835" customFormat="false" ht="15" hidden="false" customHeight="true" outlineLevel="0" collapsed="false">
      <c r="A9835" s="1" t="n">
        <v>3</v>
      </c>
      <c r="B9835" s="18" t="n">
        <v>46274</v>
      </c>
      <c r="C9835" s="1" t="n">
        <v>11</v>
      </c>
      <c r="D9835" s="1" t="s">
        <v>3218</v>
      </c>
      <c r="E9835" s="1" t="n">
        <v>1656</v>
      </c>
      <c r="F9835" s="1" t="s">
        <v>326</v>
      </c>
      <c r="I9835" s="1" t="n">
        <v>226408</v>
      </c>
      <c r="J9835" s="1" t="n">
        <v>71350</v>
      </c>
      <c r="K9835" s="1" t="n">
        <v>7898657830056</v>
      </c>
      <c r="L9835" s="1" t="s">
        <v>4459</v>
      </c>
      <c r="N9835" s="1" t="n">
        <v>60</v>
      </c>
      <c r="O9835" s="1" t="n">
        <v>83.32</v>
      </c>
    </row>
    <row r="9836" customFormat="false" ht="15" hidden="false" customHeight="true" outlineLevel="0" collapsed="false">
      <c r="A9836" s="1" t="n">
        <v>3</v>
      </c>
      <c r="B9836" s="18" t="n">
        <v>46274</v>
      </c>
      <c r="C9836" s="1" t="n">
        <v>11</v>
      </c>
      <c r="D9836" s="1" t="s">
        <v>3218</v>
      </c>
      <c r="E9836" s="1" t="n">
        <v>1656</v>
      </c>
      <c r="F9836" s="1" t="s">
        <v>326</v>
      </c>
      <c r="I9836" s="1" t="n">
        <v>226408</v>
      </c>
      <c r="J9836" s="1" t="n">
        <v>71351</v>
      </c>
      <c r="K9836" s="1" t="n">
        <v>7898954857879</v>
      </c>
      <c r="L9836" s="1" t="s">
        <v>4460</v>
      </c>
      <c r="N9836" s="1" t="n">
        <v>60</v>
      </c>
      <c r="O9836" s="1" t="n">
        <v>83.32</v>
      </c>
    </row>
    <row r="9837" customFormat="false" ht="15" hidden="false" customHeight="true" outlineLevel="0" collapsed="false">
      <c r="A9837" s="1" t="n">
        <v>3</v>
      </c>
      <c r="B9837" s="18" t="n">
        <v>46274</v>
      </c>
      <c r="C9837" s="1" t="n">
        <v>11</v>
      </c>
      <c r="D9837" s="1" t="s">
        <v>3218</v>
      </c>
      <c r="E9837" s="1" t="n">
        <v>1656</v>
      </c>
      <c r="F9837" s="1" t="s">
        <v>326</v>
      </c>
      <c r="I9837" s="1" t="n">
        <v>226408</v>
      </c>
      <c r="J9837" s="1" t="n">
        <v>71352</v>
      </c>
      <c r="K9837" s="1" t="n">
        <v>7898657830889</v>
      </c>
      <c r="L9837" s="1" t="s">
        <v>4460</v>
      </c>
      <c r="N9837" s="1" t="n">
        <v>60</v>
      </c>
      <c r="O9837" s="1" t="n">
        <v>83.32</v>
      </c>
    </row>
    <row r="9838" customFormat="false" ht="15" hidden="false" customHeight="true" outlineLevel="0" collapsed="false">
      <c r="A9838" s="1" t="n">
        <v>3</v>
      </c>
      <c r="B9838" s="18" t="n">
        <v>46274</v>
      </c>
      <c r="C9838" s="1" t="n">
        <v>11</v>
      </c>
      <c r="D9838" s="1" t="s">
        <v>3218</v>
      </c>
      <c r="E9838" s="1" t="n">
        <v>1656</v>
      </c>
      <c r="F9838" s="1" t="s">
        <v>326</v>
      </c>
      <c r="I9838" s="1" t="n">
        <v>226408</v>
      </c>
      <c r="J9838" s="1" t="n">
        <v>72616</v>
      </c>
      <c r="K9838" s="1" t="n">
        <v>7908635101945</v>
      </c>
      <c r="L9838" s="1" t="s">
        <v>4461</v>
      </c>
      <c r="N9838" s="1" t="n">
        <v>24</v>
      </c>
      <c r="O9838" s="1" t="n">
        <v>32.64</v>
      </c>
    </row>
    <row r="9839" customFormat="false" ht="15" hidden="false" customHeight="true" outlineLevel="0" collapsed="false">
      <c r="A9839" s="1" t="n">
        <v>3</v>
      </c>
      <c r="B9839" s="18" t="n">
        <v>46274</v>
      </c>
      <c r="C9839" s="1" t="n">
        <v>11</v>
      </c>
      <c r="D9839" s="1" t="s">
        <v>3218</v>
      </c>
      <c r="E9839" s="1" t="n">
        <v>1656</v>
      </c>
      <c r="F9839" s="1" t="s">
        <v>326</v>
      </c>
      <c r="I9839" s="1" t="n">
        <v>226408</v>
      </c>
      <c r="J9839" s="1" t="n">
        <v>74394</v>
      </c>
      <c r="K9839" s="1" t="n">
        <v>7898215152330</v>
      </c>
      <c r="L9839" s="1" t="s">
        <v>4928</v>
      </c>
      <c r="N9839" s="1" t="n">
        <v>50</v>
      </c>
      <c r="O9839" s="1" t="n">
        <v>372.48</v>
      </c>
    </row>
    <row r="9840" customFormat="false" ht="15" hidden="false" customHeight="true" outlineLevel="0" collapsed="false">
      <c r="A9840" s="1" t="n">
        <v>3</v>
      </c>
      <c r="B9840" s="18" t="n">
        <v>46274</v>
      </c>
      <c r="C9840" s="1" t="n">
        <v>11</v>
      </c>
      <c r="D9840" s="1" t="s">
        <v>3218</v>
      </c>
      <c r="E9840" s="1" t="n">
        <v>1656</v>
      </c>
      <c r="F9840" s="1" t="s">
        <v>326</v>
      </c>
      <c r="I9840" s="1" t="n">
        <v>226408</v>
      </c>
      <c r="J9840" s="1" t="n">
        <v>74606</v>
      </c>
      <c r="K9840" s="1" t="n">
        <v>7908635102423</v>
      </c>
      <c r="L9840" s="1" t="s">
        <v>4464</v>
      </c>
      <c r="N9840" s="1" t="n">
        <v>24</v>
      </c>
      <c r="O9840" s="1" t="n">
        <v>32.64</v>
      </c>
    </row>
    <row r="9841" customFormat="false" ht="15" hidden="false" customHeight="true" outlineLevel="0" collapsed="false">
      <c r="A9841" s="1" t="n">
        <v>3</v>
      </c>
      <c r="B9841" s="18" t="n">
        <v>46274</v>
      </c>
      <c r="C9841" s="1" t="n">
        <v>11</v>
      </c>
      <c r="D9841" s="1" t="s">
        <v>3218</v>
      </c>
      <c r="E9841" s="1" t="n">
        <v>1656</v>
      </c>
      <c r="F9841" s="1" t="s">
        <v>326</v>
      </c>
      <c r="I9841" s="1" t="n">
        <v>226408</v>
      </c>
      <c r="J9841" s="1" t="n">
        <v>75249</v>
      </c>
      <c r="K9841" s="1" t="n">
        <v>7898657831480</v>
      </c>
      <c r="L9841" s="1" t="s">
        <v>4455</v>
      </c>
      <c r="N9841" s="1" t="n">
        <v>30</v>
      </c>
      <c r="O9841" s="1" t="n">
        <v>27.84</v>
      </c>
    </row>
    <row r="9842" customFormat="false" ht="15" hidden="false" customHeight="true" outlineLevel="0" collapsed="false">
      <c r="A9842" s="1" t="n">
        <v>3</v>
      </c>
      <c r="B9842" s="18" t="n">
        <v>46274</v>
      </c>
      <c r="C9842" s="1" t="n">
        <v>11</v>
      </c>
      <c r="D9842" s="1" t="s">
        <v>3218</v>
      </c>
      <c r="E9842" s="1" t="n">
        <v>1656</v>
      </c>
      <c r="F9842" s="1" t="s">
        <v>326</v>
      </c>
      <c r="I9842" s="1" t="n">
        <v>226408</v>
      </c>
      <c r="J9842" s="1" t="n">
        <v>75250</v>
      </c>
      <c r="K9842" s="1" t="n">
        <v>7898657831459</v>
      </c>
      <c r="L9842" s="1" t="s">
        <v>4455</v>
      </c>
      <c r="N9842" s="1" t="n">
        <v>30</v>
      </c>
      <c r="O9842" s="1" t="n">
        <v>27.84</v>
      </c>
    </row>
    <row r="9843" customFormat="false" ht="15" hidden="false" customHeight="true" outlineLevel="0" collapsed="false">
      <c r="A9843" s="1" t="n">
        <v>3</v>
      </c>
      <c r="B9843" s="18" t="n">
        <v>46274</v>
      </c>
      <c r="C9843" s="1" t="n">
        <v>11</v>
      </c>
      <c r="D9843" s="1" t="s">
        <v>3218</v>
      </c>
      <c r="E9843" s="1" t="n">
        <v>1656</v>
      </c>
      <c r="F9843" s="1" t="s">
        <v>326</v>
      </c>
      <c r="I9843" s="1" t="n">
        <v>226408</v>
      </c>
      <c r="J9843" s="1" t="n">
        <v>77855</v>
      </c>
      <c r="K9843" s="1" t="n">
        <v>7898657832531</v>
      </c>
      <c r="L9843" s="1" t="s">
        <v>6151</v>
      </c>
      <c r="N9843" s="1" t="n">
        <v>21</v>
      </c>
      <c r="O9843" s="1" t="n">
        <v>67.68</v>
      </c>
    </row>
    <row r="9844" customFormat="false" ht="15" hidden="false" customHeight="true" outlineLevel="0" collapsed="false">
      <c r="A9844" s="1" t="n">
        <v>3</v>
      </c>
      <c r="B9844" s="18" t="n">
        <v>46274</v>
      </c>
      <c r="C9844" s="1" t="n">
        <v>11</v>
      </c>
      <c r="D9844" s="1" t="s">
        <v>3218</v>
      </c>
      <c r="E9844" s="1" t="n">
        <v>1656</v>
      </c>
      <c r="F9844" s="1" t="s">
        <v>326</v>
      </c>
      <c r="I9844" s="1" t="n">
        <v>226408</v>
      </c>
      <c r="J9844" s="1" t="n">
        <v>78034</v>
      </c>
      <c r="K9844" s="1" t="n">
        <v>7908635100610</v>
      </c>
      <c r="L9844" s="1" t="s">
        <v>4467</v>
      </c>
      <c r="N9844" s="1" t="n">
        <v>12</v>
      </c>
      <c r="O9844" s="1" t="n">
        <v>16.32</v>
      </c>
    </row>
    <row r="9845" customFormat="false" ht="15" hidden="false" customHeight="true" outlineLevel="0" collapsed="false">
      <c r="A9845" s="1" t="n">
        <v>3</v>
      </c>
      <c r="B9845" s="18" t="n">
        <v>46274</v>
      </c>
      <c r="C9845" s="1" t="n">
        <v>11</v>
      </c>
      <c r="D9845" s="1" t="s">
        <v>3218</v>
      </c>
      <c r="E9845" s="1" t="n">
        <v>1656</v>
      </c>
      <c r="F9845" s="1" t="s">
        <v>326</v>
      </c>
      <c r="I9845" s="1" t="n">
        <v>226408</v>
      </c>
      <c r="J9845" s="1" t="n">
        <v>78987</v>
      </c>
      <c r="K9845" s="1" t="n">
        <v>7898657832494</v>
      </c>
      <c r="L9845" s="1" t="s">
        <v>6152</v>
      </c>
      <c r="N9845" s="1" t="n">
        <v>21</v>
      </c>
      <c r="O9845" s="1" t="n">
        <v>67.68</v>
      </c>
    </row>
    <row r="9846" customFormat="false" ht="15" hidden="false" customHeight="true" outlineLevel="0" collapsed="false">
      <c r="A9846" s="1" t="n">
        <v>3</v>
      </c>
      <c r="B9846" s="18" t="n">
        <v>46274</v>
      </c>
      <c r="C9846" s="1" t="n">
        <v>11</v>
      </c>
      <c r="D9846" s="1" t="s">
        <v>3218</v>
      </c>
      <c r="E9846" s="1" t="n">
        <v>1656</v>
      </c>
      <c r="F9846" s="1" t="s">
        <v>326</v>
      </c>
      <c r="I9846" s="1" t="n">
        <v>226408</v>
      </c>
      <c r="J9846" s="1" t="n">
        <v>80360</v>
      </c>
      <c r="K9846" s="1" t="n">
        <v>7898657832623</v>
      </c>
      <c r="L9846" s="1" t="s">
        <v>6153</v>
      </c>
      <c r="N9846" s="1" t="n">
        <v>60</v>
      </c>
      <c r="O9846" s="1" t="n">
        <v>81.98</v>
      </c>
    </row>
    <row r="9847" customFormat="false" ht="15" hidden="false" customHeight="true" outlineLevel="0" collapsed="false">
      <c r="A9847" s="1" t="n">
        <v>3</v>
      </c>
      <c r="B9847" s="18" t="n">
        <v>46274</v>
      </c>
      <c r="C9847" s="1" t="n">
        <v>11</v>
      </c>
      <c r="D9847" s="1" t="s">
        <v>3218</v>
      </c>
      <c r="E9847" s="1" t="n">
        <v>1656</v>
      </c>
      <c r="F9847" s="1" t="s">
        <v>326</v>
      </c>
      <c r="I9847" s="1" t="n">
        <v>226408</v>
      </c>
      <c r="J9847" s="1" t="n">
        <v>82283</v>
      </c>
      <c r="K9847" s="1" t="n">
        <v>7891091018080</v>
      </c>
      <c r="L9847" s="1" t="s">
        <v>6154</v>
      </c>
      <c r="N9847" s="1" t="n">
        <v>30</v>
      </c>
      <c r="O9847" s="1" t="n">
        <v>27.96</v>
      </c>
    </row>
    <row r="9848" customFormat="false" ht="15" hidden="false" customHeight="true" outlineLevel="0" collapsed="false">
      <c r="A9848" s="1" t="n">
        <v>3</v>
      </c>
      <c r="B9848" s="18" t="n">
        <v>46274</v>
      </c>
      <c r="C9848" s="1" t="n">
        <v>11</v>
      </c>
      <c r="D9848" s="1" t="s">
        <v>3218</v>
      </c>
      <c r="E9848" s="1" t="n">
        <v>1734</v>
      </c>
      <c r="F9848" s="1" t="s">
        <v>152</v>
      </c>
      <c r="I9848" s="1" t="n">
        <v>259630</v>
      </c>
      <c r="J9848" s="1" t="n">
        <v>38201</v>
      </c>
      <c r="K9848" s="1" t="n">
        <v>7898055451587</v>
      </c>
      <c r="L9848" s="1" t="s">
        <v>3310</v>
      </c>
      <c r="N9848" s="1" t="n">
        <v>4</v>
      </c>
      <c r="O9848" s="1" t="n">
        <v>79.72</v>
      </c>
    </row>
    <row r="9849" customFormat="false" ht="15" hidden="false" customHeight="true" outlineLevel="0" collapsed="false">
      <c r="A9849" s="1" t="n">
        <v>3</v>
      </c>
      <c r="B9849" s="18" t="n">
        <v>46274</v>
      </c>
      <c r="C9849" s="1" t="n">
        <v>11</v>
      </c>
      <c r="D9849" s="1" t="s">
        <v>3218</v>
      </c>
      <c r="E9849" s="1" t="n">
        <v>1734</v>
      </c>
      <c r="F9849" s="1" t="s">
        <v>152</v>
      </c>
      <c r="I9849" s="1" t="n">
        <v>259630</v>
      </c>
      <c r="J9849" s="1" t="n">
        <v>38209</v>
      </c>
      <c r="K9849" s="1" t="n">
        <v>7898055451761</v>
      </c>
      <c r="L9849" s="1" t="s">
        <v>3309</v>
      </c>
      <c r="N9849" s="1" t="n">
        <v>4</v>
      </c>
      <c r="O9849" s="1" t="n">
        <v>79.72</v>
      </c>
    </row>
    <row r="9850" customFormat="false" ht="15" hidden="false" customHeight="true" outlineLevel="0" collapsed="false">
      <c r="A9850" s="1" t="n">
        <v>3</v>
      </c>
      <c r="B9850" s="18" t="n">
        <v>46274</v>
      </c>
      <c r="C9850" s="1" t="n">
        <v>11</v>
      </c>
      <c r="D9850" s="1" t="s">
        <v>3218</v>
      </c>
      <c r="E9850" s="1" t="n">
        <v>1734</v>
      </c>
      <c r="F9850" s="1" t="s">
        <v>152</v>
      </c>
      <c r="I9850" s="1" t="n">
        <v>259630</v>
      </c>
      <c r="J9850" s="1" t="n">
        <v>38212</v>
      </c>
      <c r="K9850" s="1" t="n">
        <v>7898055451624</v>
      </c>
      <c r="L9850" s="1" t="s">
        <v>3629</v>
      </c>
      <c r="N9850" s="1" t="n">
        <v>4</v>
      </c>
      <c r="O9850" s="1" t="n">
        <v>50.35</v>
      </c>
    </row>
    <row r="9851" customFormat="false" ht="15" hidden="false" customHeight="true" outlineLevel="0" collapsed="false">
      <c r="A9851" s="1" t="n">
        <v>3</v>
      </c>
      <c r="B9851" s="18" t="n">
        <v>46274</v>
      </c>
      <c r="C9851" s="1" t="n">
        <v>11</v>
      </c>
      <c r="D9851" s="1" t="s">
        <v>3218</v>
      </c>
      <c r="E9851" s="1" t="n">
        <v>1734</v>
      </c>
      <c r="F9851" s="1" t="s">
        <v>152</v>
      </c>
      <c r="I9851" s="1" t="n">
        <v>259630</v>
      </c>
      <c r="J9851" s="1" t="n">
        <v>38213</v>
      </c>
      <c r="K9851" s="1" t="n">
        <v>7898055450023</v>
      </c>
      <c r="L9851" s="1" t="s">
        <v>3310</v>
      </c>
      <c r="N9851" s="1" t="n">
        <v>4</v>
      </c>
      <c r="O9851" s="1" t="n">
        <v>79.72</v>
      </c>
    </row>
    <row r="9852" customFormat="false" ht="15" hidden="false" customHeight="true" outlineLevel="0" collapsed="false">
      <c r="A9852" s="1" t="n">
        <v>3</v>
      </c>
      <c r="B9852" s="18" t="n">
        <v>46274</v>
      </c>
      <c r="C9852" s="1" t="n">
        <v>11</v>
      </c>
      <c r="D9852" s="1" t="s">
        <v>3218</v>
      </c>
      <c r="E9852" s="1" t="n">
        <v>1734</v>
      </c>
      <c r="F9852" s="1" t="s">
        <v>152</v>
      </c>
      <c r="I9852" s="1" t="n">
        <v>259630</v>
      </c>
      <c r="J9852" s="1" t="n">
        <v>38214</v>
      </c>
      <c r="K9852" s="1" t="n">
        <v>7898055452249</v>
      </c>
      <c r="L9852" s="1" t="s">
        <v>3630</v>
      </c>
      <c r="N9852" s="1" t="n">
        <v>4</v>
      </c>
      <c r="O9852" s="1" t="n">
        <v>79.72</v>
      </c>
    </row>
    <row r="9853" customFormat="false" ht="15" hidden="false" customHeight="true" outlineLevel="0" collapsed="false">
      <c r="A9853" s="1" t="n">
        <v>3</v>
      </c>
      <c r="B9853" s="18" t="n">
        <v>46274</v>
      </c>
      <c r="C9853" s="1" t="n">
        <v>11</v>
      </c>
      <c r="D9853" s="1" t="s">
        <v>3218</v>
      </c>
      <c r="E9853" s="1" t="n">
        <v>1734</v>
      </c>
      <c r="F9853" s="1" t="s">
        <v>152</v>
      </c>
      <c r="I9853" s="1" t="n">
        <v>259630</v>
      </c>
      <c r="J9853" s="1" t="n">
        <v>38216</v>
      </c>
      <c r="K9853" s="1" t="n">
        <v>7898055454281</v>
      </c>
      <c r="L9853" s="1" t="s">
        <v>3631</v>
      </c>
      <c r="N9853" s="1" t="n">
        <v>4</v>
      </c>
      <c r="O9853" s="1" t="n">
        <v>50.35</v>
      </c>
    </row>
    <row r="9854" customFormat="false" ht="15" hidden="false" customHeight="true" outlineLevel="0" collapsed="false">
      <c r="A9854" s="1" t="n">
        <v>3</v>
      </c>
      <c r="B9854" s="18" t="n">
        <v>46274</v>
      </c>
      <c r="C9854" s="1" t="n">
        <v>11</v>
      </c>
      <c r="D9854" s="1" t="s">
        <v>3218</v>
      </c>
      <c r="E9854" s="1" t="n">
        <v>1734</v>
      </c>
      <c r="F9854" s="1" t="s">
        <v>152</v>
      </c>
      <c r="I9854" s="1" t="n">
        <v>259630</v>
      </c>
      <c r="J9854" s="1" t="n">
        <v>38219</v>
      </c>
      <c r="K9854" s="1" t="n">
        <v>7898055452348</v>
      </c>
      <c r="L9854" s="1" t="s">
        <v>4763</v>
      </c>
      <c r="N9854" s="1" t="n">
        <v>4</v>
      </c>
      <c r="O9854" s="1" t="n">
        <v>79.72</v>
      </c>
    </row>
    <row r="9855" customFormat="false" ht="15" hidden="false" customHeight="true" outlineLevel="0" collapsed="false">
      <c r="A9855" s="1" t="n">
        <v>3</v>
      </c>
      <c r="B9855" s="18" t="n">
        <v>46274</v>
      </c>
      <c r="C9855" s="1" t="n">
        <v>11</v>
      </c>
      <c r="D9855" s="1" t="s">
        <v>3218</v>
      </c>
      <c r="E9855" s="1" t="n">
        <v>1734</v>
      </c>
      <c r="F9855" s="1" t="s">
        <v>152</v>
      </c>
      <c r="I9855" s="1" t="n">
        <v>259630</v>
      </c>
      <c r="J9855" s="1" t="n">
        <v>38220</v>
      </c>
      <c r="K9855" s="1" t="n">
        <v>7898055452355</v>
      </c>
      <c r="L9855" s="1" t="s">
        <v>3310</v>
      </c>
      <c r="N9855" s="1" t="n">
        <v>4</v>
      </c>
      <c r="O9855" s="1" t="n">
        <v>79.72</v>
      </c>
    </row>
    <row r="9856" customFormat="false" ht="15" hidden="false" customHeight="true" outlineLevel="0" collapsed="false">
      <c r="A9856" s="1" t="n">
        <v>3</v>
      </c>
      <c r="B9856" s="18" t="n">
        <v>46274</v>
      </c>
      <c r="C9856" s="1" t="n">
        <v>11</v>
      </c>
      <c r="D9856" s="1" t="s">
        <v>3218</v>
      </c>
      <c r="E9856" s="1" t="n">
        <v>1734</v>
      </c>
      <c r="F9856" s="1" t="s">
        <v>152</v>
      </c>
      <c r="I9856" s="1" t="n">
        <v>259630</v>
      </c>
      <c r="J9856" s="1" t="n">
        <v>38221</v>
      </c>
      <c r="K9856" s="1" t="n">
        <v>7898055452102</v>
      </c>
      <c r="L9856" s="1" t="s">
        <v>3632</v>
      </c>
      <c r="N9856" s="1" t="n">
        <v>4</v>
      </c>
      <c r="O9856" s="1" t="n">
        <v>50.35</v>
      </c>
    </row>
    <row r="9857" customFormat="false" ht="15" hidden="false" customHeight="true" outlineLevel="0" collapsed="false">
      <c r="A9857" s="1" t="n">
        <v>3</v>
      </c>
      <c r="B9857" s="18" t="n">
        <v>46274</v>
      </c>
      <c r="C9857" s="1" t="n">
        <v>11</v>
      </c>
      <c r="D9857" s="1" t="s">
        <v>3218</v>
      </c>
      <c r="E9857" s="1" t="n">
        <v>1734</v>
      </c>
      <c r="F9857" s="1" t="s">
        <v>152</v>
      </c>
      <c r="I9857" s="1" t="n">
        <v>259630</v>
      </c>
      <c r="J9857" s="1" t="n">
        <v>38790</v>
      </c>
      <c r="K9857" s="1" t="n">
        <v>7898055453659</v>
      </c>
      <c r="L9857" s="1" t="s">
        <v>4597</v>
      </c>
      <c r="N9857" s="1" t="n">
        <v>4</v>
      </c>
      <c r="O9857" s="1" t="n">
        <v>50.35</v>
      </c>
    </row>
    <row r="9858" customFormat="false" ht="15" hidden="false" customHeight="true" outlineLevel="0" collapsed="false">
      <c r="A9858" s="1" t="n">
        <v>3</v>
      </c>
      <c r="B9858" s="18" t="n">
        <v>46274</v>
      </c>
      <c r="C9858" s="1" t="n">
        <v>11</v>
      </c>
      <c r="D9858" s="1" t="s">
        <v>3218</v>
      </c>
      <c r="E9858" s="1" t="n">
        <v>1734</v>
      </c>
      <c r="F9858" s="1" t="s">
        <v>152</v>
      </c>
      <c r="I9858" s="1" t="n">
        <v>259630</v>
      </c>
      <c r="J9858" s="1" t="n">
        <v>39252</v>
      </c>
      <c r="K9858" s="1" t="n">
        <v>7898055450993</v>
      </c>
      <c r="L9858" s="1" t="s">
        <v>3633</v>
      </c>
      <c r="N9858" s="1" t="n">
        <v>4</v>
      </c>
      <c r="O9858" s="1" t="n">
        <v>50.35</v>
      </c>
    </row>
    <row r="9859" customFormat="false" ht="15" hidden="false" customHeight="true" outlineLevel="0" collapsed="false">
      <c r="A9859" s="1" t="n">
        <v>3</v>
      </c>
      <c r="B9859" s="18" t="n">
        <v>46274</v>
      </c>
      <c r="C9859" s="1" t="n">
        <v>11</v>
      </c>
      <c r="D9859" s="1" t="s">
        <v>3218</v>
      </c>
      <c r="E9859" s="1" t="n">
        <v>1734</v>
      </c>
      <c r="F9859" s="1" t="s">
        <v>152</v>
      </c>
      <c r="I9859" s="1" t="n">
        <v>259630</v>
      </c>
      <c r="J9859" s="1" t="n">
        <v>39259</v>
      </c>
      <c r="K9859" s="1" t="n">
        <v>7898055450085</v>
      </c>
      <c r="L9859" s="1" t="s">
        <v>3311</v>
      </c>
      <c r="N9859" s="1" t="n">
        <v>4</v>
      </c>
      <c r="O9859" s="1" t="n">
        <v>79.72</v>
      </c>
    </row>
    <row r="9860" customFormat="false" ht="15" hidden="false" customHeight="true" outlineLevel="0" collapsed="false">
      <c r="A9860" s="1" t="n">
        <v>3</v>
      </c>
      <c r="B9860" s="18" t="n">
        <v>46274</v>
      </c>
      <c r="C9860" s="1" t="n">
        <v>11</v>
      </c>
      <c r="D9860" s="1" t="s">
        <v>3218</v>
      </c>
      <c r="E9860" s="1" t="n">
        <v>1734</v>
      </c>
      <c r="F9860" s="1" t="s">
        <v>152</v>
      </c>
      <c r="I9860" s="1" t="n">
        <v>259630</v>
      </c>
      <c r="J9860" s="1" t="n">
        <v>39443</v>
      </c>
      <c r="K9860" s="1" t="n">
        <v>7898055451648</v>
      </c>
      <c r="L9860" s="1" t="s">
        <v>4161</v>
      </c>
      <c r="N9860" s="1" t="n">
        <v>4</v>
      </c>
      <c r="O9860" s="1" t="n">
        <v>50.35</v>
      </c>
    </row>
    <row r="9861" customFormat="false" ht="15" hidden="false" customHeight="true" outlineLevel="0" collapsed="false">
      <c r="A9861" s="1" t="n">
        <v>3</v>
      </c>
      <c r="B9861" s="18" t="n">
        <v>46274</v>
      </c>
      <c r="C9861" s="1" t="n">
        <v>11</v>
      </c>
      <c r="D9861" s="1" t="s">
        <v>3218</v>
      </c>
      <c r="E9861" s="1" t="n">
        <v>1734</v>
      </c>
      <c r="F9861" s="1" t="s">
        <v>152</v>
      </c>
      <c r="I9861" s="1" t="n">
        <v>259630</v>
      </c>
      <c r="J9861" s="1" t="n">
        <v>39448</v>
      </c>
      <c r="K9861" s="1" t="n">
        <v>7898055450016</v>
      </c>
      <c r="L9861" s="1" t="s">
        <v>3313</v>
      </c>
      <c r="N9861" s="1" t="n">
        <v>4</v>
      </c>
      <c r="O9861" s="1" t="n">
        <v>79.72</v>
      </c>
    </row>
    <row r="9862" customFormat="false" ht="15" hidden="false" customHeight="true" outlineLevel="0" collapsed="false">
      <c r="A9862" s="1" t="n">
        <v>3</v>
      </c>
      <c r="B9862" s="18" t="n">
        <v>46274</v>
      </c>
      <c r="C9862" s="1" t="n">
        <v>11</v>
      </c>
      <c r="D9862" s="1" t="s">
        <v>3218</v>
      </c>
      <c r="E9862" s="1" t="n">
        <v>1734</v>
      </c>
      <c r="F9862" s="1" t="s">
        <v>152</v>
      </c>
      <c r="I9862" s="1" t="n">
        <v>259630</v>
      </c>
      <c r="J9862" s="1" t="n">
        <v>39450</v>
      </c>
      <c r="K9862" s="1" t="n">
        <v>7898055450030</v>
      </c>
      <c r="L9862" s="1" t="s">
        <v>3635</v>
      </c>
      <c r="N9862" s="1" t="n">
        <v>4</v>
      </c>
      <c r="O9862" s="1" t="n">
        <v>79.72</v>
      </c>
    </row>
    <row r="9863" customFormat="false" ht="15" hidden="false" customHeight="true" outlineLevel="0" collapsed="false">
      <c r="A9863" s="1" t="n">
        <v>3</v>
      </c>
      <c r="B9863" s="18" t="n">
        <v>46274</v>
      </c>
      <c r="C9863" s="1" t="n">
        <v>11</v>
      </c>
      <c r="D9863" s="1" t="s">
        <v>3218</v>
      </c>
      <c r="E9863" s="1" t="n">
        <v>1734</v>
      </c>
      <c r="F9863" s="1" t="s">
        <v>152</v>
      </c>
      <c r="I9863" s="1" t="n">
        <v>259630</v>
      </c>
      <c r="J9863" s="1" t="n">
        <v>56815</v>
      </c>
      <c r="K9863" s="1" t="n">
        <v>7898055455165</v>
      </c>
      <c r="L9863" s="1" t="s">
        <v>3315</v>
      </c>
      <c r="N9863" s="1" t="n">
        <v>4</v>
      </c>
      <c r="O9863" s="1" t="n">
        <v>79.72</v>
      </c>
    </row>
    <row r="9864" customFormat="false" ht="15" hidden="false" customHeight="true" outlineLevel="0" collapsed="false">
      <c r="A9864" s="1" t="n">
        <v>3</v>
      </c>
      <c r="B9864" s="18" t="n">
        <v>46274</v>
      </c>
      <c r="C9864" s="1" t="n">
        <v>11</v>
      </c>
      <c r="D9864" s="1" t="s">
        <v>3218</v>
      </c>
      <c r="E9864" s="1" t="n">
        <v>1734</v>
      </c>
      <c r="F9864" s="1" t="s">
        <v>152</v>
      </c>
      <c r="I9864" s="1" t="n">
        <v>259630</v>
      </c>
      <c r="J9864" s="1" t="n">
        <v>66340</v>
      </c>
      <c r="K9864" s="1" t="n">
        <v>7898055455516</v>
      </c>
      <c r="L9864" s="1" t="s">
        <v>6155</v>
      </c>
      <c r="N9864" s="1" t="n">
        <v>4</v>
      </c>
      <c r="O9864" s="1" t="n">
        <v>79.72</v>
      </c>
    </row>
    <row r="9865" customFormat="false" ht="15" hidden="false" customHeight="true" outlineLevel="0" collapsed="false">
      <c r="A9865" s="1" t="n">
        <v>3</v>
      </c>
      <c r="B9865" s="18" t="n">
        <v>46274</v>
      </c>
      <c r="C9865" s="1" t="n">
        <v>11</v>
      </c>
      <c r="D9865" s="1" t="s">
        <v>3218</v>
      </c>
      <c r="E9865" s="1" t="n">
        <v>1734</v>
      </c>
      <c r="F9865" s="1" t="s">
        <v>152</v>
      </c>
      <c r="I9865" s="1" t="n">
        <v>259631</v>
      </c>
      <c r="J9865" s="1" t="n">
        <v>50149</v>
      </c>
      <c r="K9865" s="1" t="n">
        <v>7898055450870</v>
      </c>
      <c r="L9865" s="1" t="s">
        <v>5848</v>
      </c>
      <c r="N9865" s="1" t="n">
        <v>20</v>
      </c>
      <c r="O9865" s="1" t="n">
        <v>159.45</v>
      </c>
    </row>
    <row r="9866" customFormat="false" ht="15" hidden="false" customHeight="true" outlineLevel="0" collapsed="false">
      <c r="A9866" s="1" t="n">
        <v>3</v>
      </c>
      <c r="B9866" s="18" t="n">
        <v>46274</v>
      </c>
      <c r="C9866" s="1" t="n">
        <v>11</v>
      </c>
      <c r="D9866" s="1" t="s">
        <v>3218</v>
      </c>
      <c r="E9866" s="1" t="n">
        <v>1734</v>
      </c>
      <c r="F9866" s="1" t="s">
        <v>152</v>
      </c>
      <c r="I9866" s="1" t="n">
        <v>259631</v>
      </c>
      <c r="J9866" s="1" t="n">
        <v>38784</v>
      </c>
      <c r="K9866" s="1" t="n">
        <v>7898055450320</v>
      </c>
      <c r="L9866" s="1" t="s">
        <v>3649</v>
      </c>
      <c r="N9866" s="1" t="n">
        <v>20</v>
      </c>
      <c r="O9866" s="1" t="n">
        <v>56.65</v>
      </c>
    </row>
    <row r="9867" customFormat="false" ht="15" hidden="false" customHeight="true" outlineLevel="0" collapsed="false">
      <c r="A9867" s="1" t="n">
        <v>3</v>
      </c>
      <c r="B9867" s="18" t="n">
        <v>46274</v>
      </c>
      <c r="C9867" s="1" t="n">
        <v>11</v>
      </c>
      <c r="D9867" s="1" t="s">
        <v>3218</v>
      </c>
      <c r="E9867" s="1" t="n">
        <v>1734</v>
      </c>
      <c r="F9867" s="1" t="s">
        <v>152</v>
      </c>
      <c r="I9867" s="1" t="n">
        <v>259631</v>
      </c>
      <c r="J9867" s="1" t="n">
        <v>38785</v>
      </c>
      <c r="K9867" s="1" t="n">
        <v>7898055450344</v>
      </c>
      <c r="L9867" s="1" t="s">
        <v>4611</v>
      </c>
      <c r="N9867" s="1" t="n">
        <v>20</v>
      </c>
      <c r="O9867" s="1" t="n">
        <v>56.65</v>
      </c>
    </row>
    <row r="9868" customFormat="false" ht="15" hidden="false" customHeight="true" outlineLevel="0" collapsed="false">
      <c r="A9868" s="1" t="n">
        <v>3</v>
      </c>
      <c r="B9868" s="18" t="n">
        <v>46274</v>
      </c>
      <c r="C9868" s="1" t="n">
        <v>11</v>
      </c>
      <c r="D9868" s="1" t="s">
        <v>3218</v>
      </c>
      <c r="E9868" s="1" t="n">
        <v>1734</v>
      </c>
      <c r="F9868" s="1" t="s">
        <v>152</v>
      </c>
      <c r="I9868" s="1" t="n">
        <v>259631</v>
      </c>
      <c r="J9868" s="1" t="n">
        <v>38787</v>
      </c>
      <c r="K9868" s="1" t="n">
        <v>7898055450849</v>
      </c>
      <c r="L9868" s="1" t="s">
        <v>3650</v>
      </c>
      <c r="N9868" s="1" t="n">
        <v>20</v>
      </c>
      <c r="O9868" s="1" t="n">
        <v>159.45</v>
      </c>
    </row>
    <row r="9869" customFormat="false" ht="15" hidden="false" customHeight="true" outlineLevel="0" collapsed="false">
      <c r="A9869" s="1" t="n">
        <v>3</v>
      </c>
      <c r="B9869" s="18" t="n">
        <v>46274</v>
      </c>
      <c r="C9869" s="1" t="n">
        <v>11</v>
      </c>
      <c r="D9869" s="1" t="s">
        <v>3218</v>
      </c>
      <c r="E9869" s="1" t="n">
        <v>1734</v>
      </c>
      <c r="F9869" s="1" t="s">
        <v>152</v>
      </c>
      <c r="I9869" s="1" t="n">
        <v>259631</v>
      </c>
      <c r="J9869" s="1" t="n">
        <v>39028</v>
      </c>
      <c r="K9869" s="1" t="n">
        <v>7898055450368</v>
      </c>
      <c r="L9869" s="1" t="s">
        <v>3306</v>
      </c>
      <c r="N9869" s="1" t="n">
        <v>20</v>
      </c>
      <c r="O9869" s="1" t="n">
        <v>111.19</v>
      </c>
    </row>
    <row r="9870" customFormat="false" ht="15" hidden="false" customHeight="true" outlineLevel="0" collapsed="false">
      <c r="A9870" s="1" t="n">
        <v>3</v>
      </c>
      <c r="B9870" s="18" t="n">
        <v>46274</v>
      </c>
      <c r="C9870" s="1" t="n">
        <v>11</v>
      </c>
      <c r="D9870" s="1" t="s">
        <v>3218</v>
      </c>
      <c r="E9870" s="1" t="n">
        <v>1734</v>
      </c>
      <c r="F9870" s="1" t="s">
        <v>152</v>
      </c>
      <c r="I9870" s="1" t="n">
        <v>259631</v>
      </c>
      <c r="J9870" s="1" t="n">
        <v>43133</v>
      </c>
      <c r="K9870" s="1" t="n">
        <v>7898055451167</v>
      </c>
      <c r="L9870" s="1" t="s">
        <v>6071</v>
      </c>
      <c r="N9870" s="1" t="n">
        <v>16</v>
      </c>
      <c r="O9870" s="1" t="n">
        <v>82.24</v>
      </c>
    </row>
    <row r="9871" customFormat="false" ht="15" hidden="false" customHeight="true" outlineLevel="0" collapsed="false">
      <c r="A9871" s="1" t="n">
        <v>3</v>
      </c>
      <c r="B9871" s="18" t="n">
        <v>46274</v>
      </c>
      <c r="C9871" s="1" t="n">
        <v>11</v>
      </c>
      <c r="D9871" s="1" t="s">
        <v>3218</v>
      </c>
      <c r="E9871" s="1" t="n">
        <v>1734</v>
      </c>
      <c r="F9871" s="1" t="s">
        <v>152</v>
      </c>
      <c r="I9871" s="1" t="n">
        <v>259631</v>
      </c>
      <c r="J9871" s="1" t="n">
        <v>72253</v>
      </c>
      <c r="K9871" s="1" t="n">
        <v>7898055455554</v>
      </c>
      <c r="L9871" s="1" t="s">
        <v>4613</v>
      </c>
      <c r="N9871" s="1" t="n">
        <v>20</v>
      </c>
      <c r="O9871" s="1" t="n">
        <v>159.45</v>
      </c>
    </row>
    <row r="9872" customFormat="false" ht="15" hidden="false" customHeight="true" outlineLevel="0" collapsed="false">
      <c r="A9872" s="1" t="n">
        <v>3</v>
      </c>
      <c r="B9872" s="18" t="n">
        <v>46274</v>
      </c>
      <c r="C9872" s="1" t="n">
        <v>11</v>
      </c>
      <c r="D9872" s="1" t="s">
        <v>3218</v>
      </c>
      <c r="E9872" s="1" t="n">
        <v>1734</v>
      </c>
      <c r="F9872" s="1" t="s">
        <v>152</v>
      </c>
      <c r="I9872" s="1" t="n">
        <v>259631</v>
      </c>
      <c r="J9872" s="1" t="n">
        <v>81025</v>
      </c>
      <c r="K9872" s="1" t="n">
        <v>7898055455714</v>
      </c>
      <c r="L9872" s="1" t="s">
        <v>3308</v>
      </c>
      <c r="N9872" s="1" t="n">
        <v>8</v>
      </c>
      <c r="O9872" s="1" t="n">
        <v>54.55</v>
      </c>
    </row>
    <row r="9873" customFormat="false" ht="15" hidden="false" customHeight="true" outlineLevel="0" collapsed="false">
      <c r="A9873" s="1" t="n">
        <v>3</v>
      </c>
      <c r="B9873" s="18" t="n">
        <v>46274</v>
      </c>
      <c r="C9873" s="1" t="n">
        <v>11</v>
      </c>
      <c r="D9873" s="1" t="s">
        <v>3218</v>
      </c>
      <c r="E9873" s="1" t="n">
        <v>1740</v>
      </c>
      <c r="F9873" s="1" t="s">
        <v>207</v>
      </c>
      <c r="I9873" s="1" t="n">
        <v>1268155</v>
      </c>
      <c r="J9873" s="1" t="n">
        <v>100036</v>
      </c>
      <c r="K9873" s="1" t="n">
        <v>37</v>
      </c>
      <c r="L9873" s="1" t="s">
        <v>3360</v>
      </c>
      <c r="N9873" s="1" t="n">
        <v>75</v>
      </c>
      <c r="O9873" s="1" t="n">
        <v>1477.5</v>
      </c>
    </row>
    <row r="9874" customFormat="false" ht="15" hidden="false" customHeight="true" outlineLevel="0" collapsed="false">
      <c r="A9874" s="1" t="n">
        <v>3</v>
      </c>
      <c r="B9874" s="18" t="n">
        <v>46274</v>
      </c>
      <c r="C9874" s="1" t="n">
        <v>11</v>
      </c>
      <c r="D9874" s="1" t="s">
        <v>3218</v>
      </c>
      <c r="E9874" s="1" t="n">
        <v>1740</v>
      </c>
      <c r="F9874" s="1" t="s">
        <v>207</v>
      </c>
      <c r="I9874" s="1" t="n">
        <v>1268155</v>
      </c>
      <c r="J9874" s="1" t="n">
        <v>110530</v>
      </c>
      <c r="K9874" s="1" t="n">
        <v>57638</v>
      </c>
      <c r="L9874" s="1" t="s">
        <v>3361</v>
      </c>
      <c r="N9874" s="1" t="n">
        <v>15</v>
      </c>
      <c r="O9874" s="1" t="n">
        <v>344.7</v>
      </c>
    </row>
    <row r="9875" customFormat="false" ht="15" hidden="false" customHeight="true" outlineLevel="0" collapsed="false">
      <c r="A9875" s="1" t="n">
        <v>3</v>
      </c>
      <c r="B9875" s="18" t="n">
        <v>46274</v>
      </c>
      <c r="C9875" s="1" t="n">
        <v>11</v>
      </c>
      <c r="D9875" s="1" t="s">
        <v>3218</v>
      </c>
      <c r="E9875" s="1" t="n">
        <v>1740</v>
      </c>
      <c r="F9875" s="1" t="s">
        <v>207</v>
      </c>
      <c r="I9875" s="1" t="n">
        <v>1268157</v>
      </c>
      <c r="J9875" s="1" t="n">
        <v>106130</v>
      </c>
      <c r="K9875" s="1" t="n">
        <v>7891000340004</v>
      </c>
      <c r="L9875" s="1" t="s">
        <v>3412</v>
      </c>
      <c r="N9875" s="1" t="n">
        <v>5</v>
      </c>
      <c r="O9875" s="1" t="n">
        <v>18.9</v>
      </c>
    </row>
    <row r="9876" customFormat="false" ht="15" hidden="false" customHeight="true" outlineLevel="0" collapsed="false">
      <c r="A9876" s="1" t="n">
        <v>3</v>
      </c>
      <c r="B9876" s="18" t="n">
        <v>46274</v>
      </c>
      <c r="C9876" s="1" t="n">
        <v>11</v>
      </c>
      <c r="D9876" s="1" t="s">
        <v>3218</v>
      </c>
      <c r="E9876" s="1" t="n">
        <v>1740</v>
      </c>
      <c r="F9876" s="1" t="s">
        <v>207</v>
      </c>
      <c r="I9876" s="1" t="n">
        <v>1268157</v>
      </c>
      <c r="J9876" s="1" t="n">
        <v>20021</v>
      </c>
      <c r="K9876" s="1" t="n">
        <v>7891000103937</v>
      </c>
      <c r="L9876" s="1" t="s">
        <v>3414</v>
      </c>
      <c r="N9876" s="1" t="n">
        <v>3</v>
      </c>
      <c r="O9876" s="1" t="n">
        <v>27.75</v>
      </c>
    </row>
    <row r="9877" customFormat="false" ht="15" hidden="false" customHeight="true" outlineLevel="0" collapsed="false">
      <c r="A9877" s="1" t="n">
        <v>3</v>
      </c>
      <c r="B9877" s="18" t="n">
        <v>46274</v>
      </c>
      <c r="C9877" s="1" t="n">
        <v>11</v>
      </c>
      <c r="D9877" s="1" t="s">
        <v>3218</v>
      </c>
      <c r="E9877" s="1" t="n">
        <v>1740</v>
      </c>
      <c r="F9877" s="1" t="s">
        <v>207</v>
      </c>
      <c r="I9877" s="1" t="n">
        <v>1268157</v>
      </c>
      <c r="J9877" s="1" t="n">
        <v>20583</v>
      </c>
      <c r="K9877" s="1" t="n">
        <v>7891000103852</v>
      </c>
      <c r="L9877" s="1" t="s">
        <v>4121</v>
      </c>
      <c r="N9877" s="1" t="n">
        <v>3</v>
      </c>
      <c r="O9877" s="1" t="n">
        <v>10.26</v>
      </c>
    </row>
    <row r="9878" customFormat="false" ht="15" hidden="false" customHeight="true" outlineLevel="0" collapsed="false">
      <c r="A9878" s="1" t="n">
        <v>3</v>
      </c>
      <c r="B9878" s="18" t="n">
        <v>46274</v>
      </c>
      <c r="C9878" s="1" t="n">
        <v>11</v>
      </c>
      <c r="D9878" s="1" t="s">
        <v>3218</v>
      </c>
      <c r="E9878" s="1" t="n">
        <v>1740</v>
      </c>
      <c r="F9878" s="1" t="s">
        <v>207</v>
      </c>
      <c r="I9878" s="1" t="n">
        <v>1268157</v>
      </c>
      <c r="J9878" s="1" t="n">
        <v>20584</v>
      </c>
      <c r="K9878" s="1" t="n">
        <v>7891000103876</v>
      </c>
      <c r="L9878" s="1" t="s">
        <v>4017</v>
      </c>
      <c r="N9878" s="1" t="n">
        <v>3</v>
      </c>
      <c r="O9878" s="1" t="n">
        <v>10.26</v>
      </c>
    </row>
    <row r="9879" customFormat="false" ht="15" hidden="false" customHeight="true" outlineLevel="0" collapsed="false">
      <c r="A9879" s="1" t="n">
        <v>3</v>
      </c>
      <c r="B9879" s="18" t="n">
        <v>46274</v>
      </c>
      <c r="C9879" s="1" t="n">
        <v>11</v>
      </c>
      <c r="D9879" s="1" t="s">
        <v>3218</v>
      </c>
      <c r="E9879" s="1" t="n">
        <v>1740</v>
      </c>
      <c r="F9879" s="1" t="s">
        <v>207</v>
      </c>
      <c r="I9879" s="1" t="n">
        <v>1268157</v>
      </c>
      <c r="J9879" s="1" t="n">
        <v>25112</v>
      </c>
      <c r="K9879" s="1" t="n">
        <v>7891000244425</v>
      </c>
      <c r="L9879" s="1" t="s">
        <v>3415</v>
      </c>
      <c r="N9879" s="1" t="n">
        <v>2</v>
      </c>
      <c r="O9879" s="1" t="n">
        <v>24.58</v>
      </c>
    </row>
    <row r="9880" customFormat="false" ht="15" hidden="false" customHeight="true" outlineLevel="0" collapsed="false">
      <c r="A9880" s="1" t="n">
        <v>3</v>
      </c>
      <c r="B9880" s="18" t="n">
        <v>46274</v>
      </c>
      <c r="C9880" s="1" t="n">
        <v>11</v>
      </c>
      <c r="D9880" s="1" t="s">
        <v>3218</v>
      </c>
      <c r="E9880" s="1" t="n">
        <v>1740</v>
      </c>
      <c r="F9880" s="1" t="s">
        <v>207</v>
      </c>
      <c r="I9880" s="1" t="n">
        <v>1268157</v>
      </c>
      <c r="J9880" s="1" t="n">
        <v>25113</v>
      </c>
      <c r="K9880" s="1" t="n">
        <v>7891000244265</v>
      </c>
      <c r="L9880" s="1" t="s">
        <v>4018</v>
      </c>
      <c r="N9880" s="1" t="n">
        <v>3</v>
      </c>
      <c r="O9880" s="1" t="n">
        <v>8.73</v>
      </c>
    </row>
    <row r="9881" customFormat="false" ht="15" hidden="false" customHeight="true" outlineLevel="0" collapsed="false">
      <c r="A9881" s="1" t="n">
        <v>3</v>
      </c>
      <c r="B9881" s="18" t="n">
        <v>46274</v>
      </c>
      <c r="C9881" s="1" t="n">
        <v>11</v>
      </c>
      <c r="D9881" s="1" t="s">
        <v>3218</v>
      </c>
      <c r="E9881" s="1" t="n">
        <v>1740</v>
      </c>
      <c r="F9881" s="1" t="s">
        <v>207</v>
      </c>
      <c r="I9881" s="1" t="n">
        <v>1268157</v>
      </c>
      <c r="J9881" s="1" t="n">
        <v>47789</v>
      </c>
      <c r="K9881" s="1" t="n">
        <v>7891000362037</v>
      </c>
      <c r="L9881" s="1" t="s">
        <v>3419</v>
      </c>
      <c r="N9881" s="1" t="n">
        <v>6</v>
      </c>
      <c r="O9881" s="1" t="n">
        <v>49.14</v>
      </c>
    </row>
    <row r="9882" customFormat="false" ht="15" hidden="false" customHeight="true" outlineLevel="0" collapsed="false">
      <c r="A9882" s="1" t="n">
        <v>3</v>
      </c>
      <c r="B9882" s="18" t="n">
        <v>46274</v>
      </c>
      <c r="C9882" s="1" t="n">
        <v>11</v>
      </c>
      <c r="D9882" s="1" t="s">
        <v>3218</v>
      </c>
      <c r="E9882" s="1" t="n">
        <v>1740</v>
      </c>
      <c r="F9882" s="1" t="s">
        <v>207</v>
      </c>
      <c r="I9882" s="1" t="n">
        <v>1268157</v>
      </c>
      <c r="J9882" s="1" t="n">
        <v>50424</v>
      </c>
      <c r="K9882" s="1" t="n">
        <v>7898953148169</v>
      </c>
      <c r="L9882" s="1" t="s">
        <v>3420</v>
      </c>
      <c r="N9882" s="1" t="n">
        <v>6</v>
      </c>
      <c r="O9882" s="1" t="n">
        <v>59.88</v>
      </c>
    </row>
    <row r="9883" customFormat="false" ht="15" hidden="false" customHeight="true" outlineLevel="0" collapsed="false">
      <c r="A9883" s="1" t="n">
        <v>3</v>
      </c>
      <c r="B9883" s="18" t="n">
        <v>46274</v>
      </c>
      <c r="C9883" s="1" t="n">
        <v>11</v>
      </c>
      <c r="D9883" s="1" t="s">
        <v>3218</v>
      </c>
      <c r="E9883" s="1" t="n">
        <v>1740</v>
      </c>
      <c r="F9883" s="1" t="s">
        <v>207</v>
      </c>
      <c r="I9883" s="1" t="n">
        <v>1268157</v>
      </c>
      <c r="J9883" s="1" t="n">
        <v>52026</v>
      </c>
      <c r="K9883" s="1" t="n">
        <v>7898953148435</v>
      </c>
      <c r="L9883" s="1" t="s">
        <v>4022</v>
      </c>
      <c r="N9883" s="1" t="n">
        <v>6</v>
      </c>
      <c r="O9883" s="1" t="n">
        <v>66.06</v>
      </c>
    </row>
    <row r="9884" customFormat="false" ht="15" hidden="false" customHeight="true" outlineLevel="0" collapsed="false">
      <c r="A9884" s="1" t="n">
        <v>3</v>
      </c>
      <c r="B9884" s="18" t="n">
        <v>46274</v>
      </c>
      <c r="C9884" s="1" t="n">
        <v>11</v>
      </c>
      <c r="D9884" s="1" t="s">
        <v>3218</v>
      </c>
      <c r="E9884" s="1" t="n">
        <v>1740</v>
      </c>
      <c r="F9884" s="1" t="s">
        <v>207</v>
      </c>
      <c r="I9884" s="1" t="n">
        <v>1268157</v>
      </c>
      <c r="J9884" s="1" t="n">
        <v>62472</v>
      </c>
      <c r="K9884" s="1" t="n">
        <v>7891000390078</v>
      </c>
      <c r="L9884" s="1" t="s">
        <v>5641</v>
      </c>
      <c r="N9884" s="1" t="n">
        <v>5</v>
      </c>
      <c r="O9884" s="1" t="n">
        <v>18.9</v>
      </c>
    </row>
    <row r="9885" customFormat="false" ht="15" hidden="false" customHeight="true" outlineLevel="0" collapsed="false">
      <c r="A9885" s="1" t="n">
        <v>3</v>
      </c>
      <c r="B9885" s="18" t="n">
        <v>46274</v>
      </c>
      <c r="C9885" s="1" t="n">
        <v>11</v>
      </c>
      <c r="D9885" s="1" t="s">
        <v>3218</v>
      </c>
      <c r="E9885" s="1" t="n">
        <v>1740</v>
      </c>
      <c r="F9885" s="1" t="s">
        <v>207</v>
      </c>
      <c r="I9885" s="1" t="n">
        <v>1268157</v>
      </c>
      <c r="J9885" s="1" t="n">
        <v>69214</v>
      </c>
      <c r="K9885" s="1" t="n">
        <v>7898755200041</v>
      </c>
      <c r="L9885" s="1" t="s">
        <v>4023</v>
      </c>
      <c r="N9885" s="1" t="n">
        <v>3</v>
      </c>
      <c r="O9885" s="1" t="n">
        <v>10.32</v>
      </c>
    </row>
    <row r="9886" customFormat="false" ht="15" hidden="false" customHeight="true" outlineLevel="0" collapsed="false">
      <c r="A9886" s="1" t="n">
        <v>3</v>
      </c>
      <c r="B9886" s="18" t="n">
        <v>46274</v>
      </c>
      <c r="C9886" s="1" t="n">
        <v>11</v>
      </c>
      <c r="D9886" s="1" t="s">
        <v>3218</v>
      </c>
      <c r="E9886" s="1" t="n">
        <v>1740</v>
      </c>
      <c r="F9886" s="1" t="s">
        <v>207</v>
      </c>
      <c r="I9886" s="1" t="n">
        <v>1268157</v>
      </c>
      <c r="J9886" s="1" t="n">
        <v>70023</v>
      </c>
      <c r="K9886" s="1" t="n">
        <v>7898953148275</v>
      </c>
      <c r="L9886" s="1" t="s">
        <v>4766</v>
      </c>
      <c r="N9886" s="1" t="n">
        <v>6</v>
      </c>
      <c r="O9886" s="1" t="n">
        <v>44.04</v>
      </c>
    </row>
    <row r="9887" customFormat="false" ht="15" hidden="false" customHeight="true" outlineLevel="0" collapsed="false">
      <c r="A9887" s="1" t="n">
        <v>3</v>
      </c>
      <c r="B9887" s="18" t="n">
        <v>46274</v>
      </c>
      <c r="C9887" s="1" t="n">
        <v>11</v>
      </c>
      <c r="D9887" s="1" t="s">
        <v>3218</v>
      </c>
      <c r="E9887" s="1" t="n">
        <v>1672</v>
      </c>
      <c r="F9887" s="1" t="s">
        <v>87</v>
      </c>
      <c r="I9887" s="1" t="n">
        <v>1444086</v>
      </c>
      <c r="J9887" s="1" t="n">
        <v>101308</v>
      </c>
      <c r="K9887" s="1" t="n">
        <v>7896579330098</v>
      </c>
      <c r="L9887" s="1" t="s">
        <v>3362</v>
      </c>
      <c r="N9887" s="1" t="n">
        <v>50</v>
      </c>
      <c r="O9887" s="1" t="n">
        <v>390</v>
      </c>
    </row>
    <row r="9888" customFormat="false" ht="15" hidden="false" customHeight="true" outlineLevel="0" collapsed="false">
      <c r="A9888" s="1" t="n">
        <v>3</v>
      </c>
      <c r="B9888" s="18" t="n">
        <v>46274</v>
      </c>
      <c r="C9888" s="1" t="n">
        <v>11</v>
      </c>
      <c r="D9888" s="1" t="s">
        <v>3218</v>
      </c>
      <c r="E9888" s="1" t="n">
        <v>1672</v>
      </c>
      <c r="F9888" s="1" t="s">
        <v>87</v>
      </c>
      <c r="I9888" s="1" t="n">
        <v>1444086</v>
      </c>
      <c r="J9888" s="1" t="n">
        <v>37507</v>
      </c>
      <c r="K9888" s="1" t="n">
        <v>7896579310854</v>
      </c>
      <c r="L9888" s="1" t="s">
        <v>3363</v>
      </c>
      <c r="N9888" s="1" t="n">
        <v>100</v>
      </c>
      <c r="O9888" s="1" t="n">
        <v>730</v>
      </c>
    </row>
    <row r="9889" customFormat="false" ht="15" hidden="false" customHeight="true" outlineLevel="0" collapsed="false">
      <c r="A9889" s="1" t="n">
        <v>3</v>
      </c>
      <c r="B9889" s="18" t="n">
        <v>46274</v>
      </c>
      <c r="C9889" s="1" t="n">
        <v>11</v>
      </c>
      <c r="D9889" s="1" t="s">
        <v>3218</v>
      </c>
      <c r="E9889" s="1" t="n">
        <v>1613</v>
      </c>
      <c r="F9889" s="1" t="s">
        <v>214</v>
      </c>
      <c r="I9889" s="1" t="n">
        <v>1628104</v>
      </c>
      <c r="J9889" s="1" t="n">
        <v>100045</v>
      </c>
      <c r="K9889" s="1" t="n">
        <v>46</v>
      </c>
      <c r="L9889" s="1" t="s">
        <v>4196</v>
      </c>
      <c r="N9889" s="1" t="n">
        <v>20</v>
      </c>
      <c r="O9889" s="1" t="n">
        <v>224.2</v>
      </c>
    </row>
    <row r="9890" customFormat="false" ht="15" hidden="false" customHeight="true" outlineLevel="0" collapsed="false">
      <c r="A9890" s="1" t="n">
        <v>3</v>
      </c>
      <c r="B9890" s="18" t="n">
        <v>46274</v>
      </c>
      <c r="C9890" s="1" t="n">
        <v>11</v>
      </c>
      <c r="D9890" s="1" t="s">
        <v>3218</v>
      </c>
      <c r="E9890" s="1" t="n">
        <v>1613</v>
      </c>
      <c r="F9890" s="1" t="s">
        <v>214</v>
      </c>
      <c r="I9890" s="1" t="n">
        <v>1628104</v>
      </c>
      <c r="J9890" s="1" t="n">
        <v>100073</v>
      </c>
      <c r="K9890" s="1" t="n">
        <v>74</v>
      </c>
      <c r="L9890" s="1" t="s">
        <v>3721</v>
      </c>
      <c r="N9890" s="1" t="n">
        <v>36</v>
      </c>
      <c r="O9890" s="1" t="n">
        <v>752.4</v>
      </c>
    </row>
    <row r="9891" customFormat="false" ht="15" hidden="false" customHeight="true" outlineLevel="0" collapsed="false">
      <c r="A9891" s="1" t="n">
        <v>3</v>
      </c>
      <c r="B9891" s="18" t="n">
        <v>46274</v>
      </c>
      <c r="C9891" s="1" t="n">
        <v>11</v>
      </c>
      <c r="D9891" s="1" t="s">
        <v>3218</v>
      </c>
      <c r="E9891" s="1" t="n">
        <v>1613</v>
      </c>
      <c r="F9891" s="1" t="s">
        <v>214</v>
      </c>
      <c r="I9891" s="1" t="n">
        <v>1628104</v>
      </c>
      <c r="J9891" s="1" t="n">
        <v>102407</v>
      </c>
      <c r="K9891" s="1" t="n">
        <v>7893000394117</v>
      </c>
      <c r="L9891" s="1" t="s">
        <v>3915</v>
      </c>
      <c r="N9891" s="1" t="n">
        <v>48</v>
      </c>
      <c r="O9891" s="1" t="n">
        <v>232.08</v>
      </c>
    </row>
    <row r="9892" customFormat="false" ht="15" hidden="false" customHeight="true" outlineLevel="0" collapsed="false">
      <c r="A9892" s="1" t="n">
        <v>3</v>
      </c>
      <c r="B9892" s="18" t="n">
        <v>46274</v>
      </c>
      <c r="C9892" s="1" t="n">
        <v>11</v>
      </c>
      <c r="D9892" s="1" t="s">
        <v>3218</v>
      </c>
      <c r="E9892" s="1" t="n">
        <v>1613</v>
      </c>
      <c r="F9892" s="1" t="s">
        <v>214</v>
      </c>
      <c r="I9892" s="1" t="n">
        <v>1628104</v>
      </c>
      <c r="J9892" s="1" t="n">
        <v>102408</v>
      </c>
      <c r="K9892" s="1" t="n">
        <v>7891515602918</v>
      </c>
      <c r="L9892" s="1" t="s">
        <v>3770</v>
      </c>
      <c r="N9892" s="1" t="n">
        <v>144</v>
      </c>
      <c r="O9892" s="1" t="n">
        <v>499.32</v>
      </c>
    </row>
    <row r="9893" customFormat="false" ht="15" hidden="false" customHeight="true" outlineLevel="0" collapsed="false">
      <c r="A9893" s="1" t="n">
        <v>3</v>
      </c>
      <c r="B9893" s="18" t="n">
        <v>46274</v>
      </c>
      <c r="C9893" s="1" t="n">
        <v>11</v>
      </c>
      <c r="D9893" s="1" t="s">
        <v>3218</v>
      </c>
      <c r="E9893" s="1" t="n">
        <v>1613</v>
      </c>
      <c r="F9893" s="1" t="s">
        <v>214</v>
      </c>
      <c r="I9893" s="1" t="n">
        <v>1628104</v>
      </c>
      <c r="J9893" s="1" t="n">
        <v>103795</v>
      </c>
      <c r="K9893" s="1" t="n">
        <v>7893000436800</v>
      </c>
      <c r="L9893" s="1" t="s">
        <v>5480</v>
      </c>
      <c r="N9893" s="1" t="n">
        <v>12</v>
      </c>
      <c r="O9893" s="1" t="n">
        <v>119.3</v>
      </c>
    </row>
    <row r="9894" customFormat="false" ht="15" hidden="false" customHeight="true" outlineLevel="0" collapsed="false">
      <c r="A9894" s="1" t="n">
        <v>3</v>
      </c>
      <c r="B9894" s="18" t="n">
        <v>46274</v>
      </c>
      <c r="C9894" s="1" t="n">
        <v>11</v>
      </c>
      <c r="D9894" s="1" t="s">
        <v>3218</v>
      </c>
      <c r="E9894" s="1" t="n">
        <v>1613</v>
      </c>
      <c r="F9894" s="1" t="s">
        <v>214</v>
      </c>
      <c r="I9894" s="1" t="n">
        <v>1628104</v>
      </c>
      <c r="J9894" s="1" t="n">
        <v>103851</v>
      </c>
      <c r="K9894" s="1" t="n">
        <v>7893000482401</v>
      </c>
      <c r="L9894" s="1" t="s">
        <v>3772</v>
      </c>
      <c r="N9894" s="1" t="n">
        <v>12</v>
      </c>
      <c r="O9894" s="1" t="n">
        <v>215.88</v>
      </c>
    </row>
    <row r="9895" customFormat="false" ht="15" hidden="false" customHeight="true" outlineLevel="0" collapsed="false">
      <c r="A9895" s="1" t="n">
        <v>3</v>
      </c>
      <c r="B9895" s="18" t="n">
        <v>46274</v>
      </c>
      <c r="C9895" s="1" t="n">
        <v>11</v>
      </c>
      <c r="D9895" s="1" t="s">
        <v>3218</v>
      </c>
      <c r="E9895" s="1" t="n">
        <v>1613</v>
      </c>
      <c r="F9895" s="1" t="s">
        <v>214</v>
      </c>
      <c r="I9895" s="1" t="n">
        <v>1628104</v>
      </c>
      <c r="J9895" s="1" t="n">
        <v>104014</v>
      </c>
      <c r="K9895" s="1" t="n">
        <v>7893000863125</v>
      </c>
      <c r="L9895" s="1" t="s">
        <v>3919</v>
      </c>
      <c r="N9895" s="1" t="n">
        <v>12</v>
      </c>
      <c r="O9895" s="1" t="n">
        <v>196.92</v>
      </c>
    </row>
    <row r="9896" customFormat="false" ht="15" hidden="false" customHeight="true" outlineLevel="0" collapsed="false">
      <c r="A9896" s="1" t="n">
        <v>3</v>
      </c>
      <c r="B9896" s="18" t="n">
        <v>46274</v>
      </c>
      <c r="C9896" s="1" t="n">
        <v>11</v>
      </c>
      <c r="D9896" s="1" t="s">
        <v>3218</v>
      </c>
      <c r="E9896" s="1" t="n">
        <v>1613</v>
      </c>
      <c r="F9896" s="1" t="s">
        <v>214</v>
      </c>
      <c r="I9896" s="1" t="n">
        <v>1628104</v>
      </c>
      <c r="J9896" s="1" t="n">
        <v>108581</v>
      </c>
      <c r="K9896" s="1" t="n">
        <v>7893000949355</v>
      </c>
      <c r="L9896" s="1" t="s">
        <v>3921</v>
      </c>
      <c r="N9896" s="1" t="n">
        <v>16</v>
      </c>
      <c r="O9896" s="1" t="n">
        <v>132.17</v>
      </c>
    </row>
    <row r="9897" customFormat="false" ht="15" hidden="false" customHeight="true" outlineLevel="0" collapsed="false">
      <c r="A9897" s="1" t="n">
        <v>3</v>
      </c>
      <c r="B9897" s="18" t="n">
        <v>46274</v>
      </c>
      <c r="C9897" s="1" t="n">
        <v>11</v>
      </c>
      <c r="D9897" s="1" t="s">
        <v>3218</v>
      </c>
      <c r="E9897" s="1" t="n">
        <v>1613</v>
      </c>
      <c r="F9897" s="1" t="s">
        <v>214</v>
      </c>
      <c r="I9897" s="1" t="n">
        <v>1628104</v>
      </c>
      <c r="J9897" s="1" t="n">
        <v>23695</v>
      </c>
      <c r="K9897" s="1" t="n">
        <v>7891515474126</v>
      </c>
      <c r="L9897" s="1" t="s">
        <v>3923</v>
      </c>
      <c r="N9897" s="1" t="n">
        <v>180</v>
      </c>
      <c r="O9897" s="1" t="n">
        <v>300.98</v>
      </c>
    </row>
    <row r="9898" customFormat="false" ht="15" hidden="false" customHeight="true" outlineLevel="0" collapsed="false">
      <c r="A9898" s="1" t="n">
        <v>3</v>
      </c>
      <c r="B9898" s="18" t="n">
        <v>46274</v>
      </c>
      <c r="C9898" s="1" t="n">
        <v>11</v>
      </c>
      <c r="D9898" s="1" t="s">
        <v>3218</v>
      </c>
      <c r="E9898" s="1" t="n">
        <v>1613</v>
      </c>
      <c r="F9898" s="1" t="s">
        <v>214</v>
      </c>
      <c r="I9898" s="1" t="n">
        <v>1628104</v>
      </c>
      <c r="J9898" s="1" t="n">
        <v>110370</v>
      </c>
      <c r="K9898" s="1" t="n">
        <v>47638</v>
      </c>
      <c r="L9898" s="1" t="s">
        <v>5948</v>
      </c>
      <c r="N9898" s="1" t="n">
        <v>15</v>
      </c>
      <c r="O9898" s="1" t="n">
        <v>339.15</v>
      </c>
    </row>
    <row r="9899" customFormat="false" ht="15" hidden="false" customHeight="true" outlineLevel="0" collapsed="false">
      <c r="A9899" s="1" t="n">
        <v>3</v>
      </c>
      <c r="B9899" s="18" t="n">
        <v>46274</v>
      </c>
      <c r="C9899" s="1" t="n">
        <v>11</v>
      </c>
      <c r="D9899" s="1" t="s">
        <v>3218</v>
      </c>
      <c r="E9899" s="1" t="n">
        <v>1705</v>
      </c>
      <c r="F9899" s="1" t="s">
        <v>149</v>
      </c>
      <c r="I9899" s="1" t="n">
        <v>2032526</v>
      </c>
      <c r="J9899" s="1" t="n">
        <v>21426</v>
      </c>
      <c r="K9899" s="1" t="n">
        <v>7894900014211</v>
      </c>
      <c r="L9899" s="1" t="s">
        <v>3237</v>
      </c>
      <c r="N9899" s="1" t="n">
        <v>90</v>
      </c>
      <c r="O9899" s="1" t="n">
        <v>827.04</v>
      </c>
    </row>
    <row r="9900" customFormat="false" ht="15" hidden="false" customHeight="true" outlineLevel="0" collapsed="false">
      <c r="A9900" s="1" t="n">
        <v>3</v>
      </c>
      <c r="B9900" s="18" t="n">
        <v>46274</v>
      </c>
      <c r="C9900" s="1" t="n">
        <v>11</v>
      </c>
      <c r="D9900" s="1" t="s">
        <v>3218</v>
      </c>
      <c r="E9900" s="1" t="n">
        <v>1705</v>
      </c>
      <c r="F9900" s="1" t="s">
        <v>149</v>
      </c>
      <c r="I9900" s="1" t="n">
        <v>2032526</v>
      </c>
      <c r="J9900" s="1" t="n">
        <v>38331</v>
      </c>
      <c r="K9900" s="1" t="n">
        <v>2241883</v>
      </c>
      <c r="L9900" s="1" t="s">
        <v>6156</v>
      </c>
      <c r="N9900" s="1" t="n">
        <v>90</v>
      </c>
      <c r="O9900" s="1" t="n">
        <v>180</v>
      </c>
    </row>
    <row r="9901" customFormat="false" ht="15" hidden="false" customHeight="true" outlineLevel="0" collapsed="false">
      <c r="A9901" s="1" t="n">
        <v>3</v>
      </c>
      <c r="B9901" s="18" t="n">
        <v>46274</v>
      </c>
      <c r="C9901" s="1" t="n">
        <v>11</v>
      </c>
      <c r="D9901" s="1" t="s">
        <v>3218</v>
      </c>
      <c r="E9901" s="1" t="n">
        <v>1705</v>
      </c>
      <c r="F9901" s="1" t="s">
        <v>149</v>
      </c>
      <c r="I9901" s="1" t="n">
        <v>2032526</v>
      </c>
      <c r="J9901" s="1" t="n">
        <v>67571</v>
      </c>
      <c r="K9901" s="1" t="n">
        <v>2262390</v>
      </c>
      <c r="L9901" s="1" t="s">
        <v>6157</v>
      </c>
      <c r="N9901" s="1" t="n">
        <v>10</v>
      </c>
      <c r="O9901" s="1" t="n">
        <v>248.6</v>
      </c>
    </row>
    <row r="9902" customFormat="false" ht="15" hidden="false" customHeight="true" outlineLevel="0" collapsed="false">
      <c r="A9902" s="1" t="n">
        <v>3</v>
      </c>
      <c r="B9902" s="18" t="n">
        <v>46275</v>
      </c>
      <c r="C9902" s="1" t="n">
        <v>6</v>
      </c>
      <c r="D9902" s="1" t="s">
        <v>3217</v>
      </c>
      <c r="E9902" s="1" t="n">
        <v>42</v>
      </c>
      <c r="F9902" s="1" t="s">
        <v>99</v>
      </c>
      <c r="I9902" s="1" t="n">
        <v>4596</v>
      </c>
      <c r="J9902" s="1" t="n">
        <v>100103</v>
      </c>
      <c r="K9902" s="1" t="n">
        <v>104</v>
      </c>
      <c r="L9902" s="1" t="s">
        <v>3215</v>
      </c>
      <c r="N9902" s="1" t="n">
        <v>20</v>
      </c>
      <c r="O9902" s="1" t="n">
        <v>125</v>
      </c>
    </row>
    <row r="9903" customFormat="false" ht="15" hidden="false" customHeight="true" outlineLevel="0" collapsed="false">
      <c r="A9903" s="1" t="n">
        <v>3</v>
      </c>
      <c r="B9903" s="18" t="n">
        <v>46275</v>
      </c>
      <c r="C9903" s="1" t="n">
        <v>6</v>
      </c>
      <c r="D9903" s="1" t="s">
        <v>3217</v>
      </c>
      <c r="E9903" s="1" t="n">
        <v>42</v>
      </c>
      <c r="F9903" s="1" t="s">
        <v>99</v>
      </c>
      <c r="I9903" s="1" t="n">
        <v>4597</v>
      </c>
      <c r="J9903" s="1" t="n">
        <v>109791</v>
      </c>
      <c r="K9903" s="1" t="n">
        <v>9667</v>
      </c>
      <c r="L9903" s="1" t="s">
        <v>3212</v>
      </c>
      <c r="N9903" s="1" t="n">
        <v>6</v>
      </c>
      <c r="O9903" s="1" t="n">
        <v>15</v>
      </c>
    </row>
    <row r="9904" customFormat="false" ht="15" hidden="false" customHeight="true" outlineLevel="0" collapsed="false">
      <c r="A9904" s="1" t="n">
        <v>3</v>
      </c>
      <c r="B9904" s="18" t="n">
        <v>46275</v>
      </c>
      <c r="C9904" s="1" t="n">
        <v>6</v>
      </c>
      <c r="D9904" s="1" t="s">
        <v>3217</v>
      </c>
      <c r="E9904" s="1" t="n">
        <v>42</v>
      </c>
      <c r="F9904" s="1" t="s">
        <v>99</v>
      </c>
      <c r="I9904" s="1" t="n">
        <v>4597</v>
      </c>
      <c r="J9904" s="1" t="n">
        <v>37359</v>
      </c>
      <c r="K9904" s="1" t="n">
        <v>55526</v>
      </c>
      <c r="L9904" s="1" t="s">
        <v>3213</v>
      </c>
      <c r="N9904" s="1" t="n">
        <v>7</v>
      </c>
      <c r="O9904" s="1" t="n">
        <v>56</v>
      </c>
    </row>
    <row r="9905" customFormat="false" ht="15" hidden="false" customHeight="true" outlineLevel="0" collapsed="false">
      <c r="A9905" s="1" t="n">
        <v>3</v>
      </c>
      <c r="B9905" s="18" t="n">
        <v>46275</v>
      </c>
      <c r="C9905" s="1" t="n">
        <v>6</v>
      </c>
      <c r="D9905" s="1" t="s">
        <v>3217</v>
      </c>
      <c r="E9905" s="1" t="n">
        <v>42</v>
      </c>
      <c r="F9905" s="1" t="s">
        <v>99</v>
      </c>
      <c r="I9905" s="1" t="n">
        <v>4597</v>
      </c>
      <c r="J9905" s="1" t="n">
        <v>37361</v>
      </c>
      <c r="K9905" s="1" t="n">
        <v>2240817</v>
      </c>
      <c r="L9905" s="1" t="s">
        <v>3214</v>
      </c>
      <c r="N9905" s="1" t="n">
        <v>75</v>
      </c>
      <c r="O9905" s="1" t="n">
        <v>150</v>
      </c>
    </row>
    <row r="9906" customFormat="false" ht="15" hidden="false" customHeight="true" outlineLevel="0" collapsed="false">
      <c r="A9906" s="1" t="n">
        <v>3</v>
      </c>
      <c r="B9906" s="18" t="n">
        <v>46275</v>
      </c>
      <c r="C9906" s="1" t="n">
        <v>11</v>
      </c>
      <c r="D9906" s="1" t="s">
        <v>3218</v>
      </c>
      <c r="E9906" s="1" t="n">
        <v>457</v>
      </c>
      <c r="F9906" s="1" t="s">
        <v>2789</v>
      </c>
      <c r="I9906" s="1" t="n">
        <v>38</v>
      </c>
      <c r="J9906" s="1" t="n">
        <v>74802</v>
      </c>
      <c r="K9906" s="1" t="n">
        <v>40141138798</v>
      </c>
      <c r="L9906" s="1" t="s">
        <v>6158</v>
      </c>
      <c r="N9906" s="1" t="n">
        <v>10</v>
      </c>
      <c r="O9906" s="1" t="n">
        <v>50</v>
      </c>
    </row>
    <row r="9907" customFormat="false" ht="15" hidden="false" customHeight="true" outlineLevel="0" collapsed="false">
      <c r="A9907" s="1" t="n">
        <v>3</v>
      </c>
      <c r="B9907" s="18" t="n">
        <v>46275</v>
      </c>
      <c r="C9907" s="1" t="n">
        <v>11</v>
      </c>
      <c r="D9907" s="1" t="s">
        <v>3218</v>
      </c>
      <c r="E9907" s="1" t="n">
        <v>457</v>
      </c>
      <c r="F9907" s="1" t="s">
        <v>2789</v>
      </c>
      <c r="I9907" s="1" t="n">
        <v>38</v>
      </c>
      <c r="J9907" s="1" t="n">
        <v>74812</v>
      </c>
      <c r="K9907" s="1" t="n">
        <v>40141138729</v>
      </c>
      <c r="L9907" s="1" t="s">
        <v>6159</v>
      </c>
      <c r="N9907" s="1" t="n">
        <v>10</v>
      </c>
      <c r="O9907" s="1" t="n">
        <v>50</v>
      </c>
    </row>
    <row r="9908" customFormat="false" ht="15" hidden="false" customHeight="true" outlineLevel="0" collapsed="false">
      <c r="A9908" s="1" t="n">
        <v>3</v>
      </c>
      <c r="B9908" s="18" t="n">
        <v>46275</v>
      </c>
      <c r="C9908" s="1" t="n">
        <v>11</v>
      </c>
      <c r="D9908" s="1" t="s">
        <v>3218</v>
      </c>
      <c r="E9908" s="1" t="n">
        <v>457</v>
      </c>
      <c r="F9908" s="1" t="s">
        <v>2789</v>
      </c>
      <c r="I9908" s="1" t="n">
        <v>38</v>
      </c>
      <c r="J9908" s="1" t="n">
        <v>74813</v>
      </c>
      <c r="K9908" s="1" t="n">
        <v>40141138705</v>
      </c>
      <c r="L9908" s="1" t="s">
        <v>6159</v>
      </c>
      <c r="N9908" s="1" t="n">
        <v>10</v>
      </c>
      <c r="O9908" s="1" t="n">
        <v>50</v>
      </c>
    </row>
    <row r="9909" customFormat="false" ht="15" hidden="false" customHeight="true" outlineLevel="0" collapsed="false">
      <c r="A9909" s="1" t="n">
        <v>3</v>
      </c>
      <c r="B9909" s="18" t="n">
        <v>46275</v>
      </c>
      <c r="C9909" s="1" t="n">
        <v>11</v>
      </c>
      <c r="D9909" s="1" t="s">
        <v>3218</v>
      </c>
      <c r="E9909" s="1" t="n">
        <v>457</v>
      </c>
      <c r="F9909" s="1" t="s">
        <v>2789</v>
      </c>
      <c r="I9909" s="1" t="n">
        <v>38</v>
      </c>
      <c r="J9909" s="1" t="n">
        <v>74815</v>
      </c>
      <c r="K9909" s="1" t="n">
        <v>40141138699</v>
      </c>
      <c r="L9909" s="1" t="s">
        <v>6159</v>
      </c>
      <c r="N9909" s="1" t="n">
        <v>10</v>
      </c>
      <c r="O9909" s="1" t="n">
        <v>50</v>
      </c>
    </row>
    <row r="9910" customFormat="false" ht="15" hidden="false" customHeight="true" outlineLevel="0" collapsed="false">
      <c r="A9910" s="1" t="n">
        <v>3</v>
      </c>
      <c r="B9910" s="18" t="n">
        <v>46275</v>
      </c>
      <c r="C9910" s="1" t="n">
        <v>11</v>
      </c>
      <c r="D9910" s="1" t="s">
        <v>3218</v>
      </c>
      <c r="E9910" s="1" t="n">
        <v>457</v>
      </c>
      <c r="F9910" s="1" t="s">
        <v>2789</v>
      </c>
      <c r="I9910" s="1" t="n">
        <v>38</v>
      </c>
      <c r="J9910" s="1" t="n">
        <v>74816</v>
      </c>
      <c r="K9910" s="1" t="n">
        <v>40141138682</v>
      </c>
      <c r="L9910" s="1" t="s">
        <v>6158</v>
      </c>
      <c r="N9910" s="1" t="n">
        <v>10</v>
      </c>
      <c r="O9910" s="1" t="n">
        <v>50</v>
      </c>
    </row>
    <row r="9911" customFormat="false" ht="15" hidden="false" customHeight="true" outlineLevel="0" collapsed="false">
      <c r="A9911" s="1" t="n">
        <v>3</v>
      </c>
      <c r="B9911" s="18" t="n">
        <v>46275</v>
      </c>
      <c r="C9911" s="1" t="n">
        <v>11</v>
      </c>
      <c r="D9911" s="1" t="s">
        <v>3218</v>
      </c>
      <c r="E9911" s="1" t="n">
        <v>666</v>
      </c>
      <c r="F9911" s="1" t="s">
        <v>470</v>
      </c>
      <c r="I9911" s="1" t="n">
        <v>8215</v>
      </c>
      <c r="J9911" s="1" t="n">
        <v>100217</v>
      </c>
      <c r="K9911" s="1" t="n">
        <v>218</v>
      </c>
      <c r="L9911" s="1" t="s">
        <v>3408</v>
      </c>
      <c r="N9911" s="1" t="n">
        <v>260</v>
      </c>
      <c r="O9911" s="1" t="n">
        <v>2267.72</v>
      </c>
    </row>
    <row r="9912" customFormat="false" ht="15" hidden="false" customHeight="true" outlineLevel="0" collapsed="false">
      <c r="A9912" s="1" t="n">
        <v>3</v>
      </c>
      <c r="B9912" s="18" t="n">
        <v>46275</v>
      </c>
      <c r="C9912" s="1" t="n">
        <v>11</v>
      </c>
      <c r="D9912" s="1" t="s">
        <v>3218</v>
      </c>
      <c r="E9912" s="1" t="n">
        <v>1625</v>
      </c>
      <c r="F9912" s="1" t="s">
        <v>412</v>
      </c>
      <c r="I9912" s="1" t="n">
        <v>15292</v>
      </c>
      <c r="J9912" s="1" t="n">
        <v>29079</v>
      </c>
      <c r="K9912" s="1" t="n">
        <v>55515</v>
      </c>
      <c r="L9912" s="1" t="s">
        <v>3288</v>
      </c>
      <c r="N9912" s="1" t="n">
        <v>73</v>
      </c>
      <c r="O9912" s="1" t="n">
        <v>2336</v>
      </c>
    </row>
    <row r="9913" customFormat="false" ht="15" hidden="false" customHeight="true" outlineLevel="0" collapsed="false">
      <c r="A9913" s="1" t="n">
        <v>3</v>
      </c>
      <c r="B9913" s="18" t="n">
        <v>46275</v>
      </c>
      <c r="C9913" s="1" t="n">
        <v>11</v>
      </c>
      <c r="D9913" s="1" t="s">
        <v>3218</v>
      </c>
      <c r="E9913" s="1" t="n">
        <v>1625</v>
      </c>
      <c r="F9913" s="1" t="s">
        <v>412</v>
      </c>
      <c r="I9913" s="1" t="n">
        <v>15292</v>
      </c>
      <c r="J9913" s="1" t="n">
        <v>29079</v>
      </c>
      <c r="K9913" s="1" t="n">
        <v>55515</v>
      </c>
      <c r="L9913" s="1" t="s">
        <v>3288</v>
      </c>
      <c r="N9913" s="1" t="n">
        <v>70</v>
      </c>
      <c r="O9913" s="1" t="n">
        <v>2240</v>
      </c>
    </row>
    <row r="9914" customFormat="false" ht="15" hidden="false" customHeight="true" outlineLevel="0" collapsed="false">
      <c r="A9914" s="1" t="n">
        <v>3</v>
      </c>
      <c r="B9914" s="18" t="n">
        <v>46275</v>
      </c>
      <c r="C9914" s="1" t="n">
        <v>11</v>
      </c>
      <c r="D9914" s="1" t="s">
        <v>3218</v>
      </c>
      <c r="E9914" s="1" t="n">
        <v>1625</v>
      </c>
      <c r="F9914" s="1" t="s">
        <v>412</v>
      </c>
      <c r="I9914" s="1" t="n">
        <v>15292</v>
      </c>
      <c r="J9914" s="1" t="n">
        <v>29080</v>
      </c>
      <c r="K9914" s="1" t="n">
        <v>55516</v>
      </c>
      <c r="L9914" s="1" t="s">
        <v>3290</v>
      </c>
      <c r="N9914" s="1" t="n">
        <v>55.4</v>
      </c>
      <c r="O9914" s="1" t="n">
        <v>1218.8</v>
      </c>
    </row>
    <row r="9915" customFormat="false" ht="15" hidden="false" customHeight="true" outlineLevel="0" collapsed="false">
      <c r="A9915" s="1" t="n">
        <v>3</v>
      </c>
      <c r="B9915" s="18" t="n">
        <v>46275</v>
      </c>
      <c r="C9915" s="1" t="n">
        <v>11</v>
      </c>
      <c r="D9915" s="1" t="s">
        <v>3218</v>
      </c>
      <c r="E9915" s="1" t="n">
        <v>1804</v>
      </c>
      <c r="F9915" s="1" t="s">
        <v>903</v>
      </c>
      <c r="I9915" s="1" t="n">
        <v>26886</v>
      </c>
      <c r="J9915" s="1" t="n">
        <v>15608</v>
      </c>
      <c r="K9915" s="1" t="n">
        <v>7891340303233</v>
      </c>
      <c r="L9915" s="1" t="s">
        <v>3691</v>
      </c>
      <c r="N9915" s="1" t="n">
        <v>20</v>
      </c>
      <c r="O9915" s="1" t="n">
        <v>52.8</v>
      </c>
    </row>
    <row r="9916" customFormat="false" ht="15" hidden="false" customHeight="true" outlineLevel="0" collapsed="false">
      <c r="A9916" s="1" t="n">
        <v>3</v>
      </c>
      <c r="B9916" s="18" t="n">
        <v>46275</v>
      </c>
      <c r="C9916" s="1" t="n">
        <v>11</v>
      </c>
      <c r="D9916" s="1" t="s">
        <v>3218</v>
      </c>
      <c r="E9916" s="1" t="n">
        <v>1804</v>
      </c>
      <c r="F9916" s="1" t="s">
        <v>903</v>
      </c>
      <c r="I9916" s="1" t="n">
        <v>26886</v>
      </c>
      <c r="J9916" s="1" t="n">
        <v>15650</v>
      </c>
      <c r="K9916" s="1" t="n">
        <v>7891340303615</v>
      </c>
      <c r="L9916" s="1" t="s">
        <v>3692</v>
      </c>
      <c r="N9916" s="1" t="n">
        <v>20</v>
      </c>
      <c r="O9916" s="1" t="n">
        <v>52.8</v>
      </c>
    </row>
    <row r="9917" customFormat="false" ht="15" hidden="false" customHeight="true" outlineLevel="0" collapsed="false">
      <c r="A9917" s="1" t="n">
        <v>3</v>
      </c>
      <c r="B9917" s="18" t="n">
        <v>46275</v>
      </c>
      <c r="C9917" s="1" t="n">
        <v>11</v>
      </c>
      <c r="D9917" s="1" t="s">
        <v>3218</v>
      </c>
      <c r="E9917" s="1" t="n">
        <v>1804</v>
      </c>
      <c r="F9917" s="1" t="s">
        <v>903</v>
      </c>
      <c r="I9917" s="1" t="n">
        <v>26886</v>
      </c>
      <c r="J9917" s="1" t="n">
        <v>17863</v>
      </c>
      <c r="K9917" s="1" t="n">
        <v>7891340303332</v>
      </c>
      <c r="L9917" s="1" t="s">
        <v>4906</v>
      </c>
      <c r="N9917" s="1" t="n">
        <v>20</v>
      </c>
      <c r="O9917" s="1" t="n">
        <v>52.8</v>
      </c>
    </row>
    <row r="9918" customFormat="false" ht="15" hidden="false" customHeight="true" outlineLevel="0" collapsed="false">
      <c r="A9918" s="1" t="n">
        <v>3</v>
      </c>
      <c r="B9918" s="18" t="n">
        <v>46275</v>
      </c>
      <c r="C9918" s="1" t="n">
        <v>11</v>
      </c>
      <c r="D9918" s="1" t="s">
        <v>3218</v>
      </c>
      <c r="E9918" s="1" t="n">
        <v>1804</v>
      </c>
      <c r="F9918" s="1" t="s">
        <v>903</v>
      </c>
      <c r="I9918" s="1" t="n">
        <v>26886</v>
      </c>
      <c r="J9918" s="1" t="n">
        <v>25710</v>
      </c>
      <c r="K9918" s="1" t="n">
        <v>7898026970536</v>
      </c>
      <c r="L9918" s="1" t="s">
        <v>6160</v>
      </c>
      <c r="N9918" s="1" t="n">
        <v>24</v>
      </c>
      <c r="O9918" s="1" t="n">
        <v>119.76</v>
      </c>
    </row>
    <row r="9919" customFormat="false" ht="15" hidden="false" customHeight="true" outlineLevel="0" collapsed="false">
      <c r="A9919" s="1" t="n">
        <v>3</v>
      </c>
      <c r="B9919" s="18" t="n">
        <v>46275</v>
      </c>
      <c r="C9919" s="1" t="n">
        <v>11</v>
      </c>
      <c r="D9919" s="1" t="s">
        <v>3218</v>
      </c>
      <c r="E9919" s="1" t="n">
        <v>1804</v>
      </c>
      <c r="F9919" s="1" t="s">
        <v>903</v>
      </c>
      <c r="I9919" s="1" t="n">
        <v>26886</v>
      </c>
      <c r="J9919" s="1" t="n">
        <v>29134</v>
      </c>
      <c r="K9919" s="1" t="n">
        <v>7891340365248</v>
      </c>
      <c r="L9919" s="1" t="s">
        <v>6161</v>
      </c>
      <c r="N9919" s="1" t="n">
        <v>20</v>
      </c>
      <c r="O9919" s="1" t="n">
        <v>52.8</v>
      </c>
    </row>
    <row r="9920" customFormat="false" ht="15" hidden="false" customHeight="true" outlineLevel="0" collapsed="false">
      <c r="A9920" s="1" t="n">
        <v>3</v>
      </c>
      <c r="B9920" s="18" t="n">
        <v>46275</v>
      </c>
      <c r="C9920" s="1" t="n">
        <v>11</v>
      </c>
      <c r="D9920" s="1" t="s">
        <v>3218</v>
      </c>
      <c r="E9920" s="1" t="n">
        <v>1804</v>
      </c>
      <c r="F9920" s="1" t="s">
        <v>903</v>
      </c>
      <c r="I9920" s="1" t="n">
        <v>26886</v>
      </c>
      <c r="J9920" s="1" t="n">
        <v>35911</v>
      </c>
      <c r="K9920" s="1" t="n">
        <v>7891340365446</v>
      </c>
      <c r="L9920" s="1" t="s">
        <v>6162</v>
      </c>
      <c r="N9920" s="1" t="n">
        <v>45</v>
      </c>
      <c r="O9920" s="1" t="n">
        <v>33.75</v>
      </c>
    </row>
    <row r="9921" customFormat="false" ht="15" hidden="false" customHeight="true" outlineLevel="0" collapsed="false">
      <c r="A9921" s="1" t="n">
        <v>3</v>
      </c>
      <c r="B9921" s="18" t="n">
        <v>46275</v>
      </c>
      <c r="C9921" s="1" t="n">
        <v>11</v>
      </c>
      <c r="D9921" s="1" t="s">
        <v>3218</v>
      </c>
      <c r="E9921" s="1" t="n">
        <v>1804</v>
      </c>
      <c r="F9921" s="1" t="s">
        <v>903</v>
      </c>
      <c r="I9921" s="1" t="n">
        <v>26886</v>
      </c>
      <c r="J9921" s="1" t="n">
        <v>35912</v>
      </c>
      <c r="K9921" s="1" t="n">
        <v>7891340365439</v>
      </c>
      <c r="L9921" s="1" t="s">
        <v>6163</v>
      </c>
      <c r="N9921" s="1" t="n">
        <v>45</v>
      </c>
      <c r="O9921" s="1" t="n">
        <v>33.75</v>
      </c>
    </row>
    <row r="9922" customFormat="false" ht="15" hidden="false" customHeight="true" outlineLevel="0" collapsed="false">
      <c r="A9922" s="1" t="n">
        <v>3</v>
      </c>
      <c r="B9922" s="18" t="n">
        <v>46275</v>
      </c>
      <c r="C9922" s="1" t="n">
        <v>11</v>
      </c>
      <c r="D9922" s="1" t="s">
        <v>3218</v>
      </c>
      <c r="E9922" s="1" t="n">
        <v>1804</v>
      </c>
      <c r="F9922" s="1" t="s">
        <v>903</v>
      </c>
      <c r="I9922" s="1" t="n">
        <v>26886</v>
      </c>
      <c r="J9922" s="1" t="n">
        <v>36540</v>
      </c>
      <c r="K9922" s="1" t="n">
        <v>7891340365408</v>
      </c>
      <c r="L9922" s="1" t="s">
        <v>6164</v>
      </c>
      <c r="N9922" s="1" t="n">
        <v>30</v>
      </c>
      <c r="O9922" s="1" t="n">
        <v>43.5</v>
      </c>
    </row>
    <row r="9923" customFormat="false" ht="15" hidden="false" customHeight="true" outlineLevel="0" collapsed="false">
      <c r="A9923" s="1" t="n">
        <v>3</v>
      </c>
      <c r="B9923" s="18" t="n">
        <v>46275</v>
      </c>
      <c r="C9923" s="1" t="n">
        <v>11</v>
      </c>
      <c r="D9923" s="1" t="s">
        <v>3218</v>
      </c>
      <c r="E9923" s="1" t="n">
        <v>1804</v>
      </c>
      <c r="F9923" s="1" t="s">
        <v>903</v>
      </c>
      <c r="I9923" s="1" t="n">
        <v>26886</v>
      </c>
      <c r="J9923" s="1" t="n">
        <v>37303</v>
      </c>
      <c r="K9923" s="1" t="n">
        <v>7891340365392</v>
      </c>
      <c r="L9923" s="1" t="s">
        <v>4908</v>
      </c>
      <c r="N9923" s="1" t="n">
        <v>20</v>
      </c>
      <c r="O9923" s="1" t="n">
        <v>52.8</v>
      </c>
    </row>
    <row r="9924" customFormat="false" ht="15" hidden="false" customHeight="true" outlineLevel="0" collapsed="false">
      <c r="A9924" s="1" t="n">
        <v>3</v>
      </c>
      <c r="B9924" s="18" t="n">
        <v>46275</v>
      </c>
      <c r="C9924" s="1" t="n">
        <v>11</v>
      </c>
      <c r="D9924" s="1" t="s">
        <v>3218</v>
      </c>
      <c r="E9924" s="1" t="n">
        <v>1804</v>
      </c>
      <c r="F9924" s="1" t="s">
        <v>903</v>
      </c>
      <c r="I9924" s="1" t="n">
        <v>26886</v>
      </c>
      <c r="J9924" s="1" t="n">
        <v>44642</v>
      </c>
      <c r="K9924" s="1" t="n">
        <v>7891340365415</v>
      </c>
      <c r="L9924" s="1" t="s">
        <v>6165</v>
      </c>
      <c r="N9924" s="1" t="n">
        <v>30</v>
      </c>
      <c r="O9924" s="1" t="n">
        <v>43.5</v>
      </c>
    </row>
    <row r="9925" customFormat="false" ht="15" hidden="false" customHeight="true" outlineLevel="0" collapsed="false">
      <c r="A9925" s="1" t="n">
        <v>3</v>
      </c>
      <c r="B9925" s="18" t="n">
        <v>46275</v>
      </c>
      <c r="C9925" s="1" t="n">
        <v>11</v>
      </c>
      <c r="D9925" s="1" t="s">
        <v>3218</v>
      </c>
      <c r="E9925" s="1" t="n">
        <v>1804</v>
      </c>
      <c r="F9925" s="1" t="s">
        <v>903</v>
      </c>
      <c r="I9925" s="1" t="n">
        <v>26886</v>
      </c>
      <c r="J9925" s="1" t="n">
        <v>44932</v>
      </c>
      <c r="K9925" s="1" t="n">
        <v>7891340365453</v>
      </c>
      <c r="L9925" s="1" t="s">
        <v>6166</v>
      </c>
      <c r="N9925" s="1" t="n">
        <v>45</v>
      </c>
      <c r="O9925" s="1" t="n">
        <v>33.75</v>
      </c>
    </row>
    <row r="9926" customFormat="false" ht="15" hidden="false" customHeight="true" outlineLevel="0" collapsed="false">
      <c r="A9926" s="1" t="n">
        <v>3</v>
      </c>
      <c r="B9926" s="18" t="n">
        <v>46275</v>
      </c>
      <c r="C9926" s="1" t="n">
        <v>11</v>
      </c>
      <c r="D9926" s="1" t="s">
        <v>3218</v>
      </c>
      <c r="E9926" s="1" t="n">
        <v>1804</v>
      </c>
      <c r="F9926" s="1" t="s">
        <v>903</v>
      </c>
      <c r="I9926" s="1" t="n">
        <v>26886</v>
      </c>
      <c r="J9926" s="1" t="n">
        <v>44933</v>
      </c>
      <c r="K9926" s="1" t="n">
        <v>7891340365422</v>
      </c>
      <c r="L9926" s="1" t="s">
        <v>6167</v>
      </c>
      <c r="N9926" s="1" t="n">
        <v>30</v>
      </c>
      <c r="O9926" s="1" t="n">
        <v>43.5</v>
      </c>
    </row>
    <row r="9927" customFormat="false" ht="15" hidden="false" customHeight="true" outlineLevel="0" collapsed="false">
      <c r="A9927" s="1" t="n">
        <v>3</v>
      </c>
      <c r="B9927" s="18" t="n">
        <v>46275</v>
      </c>
      <c r="C9927" s="1" t="n">
        <v>11</v>
      </c>
      <c r="D9927" s="1" t="s">
        <v>3218</v>
      </c>
      <c r="E9927" s="1" t="n">
        <v>1804</v>
      </c>
      <c r="F9927" s="1" t="s">
        <v>903</v>
      </c>
      <c r="I9927" s="1" t="n">
        <v>26886</v>
      </c>
      <c r="J9927" s="1" t="n">
        <v>44936</v>
      </c>
      <c r="K9927" s="1" t="n">
        <v>7891340365477</v>
      </c>
      <c r="L9927" s="1" t="s">
        <v>4911</v>
      </c>
      <c r="N9927" s="1" t="n">
        <v>30</v>
      </c>
      <c r="O9927" s="1" t="n">
        <v>53.7</v>
      </c>
    </row>
    <row r="9928" customFormat="false" ht="15" hidden="false" customHeight="true" outlineLevel="0" collapsed="false">
      <c r="A9928" s="1" t="n">
        <v>3</v>
      </c>
      <c r="B9928" s="18" t="n">
        <v>46275</v>
      </c>
      <c r="C9928" s="1" t="n">
        <v>11</v>
      </c>
      <c r="D9928" s="1" t="s">
        <v>3218</v>
      </c>
      <c r="E9928" s="1" t="n">
        <v>1804</v>
      </c>
      <c r="F9928" s="1" t="s">
        <v>903</v>
      </c>
      <c r="I9928" s="1" t="n">
        <v>26886</v>
      </c>
      <c r="J9928" s="1" t="n">
        <v>44937</v>
      </c>
      <c r="K9928" s="1" t="n">
        <v>7891340365460</v>
      </c>
      <c r="L9928" s="1" t="s">
        <v>4913</v>
      </c>
      <c r="N9928" s="1" t="n">
        <v>30</v>
      </c>
      <c r="O9928" s="1" t="n">
        <v>53.7</v>
      </c>
    </row>
    <row r="9929" customFormat="false" ht="15" hidden="false" customHeight="true" outlineLevel="0" collapsed="false">
      <c r="A9929" s="1" t="n">
        <v>3</v>
      </c>
      <c r="B9929" s="18" t="n">
        <v>46275</v>
      </c>
      <c r="C9929" s="1" t="n">
        <v>11</v>
      </c>
      <c r="D9929" s="1" t="s">
        <v>3218</v>
      </c>
      <c r="E9929" s="1" t="n">
        <v>1804</v>
      </c>
      <c r="F9929" s="1" t="s">
        <v>903</v>
      </c>
      <c r="I9929" s="1" t="n">
        <v>26886</v>
      </c>
      <c r="J9929" s="1" t="n">
        <v>54413</v>
      </c>
      <c r="K9929" s="1" t="n">
        <v>7891340365491</v>
      </c>
      <c r="L9929" s="1" t="s">
        <v>4915</v>
      </c>
      <c r="N9929" s="1" t="n">
        <v>30</v>
      </c>
      <c r="O9929" s="1" t="n">
        <v>53.7</v>
      </c>
    </row>
    <row r="9930" customFormat="false" ht="15" hidden="false" customHeight="true" outlineLevel="0" collapsed="false">
      <c r="A9930" s="1" t="n">
        <v>3</v>
      </c>
      <c r="B9930" s="18" t="n">
        <v>46275</v>
      </c>
      <c r="C9930" s="1" t="n">
        <v>11</v>
      </c>
      <c r="D9930" s="1" t="s">
        <v>3218</v>
      </c>
      <c r="E9930" s="1" t="n">
        <v>1804</v>
      </c>
      <c r="F9930" s="1" t="s">
        <v>903</v>
      </c>
      <c r="I9930" s="1" t="n">
        <v>26886</v>
      </c>
      <c r="J9930" s="1" t="n">
        <v>71880</v>
      </c>
      <c r="K9930" s="1" t="n">
        <v>7891340365699</v>
      </c>
      <c r="L9930" s="1" t="s">
        <v>6168</v>
      </c>
      <c r="N9930" s="1" t="n">
        <v>50</v>
      </c>
      <c r="O9930" s="1" t="n">
        <v>89.5</v>
      </c>
    </row>
    <row r="9931" customFormat="false" ht="15" hidden="false" customHeight="true" outlineLevel="0" collapsed="false">
      <c r="A9931" s="1" t="n">
        <v>3</v>
      </c>
      <c r="B9931" s="18" t="n">
        <v>46275</v>
      </c>
      <c r="C9931" s="1" t="n">
        <v>11</v>
      </c>
      <c r="D9931" s="1" t="s">
        <v>3218</v>
      </c>
      <c r="E9931" s="1" t="n">
        <v>1804</v>
      </c>
      <c r="F9931" s="1" t="s">
        <v>903</v>
      </c>
      <c r="I9931" s="1" t="n">
        <v>26886</v>
      </c>
      <c r="J9931" s="1" t="n">
        <v>71881</v>
      </c>
      <c r="K9931" s="1" t="n">
        <v>7891340365668</v>
      </c>
      <c r="L9931" s="1" t="s">
        <v>3851</v>
      </c>
      <c r="N9931" s="1" t="n">
        <v>50</v>
      </c>
      <c r="O9931" s="1" t="n">
        <v>89.5</v>
      </c>
    </row>
    <row r="9932" customFormat="false" ht="15" hidden="false" customHeight="true" outlineLevel="0" collapsed="false">
      <c r="A9932" s="1" t="n">
        <v>3</v>
      </c>
      <c r="B9932" s="18" t="n">
        <v>46275</v>
      </c>
      <c r="C9932" s="1" t="n">
        <v>11</v>
      </c>
      <c r="D9932" s="1" t="s">
        <v>3218</v>
      </c>
      <c r="E9932" s="1" t="n">
        <v>1804</v>
      </c>
      <c r="F9932" s="1" t="s">
        <v>903</v>
      </c>
      <c r="I9932" s="1" t="n">
        <v>26886</v>
      </c>
      <c r="J9932" s="1" t="n">
        <v>71882</v>
      </c>
      <c r="K9932" s="1" t="n">
        <v>7891340365682</v>
      </c>
      <c r="L9932" s="1" t="s">
        <v>6169</v>
      </c>
      <c r="N9932" s="1" t="n">
        <v>50</v>
      </c>
      <c r="O9932" s="1" t="n">
        <v>89.5</v>
      </c>
    </row>
    <row r="9933" customFormat="false" ht="15" hidden="false" customHeight="true" outlineLevel="0" collapsed="false">
      <c r="A9933" s="1" t="n">
        <v>3</v>
      </c>
      <c r="B9933" s="18" t="n">
        <v>46275</v>
      </c>
      <c r="C9933" s="1" t="n">
        <v>11</v>
      </c>
      <c r="D9933" s="1" t="s">
        <v>3218</v>
      </c>
      <c r="E9933" s="1" t="n">
        <v>1804</v>
      </c>
      <c r="F9933" s="1" t="s">
        <v>903</v>
      </c>
      <c r="I9933" s="1" t="n">
        <v>26886</v>
      </c>
      <c r="J9933" s="1" t="n">
        <v>71884</v>
      </c>
      <c r="K9933" s="1" t="n">
        <v>7891340365675</v>
      </c>
      <c r="L9933" s="1" t="s">
        <v>6170</v>
      </c>
      <c r="N9933" s="1" t="n">
        <v>50</v>
      </c>
      <c r="O9933" s="1" t="n">
        <v>89.5</v>
      </c>
    </row>
    <row r="9934" customFormat="false" ht="15" hidden="false" customHeight="true" outlineLevel="0" collapsed="false">
      <c r="A9934" s="1" t="n">
        <v>3</v>
      </c>
      <c r="B9934" s="18" t="n">
        <v>46275</v>
      </c>
      <c r="C9934" s="1" t="n">
        <v>11</v>
      </c>
      <c r="D9934" s="1" t="s">
        <v>3218</v>
      </c>
      <c r="E9934" s="1" t="n">
        <v>1681</v>
      </c>
      <c r="F9934" s="1" t="s">
        <v>1808</v>
      </c>
      <c r="I9934" s="1" t="n">
        <v>39747</v>
      </c>
      <c r="J9934" s="1" t="n">
        <v>104678</v>
      </c>
      <c r="K9934" s="1" t="n">
        <v>7898247780075</v>
      </c>
      <c r="L9934" s="1" t="s">
        <v>4035</v>
      </c>
      <c r="N9934" s="1" t="n">
        <v>100</v>
      </c>
      <c r="O9934" s="1" t="n">
        <v>730</v>
      </c>
    </row>
    <row r="9935" customFormat="false" ht="15" hidden="false" customHeight="true" outlineLevel="0" collapsed="false">
      <c r="A9935" s="1" t="n">
        <v>3</v>
      </c>
      <c r="B9935" s="18" t="n">
        <v>46275</v>
      </c>
      <c r="C9935" s="1" t="n">
        <v>11</v>
      </c>
      <c r="D9935" s="1" t="s">
        <v>3218</v>
      </c>
      <c r="E9935" s="1" t="n">
        <v>1681</v>
      </c>
      <c r="F9935" s="1" t="s">
        <v>1808</v>
      </c>
      <c r="I9935" s="1" t="n">
        <v>39747</v>
      </c>
      <c r="J9935" s="1" t="n">
        <v>12855</v>
      </c>
      <c r="K9935" s="1" t="n">
        <v>7898910758127</v>
      </c>
      <c r="L9935" s="1" t="s">
        <v>4987</v>
      </c>
      <c r="N9935" s="1" t="n">
        <v>24</v>
      </c>
      <c r="O9935" s="1" t="n">
        <v>105.36</v>
      </c>
    </row>
    <row r="9936" customFormat="false" ht="15" hidden="false" customHeight="true" outlineLevel="0" collapsed="false">
      <c r="A9936" s="1" t="n">
        <v>3</v>
      </c>
      <c r="B9936" s="18" t="n">
        <v>46275</v>
      </c>
      <c r="C9936" s="1" t="n">
        <v>11</v>
      </c>
      <c r="D9936" s="1" t="s">
        <v>3218</v>
      </c>
      <c r="E9936" s="1" t="n">
        <v>1681</v>
      </c>
      <c r="F9936" s="1" t="s">
        <v>1808</v>
      </c>
      <c r="I9936" s="1" t="n">
        <v>39747</v>
      </c>
      <c r="J9936" s="1" t="n">
        <v>14128</v>
      </c>
      <c r="K9936" s="1" t="n">
        <v>7898080640611</v>
      </c>
      <c r="L9936" s="1" t="s">
        <v>3722</v>
      </c>
      <c r="N9936" s="1" t="n">
        <v>60</v>
      </c>
      <c r="O9936" s="1" t="n">
        <v>407.4</v>
      </c>
    </row>
    <row r="9937" customFormat="false" ht="15" hidden="false" customHeight="true" outlineLevel="0" collapsed="false">
      <c r="A9937" s="1" t="n">
        <v>3</v>
      </c>
      <c r="B9937" s="18" t="n">
        <v>46275</v>
      </c>
      <c r="C9937" s="1" t="n">
        <v>11</v>
      </c>
      <c r="D9937" s="1" t="s">
        <v>3218</v>
      </c>
      <c r="E9937" s="1" t="n">
        <v>1681</v>
      </c>
      <c r="F9937" s="1" t="s">
        <v>1808</v>
      </c>
      <c r="I9937" s="1" t="n">
        <v>39747</v>
      </c>
      <c r="J9937" s="1" t="n">
        <v>22930</v>
      </c>
      <c r="K9937" s="1" t="n">
        <v>7898910758516</v>
      </c>
      <c r="L9937" s="1" t="s">
        <v>4992</v>
      </c>
      <c r="N9937" s="1" t="n">
        <v>18</v>
      </c>
      <c r="O9937" s="1" t="n">
        <v>79.02</v>
      </c>
    </row>
    <row r="9938" customFormat="false" ht="15" hidden="false" customHeight="true" outlineLevel="0" collapsed="false">
      <c r="A9938" s="1" t="n">
        <v>3</v>
      </c>
      <c r="B9938" s="18" t="n">
        <v>46275</v>
      </c>
      <c r="C9938" s="1" t="n">
        <v>11</v>
      </c>
      <c r="D9938" s="1" t="s">
        <v>3218</v>
      </c>
      <c r="E9938" s="1" t="n">
        <v>1681</v>
      </c>
      <c r="F9938" s="1" t="s">
        <v>1808</v>
      </c>
      <c r="I9938" s="1" t="n">
        <v>39747</v>
      </c>
      <c r="J9938" s="1" t="n">
        <v>27241</v>
      </c>
      <c r="K9938" s="1" t="n">
        <v>7898910758639</v>
      </c>
      <c r="L9938" s="1" t="s">
        <v>4070</v>
      </c>
      <c r="N9938" s="1" t="n">
        <v>60</v>
      </c>
      <c r="O9938" s="1" t="n">
        <v>569.4</v>
      </c>
    </row>
    <row r="9939" customFormat="false" ht="15" hidden="false" customHeight="true" outlineLevel="0" collapsed="false">
      <c r="A9939" s="1" t="n">
        <v>3</v>
      </c>
      <c r="B9939" s="18" t="n">
        <v>46275</v>
      </c>
      <c r="C9939" s="1" t="n">
        <v>11</v>
      </c>
      <c r="D9939" s="1" t="s">
        <v>3218</v>
      </c>
      <c r="E9939" s="1" t="n">
        <v>1681</v>
      </c>
      <c r="F9939" s="1" t="s">
        <v>1808</v>
      </c>
      <c r="I9939" s="1" t="n">
        <v>39747</v>
      </c>
      <c r="J9939" s="1" t="n">
        <v>27242</v>
      </c>
      <c r="K9939" s="1" t="n">
        <v>7898910758622</v>
      </c>
      <c r="L9939" s="1" t="s">
        <v>4071</v>
      </c>
      <c r="N9939" s="1" t="n">
        <v>36</v>
      </c>
      <c r="O9939" s="1" t="n">
        <v>341.64</v>
      </c>
    </row>
    <row r="9940" customFormat="false" ht="15" hidden="false" customHeight="true" outlineLevel="0" collapsed="false">
      <c r="A9940" s="1" t="n">
        <v>3</v>
      </c>
      <c r="B9940" s="18" t="n">
        <v>46275</v>
      </c>
      <c r="C9940" s="1" t="n">
        <v>11</v>
      </c>
      <c r="D9940" s="1" t="s">
        <v>3218</v>
      </c>
      <c r="E9940" s="1" t="n">
        <v>1681</v>
      </c>
      <c r="F9940" s="1" t="s">
        <v>1808</v>
      </c>
      <c r="I9940" s="1" t="n">
        <v>39747</v>
      </c>
      <c r="J9940" s="1" t="n">
        <v>110184</v>
      </c>
      <c r="K9940" s="1" t="n">
        <v>37393</v>
      </c>
      <c r="L9940" s="1" t="s">
        <v>3512</v>
      </c>
      <c r="N9940" s="1" t="n">
        <v>80</v>
      </c>
      <c r="O9940" s="1" t="n">
        <v>703.2</v>
      </c>
    </row>
    <row r="9941" customFormat="false" ht="15" hidden="false" customHeight="true" outlineLevel="0" collapsed="false">
      <c r="A9941" s="1" t="n">
        <v>3</v>
      </c>
      <c r="B9941" s="18" t="n">
        <v>46275</v>
      </c>
      <c r="C9941" s="1" t="n">
        <v>11</v>
      </c>
      <c r="D9941" s="1" t="s">
        <v>3218</v>
      </c>
      <c r="E9941" s="1" t="n">
        <v>1681</v>
      </c>
      <c r="F9941" s="1" t="s">
        <v>1808</v>
      </c>
      <c r="I9941" s="1" t="n">
        <v>39747</v>
      </c>
      <c r="J9941" s="1" t="n">
        <v>57639</v>
      </c>
      <c r="K9941" s="1" t="n">
        <v>7896004006277</v>
      </c>
      <c r="L9941" s="1" t="s">
        <v>3292</v>
      </c>
      <c r="N9941" s="1" t="n">
        <v>36</v>
      </c>
      <c r="O9941" s="1" t="n">
        <v>323.64</v>
      </c>
    </row>
    <row r="9942" customFormat="false" ht="15" hidden="false" customHeight="true" outlineLevel="0" collapsed="false">
      <c r="A9942" s="1" t="n">
        <v>3</v>
      </c>
      <c r="B9942" s="18" t="n">
        <v>46275</v>
      </c>
      <c r="C9942" s="1" t="n">
        <v>11</v>
      </c>
      <c r="D9942" s="1" t="s">
        <v>3218</v>
      </c>
      <c r="E9942" s="1" t="n">
        <v>1681</v>
      </c>
      <c r="F9942" s="1" t="s">
        <v>1808</v>
      </c>
      <c r="I9942" s="1" t="n">
        <v>39747</v>
      </c>
      <c r="J9942" s="1" t="n">
        <v>74961</v>
      </c>
      <c r="K9942" s="1" t="n">
        <v>7898973135101</v>
      </c>
      <c r="L9942" s="1" t="s">
        <v>4994</v>
      </c>
      <c r="N9942" s="1" t="n">
        <v>24</v>
      </c>
      <c r="O9942" s="1" t="n">
        <v>263.04</v>
      </c>
    </row>
    <row r="9943" customFormat="false" ht="15" hidden="false" customHeight="true" outlineLevel="0" collapsed="false">
      <c r="A9943" s="1" t="n">
        <v>3</v>
      </c>
      <c r="B9943" s="18" t="n">
        <v>46275</v>
      </c>
      <c r="C9943" s="1" t="n">
        <v>11</v>
      </c>
      <c r="D9943" s="1" t="s">
        <v>3218</v>
      </c>
      <c r="E9943" s="1" t="n">
        <v>1681</v>
      </c>
      <c r="F9943" s="1" t="s">
        <v>1808</v>
      </c>
      <c r="I9943" s="1" t="n">
        <v>39747</v>
      </c>
      <c r="J9943" s="1" t="n">
        <v>74973</v>
      </c>
      <c r="K9943" s="1" t="n">
        <v>7898973135095</v>
      </c>
      <c r="L9943" s="1" t="s">
        <v>6145</v>
      </c>
      <c r="N9943" s="1" t="n">
        <v>24</v>
      </c>
      <c r="O9943" s="1" t="n">
        <v>263.04</v>
      </c>
    </row>
    <row r="9944" customFormat="false" ht="15" hidden="false" customHeight="true" outlineLevel="0" collapsed="false">
      <c r="A9944" s="1" t="n">
        <v>3</v>
      </c>
      <c r="B9944" s="18" t="n">
        <v>46275</v>
      </c>
      <c r="C9944" s="1" t="n">
        <v>11</v>
      </c>
      <c r="D9944" s="1" t="s">
        <v>3218</v>
      </c>
      <c r="E9944" s="1" t="n">
        <v>1681</v>
      </c>
      <c r="F9944" s="1" t="s">
        <v>1808</v>
      </c>
      <c r="I9944" s="1" t="n">
        <v>39747</v>
      </c>
      <c r="J9944" s="1" t="n">
        <v>79635</v>
      </c>
      <c r="K9944" s="1" t="n">
        <v>7891515391034</v>
      </c>
      <c r="L9944" s="1" t="s">
        <v>6171</v>
      </c>
      <c r="N9944" s="1" t="n">
        <v>30</v>
      </c>
      <c r="O9944" s="1" t="n">
        <v>599.7</v>
      </c>
    </row>
    <row r="9945" customFormat="false" ht="15" hidden="false" customHeight="true" outlineLevel="0" collapsed="false">
      <c r="A9945" s="1" t="n">
        <v>3</v>
      </c>
      <c r="B9945" s="18" t="n">
        <v>46275</v>
      </c>
      <c r="C9945" s="1" t="n">
        <v>11</v>
      </c>
      <c r="D9945" s="1" t="s">
        <v>3218</v>
      </c>
      <c r="E9945" s="1" t="n">
        <v>1681</v>
      </c>
      <c r="F9945" s="1" t="s">
        <v>1808</v>
      </c>
      <c r="I9945" s="1" t="n">
        <v>39747</v>
      </c>
      <c r="J9945" s="1" t="n">
        <v>82067</v>
      </c>
      <c r="K9945" s="1" t="n">
        <v>618341238510</v>
      </c>
      <c r="L9945" s="1" t="s">
        <v>6172</v>
      </c>
      <c r="N9945" s="1" t="n">
        <v>100</v>
      </c>
      <c r="O9945" s="1" t="n">
        <v>699</v>
      </c>
    </row>
    <row r="9946" customFormat="false" ht="15" hidden="false" customHeight="true" outlineLevel="0" collapsed="false">
      <c r="A9946" s="1" t="n">
        <v>3</v>
      </c>
      <c r="B9946" s="18" t="n">
        <v>46275</v>
      </c>
      <c r="C9946" s="1" t="n">
        <v>11</v>
      </c>
      <c r="D9946" s="1" t="s">
        <v>3218</v>
      </c>
      <c r="E9946" s="1" t="n">
        <v>1692</v>
      </c>
      <c r="F9946" s="1" t="s">
        <v>2875</v>
      </c>
      <c r="I9946" s="1" t="n">
        <v>45376</v>
      </c>
      <c r="J9946" s="1" t="n">
        <v>106088</v>
      </c>
      <c r="K9946" s="1" t="n">
        <v>7897235000041</v>
      </c>
      <c r="L9946" s="1" t="s">
        <v>6173</v>
      </c>
      <c r="N9946" s="1" t="n">
        <v>20</v>
      </c>
      <c r="O9946" s="1" t="n">
        <v>268</v>
      </c>
    </row>
    <row r="9947" customFormat="false" ht="15" hidden="false" customHeight="true" outlineLevel="0" collapsed="false">
      <c r="A9947" s="1" t="n">
        <v>3</v>
      </c>
      <c r="B9947" s="18" t="n">
        <v>46275</v>
      </c>
      <c r="C9947" s="1" t="n">
        <v>11</v>
      </c>
      <c r="D9947" s="1" t="s">
        <v>3218</v>
      </c>
      <c r="E9947" s="1" t="n">
        <v>1692</v>
      </c>
      <c r="F9947" s="1" t="s">
        <v>2875</v>
      </c>
      <c r="I9947" s="1" t="n">
        <v>45376</v>
      </c>
      <c r="J9947" s="1" t="n">
        <v>27784</v>
      </c>
      <c r="K9947" s="1" t="n">
        <v>7897235000379</v>
      </c>
      <c r="L9947" s="1" t="s">
        <v>6174</v>
      </c>
      <c r="N9947" s="1" t="n">
        <v>20</v>
      </c>
      <c r="O9947" s="1" t="n">
        <v>97</v>
      </c>
    </row>
    <row r="9948" customFormat="false" ht="15" hidden="false" customHeight="true" outlineLevel="0" collapsed="false">
      <c r="A9948" s="1" t="n">
        <v>3</v>
      </c>
      <c r="B9948" s="18" t="n">
        <v>46275</v>
      </c>
      <c r="C9948" s="1" t="n">
        <v>11</v>
      </c>
      <c r="D9948" s="1" t="s">
        <v>3218</v>
      </c>
      <c r="E9948" s="1" t="n">
        <v>1692</v>
      </c>
      <c r="F9948" s="1" t="s">
        <v>2875</v>
      </c>
      <c r="I9948" s="1" t="n">
        <v>45376</v>
      </c>
      <c r="J9948" s="1" t="n">
        <v>56038</v>
      </c>
      <c r="K9948" s="1" t="n">
        <v>7897235000409</v>
      </c>
      <c r="L9948" s="1" t="s">
        <v>6175</v>
      </c>
      <c r="N9948" s="1" t="n">
        <v>20</v>
      </c>
      <c r="O9948" s="1" t="n">
        <v>97</v>
      </c>
    </row>
    <row r="9949" customFormat="false" ht="15" hidden="false" customHeight="true" outlineLevel="0" collapsed="false">
      <c r="A9949" s="1" t="n">
        <v>3</v>
      </c>
      <c r="B9949" s="18" t="n">
        <v>46275</v>
      </c>
      <c r="C9949" s="1" t="n">
        <v>11</v>
      </c>
      <c r="D9949" s="1" t="s">
        <v>3218</v>
      </c>
      <c r="E9949" s="1" t="n">
        <v>1678</v>
      </c>
      <c r="F9949" s="1" t="s">
        <v>234</v>
      </c>
      <c r="I9949" s="1" t="n">
        <v>165221</v>
      </c>
      <c r="J9949" s="1" t="n">
        <v>102654</v>
      </c>
      <c r="K9949" s="1" t="n">
        <v>70330703629</v>
      </c>
      <c r="L9949" s="1" t="s">
        <v>3884</v>
      </c>
      <c r="N9949" s="1" t="n">
        <v>48</v>
      </c>
      <c r="O9949" s="1" t="n">
        <v>70</v>
      </c>
    </row>
    <row r="9950" customFormat="false" ht="15" hidden="false" customHeight="true" outlineLevel="0" collapsed="false">
      <c r="A9950" s="1" t="n">
        <v>3</v>
      </c>
      <c r="B9950" s="18" t="n">
        <v>46275</v>
      </c>
      <c r="C9950" s="1" t="n">
        <v>11</v>
      </c>
      <c r="D9950" s="1" t="s">
        <v>3218</v>
      </c>
      <c r="E9950" s="1" t="n">
        <v>1678</v>
      </c>
      <c r="F9950" s="1" t="s">
        <v>234</v>
      </c>
      <c r="I9950" s="1" t="n">
        <v>165221</v>
      </c>
      <c r="J9950" s="1" t="n">
        <v>103991</v>
      </c>
      <c r="K9950" s="1" t="n">
        <v>7896020417132</v>
      </c>
      <c r="L9950" s="1" t="s">
        <v>3885</v>
      </c>
      <c r="N9950" s="1" t="n">
        <v>84</v>
      </c>
      <c r="O9950" s="1" t="n">
        <v>99</v>
      </c>
    </row>
    <row r="9951" customFormat="false" ht="15" hidden="false" customHeight="true" outlineLevel="0" collapsed="false">
      <c r="A9951" s="1" t="n">
        <v>3</v>
      </c>
      <c r="B9951" s="18" t="n">
        <v>46275</v>
      </c>
      <c r="C9951" s="1" t="n">
        <v>11</v>
      </c>
      <c r="D9951" s="1" t="s">
        <v>3218</v>
      </c>
      <c r="E9951" s="1" t="n">
        <v>1678</v>
      </c>
      <c r="F9951" s="1" t="s">
        <v>234</v>
      </c>
      <c r="I9951" s="1" t="n">
        <v>165221</v>
      </c>
      <c r="J9951" s="1" t="n">
        <v>107537</v>
      </c>
      <c r="K9951" s="1" t="n">
        <v>7896021620050</v>
      </c>
      <c r="L9951" s="1" t="s">
        <v>6176</v>
      </c>
      <c r="N9951" s="1" t="n">
        <v>120</v>
      </c>
      <c r="O9951" s="1" t="n">
        <v>97</v>
      </c>
    </row>
    <row r="9952" customFormat="false" ht="15" hidden="false" customHeight="true" outlineLevel="0" collapsed="false">
      <c r="A9952" s="1" t="n">
        <v>3</v>
      </c>
      <c r="B9952" s="18" t="n">
        <v>46275</v>
      </c>
      <c r="C9952" s="1" t="n">
        <v>11</v>
      </c>
      <c r="D9952" s="1" t="s">
        <v>3218</v>
      </c>
      <c r="E9952" s="1" t="n">
        <v>1678</v>
      </c>
      <c r="F9952" s="1" t="s">
        <v>234</v>
      </c>
      <c r="I9952" s="1" t="n">
        <v>165221</v>
      </c>
      <c r="J9952" s="1" t="n">
        <v>10470</v>
      </c>
      <c r="K9952" s="1" t="n">
        <v>7898392930059</v>
      </c>
      <c r="L9952" s="1" t="s">
        <v>3886</v>
      </c>
      <c r="N9952" s="1" t="n">
        <v>6</v>
      </c>
      <c r="O9952" s="1" t="n">
        <v>56.5</v>
      </c>
    </row>
    <row r="9953" customFormat="false" ht="15" hidden="false" customHeight="true" outlineLevel="0" collapsed="false">
      <c r="A9953" s="1" t="n">
        <v>3</v>
      </c>
      <c r="B9953" s="18" t="n">
        <v>46275</v>
      </c>
      <c r="C9953" s="1" t="n">
        <v>11</v>
      </c>
      <c r="D9953" s="1" t="s">
        <v>3218</v>
      </c>
      <c r="E9953" s="1" t="n">
        <v>1678</v>
      </c>
      <c r="F9953" s="1" t="s">
        <v>234</v>
      </c>
      <c r="I9953" s="1" t="n">
        <v>165221</v>
      </c>
      <c r="J9953" s="1" t="n">
        <v>11744</v>
      </c>
      <c r="K9953" s="1" t="n">
        <v>7896021622603</v>
      </c>
      <c r="L9953" s="1" t="s">
        <v>6177</v>
      </c>
      <c r="N9953" s="1" t="n">
        <v>60</v>
      </c>
      <c r="O9953" s="1" t="n">
        <v>148</v>
      </c>
    </row>
    <row r="9954" customFormat="false" ht="15" hidden="false" customHeight="true" outlineLevel="0" collapsed="false">
      <c r="A9954" s="1" t="n">
        <v>3</v>
      </c>
      <c r="B9954" s="18" t="n">
        <v>46275</v>
      </c>
      <c r="C9954" s="1" t="n">
        <v>11</v>
      </c>
      <c r="D9954" s="1" t="s">
        <v>3218</v>
      </c>
      <c r="E9954" s="1" t="n">
        <v>1678</v>
      </c>
      <c r="F9954" s="1" t="s">
        <v>234</v>
      </c>
      <c r="I9954" s="1" t="n">
        <v>165221</v>
      </c>
      <c r="J9954" s="1" t="n">
        <v>15397</v>
      </c>
      <c r="K9954" s="1" t="n">
        <v>7898927045012</v>
      </c>
      <c r="L9954" s="1" t="s">
        <v>3894</v>
      </c>
      <c r="N9954" s="1" t="n">
        <v>30</v>
      </c>
      <c r="O9954" s="1" t="n">
        <v>118</v>
      </c>
    </row>
    <row r="9955" customFormat="false" ht="15" hidden="false" customHeight="true" outlineLevel="0" collapsed="false">
      <c r="A9955" s="1" t="n">
        <v>3</v>
      </c>
      <c r="B9955" s="18" t="n">
        <v>46275</v>
      </c>
      <c r="C9955" s="1" t="n">
        <v>11</v>
      </c>
      <c r="D9955" s="1" t="s">
        <v>3218</v>
      </c>
      <c r="E9955" s="1" t="n">
        <v>1678</v>
      </c>
      <c r="F9955" s="1" t="s">
        <v>234</v>
      </c>
      <c r="I9955" s="1" t="n">
        <v>165221</v>
      </c>
      <c r="J9955" s="1" t="n">
        <v>19684</v>
      </c>
      <c r="K9955" s="1" t="n">
        <v>70330729872</v>
      </c>
      <c r="L9955" s="1" t="s">
        <v>3897</v>
      </c>
      <c r="N9955" s="1" t="n">
        <v>24</v>
      </c>
      <c r="O9955" s="1" t="n">
        <v>62</v>
      </c>
    </row>
    <row r="9956" customFormat="false" ht="15" hidden="false" customHeight="true" outlineLevel="0" collapsed="false">
      <c r="A9956" s="1" t="n">
        <v>3</v>
      </c>
      <c r="B9956" s="18" t="n">
        <v>46275</v>
      </c>
      <c r="C9956" s="1" t="n">
        <v>11</v>
      </c>
      <c r="D9956" s="1" t="s">
        <v>3218</v>
      </c>
      <c r="E9956" s="1" t="n">
        <v>1678</v>
      </c>
      <c r="F9956" s="1" t="s">
        <v>234</v>
      </c>
      <c r="I9956" s="1" t="n">
        <v>165221</v>
      </c>
      <c r="J9956" s="1" t="n">
        <v>19944</v>
      </c>
      <c r="K9956" s="1" t="n">
        <v>70330729858</v>
      </c>
      <c r="L9956" s="1" t="s">
        <v>3898</v>
      </c>
      <c r="N9956" s="1" t="n">
        <v>24</v>
      </c>
      <c r="O9956" s="1" t="n">
        <v>62</v>
      </c>
    </row>
    <row r="9957" customFormat="false" ht="15" hidden="false" customHeight="true" outlineLevel="0" collapsed="false">
      <c r="A9957" s="1" t="n">
        <v>3</v>
      </c>
      <c r="B9957" s="18" t="n">
        <v>46275</v>
      </c>
      <c r="C9957" s="1" t="n">
        <v>11</v>
      </c>
      <c r="D9957" s="1" t="s">
        <v>3218</v>
      </c>
      <c r="E9957" s="1" t="n">
        <v>1678</v>
      </c>
      <c r="F9957" s="1" t="s">
        <v>234</v>
      </c>
      <c r="I9957" s="1" t="n">
        <v>165221</v>
      </c>
      <c r="J9957" s="1" t="n">
        <v>22890</v>
      </c>
      <c r="K9957" s="1" t="n">
        <v>7896020417156</v>
      </c>
      <c r="L9957" s="1" t="s">
        <v>3901</v>
      </c>
      <c r="N9957" s="1" t="n">
        <v>24</v>
      </c>
      <c r="O9957" s="1" t="n">
        <v>74.5</v>
      </c>
    </row>
    <row r="9958" customFormat="false" ht="15" hidden="false" customHeight="true" outlineLevel="0" collapsed="false">
      <c r="A9958" s="1" t="n">
        <v>3</v>
      </c>
      <c r="B9958" s="18" t="n">
        <v>46275</v>
      </c>
      <c r="C9958" s="1" t="n">
        <v>11</v>
      </c>
      <c r="D9958" s="1" t="s">
        <v>3218</v>
      </c>
      <c r="E9958" s="1" t="n">
        <v>1678</v>
      </c>
      <c r="F9958" s="1" t="s">
        <v>234</v>
      </c>
      <c r="I9958" s="1" t="n">
        <v>165221</v>
      </c>
      <c r="J9958" s="1" t="n">
        <v>24860</v>
      </c>
      <c r="K9958" s="1" t="n">
        <v>7893515615219</v>
      </c>
      <c r="L9958" s="1" t="s">
        <v>5690</v>
      </c>
      <c r="N9958" s="1" t="n">
        <v>20</v>
      </c>
      <c r="O9958" s="1" t="n">
        <v>110</v>
      </c>
    </row>
    <row r="9959" customFormat="false" ht="15" hidden="false" customHeight="true" outlineLevel="0" collapsed="false">
      <c r="A9959" s="1" t="n">
        <v>3</v>
      </c>
      <c r="B9959" s="18" t="n">
        <v>46275</v>
      </c>
      <c r="C9959" s="1" t="n">
        <v>11</v>
      </c>
      <c r="D9959" s="1" t="s">
        <v>3218</v>
      </c>
      <c r="E9959" s="1" t="n">
        <v>1678</v>
      </c>
      <c r="F9959" s="1" t="s">
        <v>234</v>
      </c>
      <c r="I9959" s="1" t="n">
        <v>165221</v>
      </c>
      <c r="J9959" s="1" t="n">
        <v>25121</v>
      </c>
      <c r="K9959" s="1" t="n">
        <v>7893515615226</v>
      </c>
      <c r="L9959" s="1" t="s">
        <v>6178</v>
      </c>
      <c r="N9959" s="1" t="n">
        <v>50</v>
      </c>
      <c r="O9959" s="1" t="n">
        <v>110</v>
      </c>
    </row>
    <row r="9960" customFormat="false" ht="15" hidden="false" customHeight="true" outlineLevel="0" collapsed="false">
      <c r="A9960" s="1" t="n">
        <v>3</v>
      </c>
      <c r="B9960" s="18" t="n">
        <v>46275</v>
      </c>
      <c r="C9960" s="1" t="n">
        <v>11</v>
      </c>
      <c r="D9960" s="1" t="s">
        <v>3218</v>
      </c>
      <c r="E9960" s="1" t="n">
        <v>1678</v>
      </c>
      <c r="F9960" s="1" t="s">
        <v>234</v>
      </c>
      <c r="I9960" s="1" t="n">
        <v>165221</v>
      </c>
      <c r="J9960" s="1" t="n">
        <v>51329</v>
      </c>
      <c r="K9960" s="1" t="n">
        <v>7898927045357</v>
      </c>
      <c r="L9960" s="1" t="s">
        <v>6179</v>
      </c>
      <c r="N9960" s="1" t="n">
        <v>3</v>
      </c>
      <c r="O9960" s="1" t="n">
        <v>20.94</v>
      </c>
    </row>
    <row r="9961" customFormat="false" ht="15" hidden="false" customHeight="true" outlineLevel="0" collapsed="false">
      <c r="A9961" s="1" t="n">
        <v>3</v>
      </c>
      <c r="B9961" s="18" t="n">
        <v>46275</v>
      </c>
      <c r="C9961" s="1" t="n">
        <v>11</v>
      </c>
      <c r="D9961" s="1" t="s">
        <v>3218</v>
      </c>
      <c r="E9961" s="1" t="n">
        <v>1678</v>
      </c>
      <c r="F9961" s="1" t="s">
        <v>234</v>
      </c>
      <c r="I9961" s="1" t="n">
        <v>165221</v>
      </c>
      <c r="J9961" s="1" t="n">
        <v>53699</v>
      </c>
      <c r="K9961" s="1" t="n">
        <v>7897057810118</v>
      </c>
      <c r="L9961" s="1" t="s">
        <v>6180</v>
      </c>
      <c r="N9961" s="1" t="n">
        <v>12</v>
      </c>
      <c r="O9961" s="1" t="n">
        <v>25.75</v>
      </c>
    </row>
    <row r="9962" customFormat="false" ht="15" hidden="false" customHeight="true" outlineLevel="0" collapsed="false">
      <c r="A9962" s="1" t="n">
        <v>3</v>
      </c>
      <c r="B9962" s="18" t="n">
        <v>46275</v>
      </c>
      <c r="C9962" s="1" t="n">
        <v>11</v>
      </c>
      <c r="D9962" s="1" t="s">
        <v>3218</v>
      </c>
      <c r="E9962" s="1" t="n">
        <v>1678</v>
      </c>
      <c r="F9962" s="1" t="s">
        <v>234</v>
      </c>
      <c r="I9962" s="1" t="n">
        <v>165221</v>
      </c>
      <c r="J9962" s="1" t="n">
        <v>53803</v>
      </c>
      <c r="K9962" s="1" t="n">
        <v>7897057800812</v>
      </c>
      <c r="L9962" s="1" t="s">
        <v>6181</v>
      </c>
      <c r="N9962" s="1" t="n">
        <v>12</v>
      </c>
      <c r="O9962" s="1" t="n">
        <v>25.75</v>
      </c>
    </row>
    <row r="9963" customFormat="false" ht="15" hidden="false" customHeight="true" outlineLevel="0" collapsed="false">
      <c r="A9963" s="1" t="n">
        <v>3</v>
      </c>
      <c r="B9963" s="18" t="n">
        <v>46275</v>
      </c>
      <c r="C9963" s="1" t="n">
        <v>11</v>
      </c>
      <c r="D9963" s="1" t="s">
        <v>3218</v>
      </c>
      <c r="E9963" s="1" t="n">
        <v>1678</v>
      </c>
      <c r="F9963" s="1" t="s">
        <v>234</v>
      </c>
      <c r="I9963" s="1" t="n">
        <v>165221</v>
      </c>
      <c r="J9963" s="1" t="n">
        <v>53804</v>
      </c>
      <c r="K9963" s="1" t="n">
        <v>7897057800881</v>
      </c>
      <c r="L9963" s="1" t="s">
        <v>6182</v>
      </c>
      <c r="N9963" s="1" t="n">
        <v>12</v>
      </c>
      <c r="O9963" s="1" t="n">
        <v>25.75</v>
      </c>
    </row>
    <row r="9964" customFormat="false" ht="15" hidden="false" customHeight="true" outlineLevel="0" collapsed="false">
      <c r="A9964" s="1" t="n">
        <v>3</v>
      </c>
      <c r="B9964" s="18" t="n">
        <v>46275</v>
      </c>
      <c r="C9964" s="1" t="n">
        <v>11</v>
      </c>
      <c r="D9964" s="1" t="s">
        <v>3218</v>
      </c>
      <c r="E9964" s="1" t="n">
        <v>1678</v>
      </c>
      <c r="F9964" s="1" t="s">
        <v>234</v>
      </c>
      <c r="I9964" s="1" t="n">
        <v>165221</v>
      </c>
      <c r="J9964" s="1" t="n">
        <v>56044</v>
      </c>
      <c r="K9964" s="1" t="n">
        <v>7898558790121</v>
      </c>
      <c r="L9964" s="1" t="s">
        <v>6183</v>
      </c>
      <c r="N9964" s="1" t="n">
        <v>3</v>
      </c>
      <c r="O9964" s="1" t="n">
        <v>43.5</v>
      </c>
    </row>
    <row r="9965" customFormat="false" ht="15" hidden="false" customHeight="true" outlineLevel="0" collapsed="false">
      <c r="A9965" s="1" t="n">
        <v>3</v>
      </c>
      <c r="B9965" s="18" t="n">
        <v>46275</v>
      </c>
      <c r="C9965" s="1" t="n">
        <v>11</v>
      </c>
      <c r="D9965" s="1" t="s">
        <v>3218</v>
      </c>
      <c r="E9965" s="1" t="n">
        <v>1678</v>
      </c>
      <c r="F9965" s="1" t="s">
        <v>234</v>
      </c>
      <c r="I9965" s="1" t="n">
        <v>165221</v>
      </c>
      <c r="J9965" s="1" t="n">
        <v>56047</v>
      </c>
      <c r="K9965" s="1" t="n">
        <v>7898558790305</v>
      </c>
      <c r="L9965" s="1" t="s">
        <v>6184</v>
      </c>
      <c r="N9965" s="1" t="n">
        <v>3</v>
      </c>
      <c r="O9965" s="1" t="n">
        <v>43.5</v>
      </c>
    </row>
    <row r="9966" customFormat="false" ht="15" hidden="false" customHeight="true" outlineLevel="0" collapsed="false">
      <c r="A9966" s="1" t="n">
        <v>3</v>
      </c>
      <c r="B9966" s="18" t="n">
        <v>46275</v>
      </c>
      <c r="C9966" s="1" t="n">
        <v>11</v>
      </c>
      <c r="D9966" s="1" t="s">
        <v>3218</v>
      </c>
      <c r="E9966" s="1" t="n">
        <v>1678</v>
      </c>
      <c r="F9966" s="1" t="s">
        <v>234</v>
      </c>
      <c r="I9966" s="1" t="n">
        <v>165221</v>
      </c>
      <c r="J9966" s="1" t="n">
        <v>56818</v>
      </c>
      <c r="K9966" s="1" t="n">
        <v>7898392933142</v>
      </c>
      <c r="L9966" s="1" t="s">
        <v>3909</v>
      </c>
      <c r="N9966" s="1" t="n">
        <v>6</v>
      </c>
      <c r="O9966" s="1" t="n">
        <v>73</v>
      </c>
    </row>
    <row r="9967" customFormat="false" ht="15" hidden="false" customHeight="true" outlineLevel="0" collapsed="false">
      <c r="A9967" s="1" t="n">
        <v>3</v>
      </c>
      <c r="B9967" s="18" t="n">
        <v>46275</v>
      </c>
      <c r="C9967" s="1" t="n">
        <v>11</v>
      </c>
      <c r="D9967" s="1" t="s">
        <v>3218</v>
      </c>
      <c r="E9967" s="1" t="n">
        <v>1723</v>
      </c>
      <c r="F9967" s="1" t="s">
        <v>95</v>
      </c>
      <c r="I9967" s="1" t="n">
        <v>175897</v>
      </c>
      <c r="J9967" s="1" t="n">
        <v>29079</v>
      </c>
      <c r="K9967" s="1" t="n">
        <v>55515</v>
      </c>
      <c r="L9967" s="1" t="s">
        <v>3288</v>
      </c>
      <c r="N9967" s="1" t="n">
        <v>65.95</v>
      </c>
      <c r="O9967" s="1" t="n">
        <v>2143.38</v>
      </c>
    </row>
    <row r="9968" customFormat="false" ht="15" hidden="false" customHeight="true" outlineLevel="0" collapsed="false">
      <c r="A9968" s="1" t="n">
        <v>3</v>
      </c>
      <c r="B9968" s="18" t="n">
        <v>46275</v>
      </c>
      <c r="C9968" s="1" t="n">
        <v>11</v>
      </c>
      <c r="D9968" s="1" t="s">
        <v>3218</v>
      </c>
      <c r="E9968" s="1" t="n">
        <v>1723</v>
      </c>
      <c r="F9968" s="1" t="s">
        <v>95</v>
      </c>
      <c r="I9968" s="1" t="n">
        <v>176001</v>
      </c>
      <c r="J9968" s="1" t="n">
        <v>110231</v>
      </c>
      <c r="K9968" s="1" t="n">
        <v>38306</v>
      </c>
      <c r="L9968" s="1" t="s">
        <v>3291</v>
      </c>
      <c r="N9968" s="1" t="n">
        <v>83.8</v>
      </c>
      <c r="O9968" s="1" t="n">
        <v>2681.6</v>
      </c>
    </row>
    <row r="9969" customFormat="false" ht="15" hidden="false" customHeight="true" outlineLevel="0" collapsed="false">
      <c r="A9969" s="1" t="n">
        <v>3</v>
      </c>
      <c r="B9969" s="18" t="n">
        <v>46275</v>
      </c>
      <c r="C9969" s="1" t="n">
        <v>11</v>
      </c>
      <c r="D9969" s="1" t="s">
        <v>3218</v>
      </c>
      <c r="E9969" s="1" t="n">
        <v>1723</v>
      </c>
      <c r="F9969" s="1" t="s">
        <v>95</v>
      </c>
      <c r="I9969" s="1" t="n">
        <v>176088</v>
      </c>
      <c r="J9969" s="1" t="n">
        <v>29079</v>
      </c>
      <c r="K9969" s="1" t="n">
        <v>55515</v>
      </c>
      <c r="L9969" s="1" t="s">
        <v>3288</v>
      </c>
      <c r="N9969" s="1" t="n">
        <v>75.6</v>
      </c>
      <c r="O9969" s="1" t="n">
        <v>2419.2</v>
      </c>
    </row>
    <row r="9970" customFormat="false" ht="15" hidden="false" customHeight="true" outlineLevel="0" collapsed="false">
      <c r="A9970" s="1" t="n">
        <v>3</v>
      </c>
      <c r="B9970" s="18" t="n">
        <v>46275</v>
      </c>
      <c r="C9970" s="1" t="n">
        <v>11</v>
      </c>
      <c r="D9970" s="1" t="s">
        <v>3218</v>
      </c>
      <c r="E9970" s="1" t="n">
        <v>1723</v>
      </c>
      <c r="F9970" s="1" t="s">
        <v>95</v>
      </c>
      <c r="I9970" s="1" t="n">
        <v>176088</v>
      </c>
      <c r="J9970" s="1" t="n">
        <v>77455</v>
      </c>
      <c r="K9970" s="1" t="n">
        <v>774567</v>
      </c>
      <c r="L9970" s="1" t="s">
        <v>3289</v>
      </c>
      <c r="N9970" s="1" t="n">
        <v>25.2</v>
      </c>
      <c r="O9970" s="1" t="n">
        <v>781.2</v>
      </c>
    </row>
    <row r="9971" customFormat="false" ht="15" hidden="false" customHeight="true" outlineLevel="0" collapsed="false">
      <c r="A9971" s="1" t="n">
        <v>3</v>
      </c>
      <c r="B9971" s="18" t="n">
        <v>46275</v>
      </c>
      <c r="C9971" s="1" t="n">
        <v>11</v>
      </c>
      <c r="D9971" s="1" t="s">
        <v>3218</v>
      </c>
      <c r="E9971" s="1" t="n">
        <v>1723</v>
      </c>
      <c r="F9971" s="1" t="s">
        <v>95</v>
      </c>
      <c r="I9971" s="1" t="n">
        <v>176153</v>
      </c>
      <c r="J9971" s="1" t="n">
        <v>29079</v>
      </c>
      <c r="K9971" s="1" t="n">
        <v>55515</v>
      </c>
      <c r="L9971" s="1" t="s">
        <v>3288</v>
      </c>
      <c r="N9971" s="1" t="n">
        <v>82.8</v>
      </c>
      <c r="O9971" s="1" t="n">
        <v>2649.6</v>
      </c>
    </row>
    <row r="9972" customFormat="false" ht="15" hidden="false" customHeight="true" outlineLevel="0" collapsed="false">
      <c r="A9972" s="1" t="n">
        <v>3</v>
      </c>
      <c r="B9972" s="18" t="n">
        <v>46275</v>
      </c>
      <c r="C9972" s="1" t="n">
        <v>11</v>
      </c>
      <c r="D9972" s="1" t="s">
        <v>3218</v>
      </c>
      <c r="E9972" s="1" t="n">
        <v>1723</v>
      </c>
      <c r="F9972" s="1" t="s">
        <v>95</v>
      </c>
      <c r="I9972" s="1" t="n">
        <v>176153</v>
      </c>
      <c r="J9972" s="1" t="n">
        <v>29080</v>
      </c>
      <c r="K9972" s="1" t="n">
        <v>55516</v>
      </c>
      <c r="L9972" s="1" t="s">
        <v>3290</v>
      </c>
      <c r="N9972" s="1" t="n">
        <v>66.8</v>
      </c>
      <c r="O9972" s="1" t="n">
        <v>1469.6</v>
      </c>
    </row>
    <row r="9973" customFormat="false" ht="15" hidden="false" customHeight="true" outlineLevel="0" collapsed="false">
      <c r="A9973" s="1" t="n">
        <v>3</v>
      </c>
      <c r="B9973" s="18" t="n">
        <v>46275</v>
      </c>
      <c r="C9973" s="1" t="n">
        <v>11</v>
      </c>
      <c r="D9973" s="1" t="s">
        <v>3218</v>
      </c>
      <c r="E9973" s="1" t="n">
        <v>1723</v>
      </c>
      <c r="F9973" s="1" t="s">
        <v>95</v>
      </c>
      <c r="I9973" s="1" t="n">
        <v>176217</v>
      </c>
      <c r="J9973" s="1" t="n">
        <v>29079</v>
      </c>
      <c r="K9973" s="1" t="n">
        <v>55515</v>
      </c>
      <c r="L9973" s="1" t="s">
        <v>3288</v>
      </c>
      <c r="N9973" s="1" t="n">
        <v>68.6</v>
      </c>
      <c r="O9973" s="1" t="n">
        <v>2195.2</v>
      </c>
    </row>
    <row r="9974" customFormat="false" ht="15" hidden="false" customHeight="true" outlineLevel="0" collapsed="false">
      <c r="A9974" s="1" t="n">
        <v>3</v>
      </c>
      <c r="B9974" s="18" t="n">
        <v>46275</v>
      </c>
      <c r="C9974" s="1" t="n">
        <v>11</v>
      </c>
      <c r="D9974" s="1" t="s">
        <v>3218</v>
      </c>
      <c r="E9974" s="1" t="n">
        <v>1107</v>
      </c>
      <c r="F9974" s="1" t="s">
        <v>202</v>
      </c>
      <c r="I9974" s="1" t="n">
        <v>454782</v>
      </c>
      <c r="J9974" s="1" t="n">
        <v>101692</v>
      </c>
      <c r="K9974" s="1" t="n">
        <v>7891962015620</v>
      </c>
      <c r="L9974" s="1" t="s">
        <v>5485</v>
      </c>
      <c r="N9974" s="1" t="n">
        <v>32</v>
      </c>
      <c r="O9974" s="1" t="n">
        <v>49.92</v>
      </c>
    </row>
    <row r="9975" customFormat="false" ht="15" hidden="false" customHeight="true" outlineLevel="0" collapsed="false">
      <c r="A9975" s="1" t="n">
        <v>3</v>
      </c>
      <c r="B9975" s="18" t="n">
        <v>46275</v>
      </c>
      <c r="C9975" s="1" t="n">
        <v>11</v>
      </c>
      <c r="D9975" s="1" t="s">
        <v>3218</v>
      </c>
      <c r="E9975" s="1" t="n">
        <v>1107</v>
      </c>
      <c r="F9975" s="1" t="s">
        <v>202</v>
      </c>
      <c r="I9975" s="1" t="n">
        <v>454782</v>
      </c>
      <c r="J9975" s="1" t="n">
        <v>102245</v>
      </c>
      <c r="K9975" s="1" t="n">
        <v>7891048040003</v>
      </c>
      <c r="L9975" s="1" t="s">
        <v>4664</v>
      </c>
      <c r="N9975" s="1" t="n">
        <v>24</v>
      </c>
      <c r="O9975" s="1" t="n">
        <v>81.17</v>
      </c>
    </row>
    <row r="9976" customFormat="false" ht="15" hidden="false" customHeight="true" outlineLevel="0" collapsed="false">
      <c r="A9976" s="1" t="n">
        <v>3</v>
      </c>
      <c r="B9976" s="18" t="n">
        <v>46275</v>
      </c>
      <c r="C9976" s="1" t="n">
        <v>11</v>
      </c>
      <c r="D9976" s="1" t="s">
        <v>3218</v>
      </c>
      <c r="E9976" s="1" t="n">
        <v>1107</v>
      </c>
      <c r="F9976" s="1" t="s">
        <v>202</v>
      </c>
      <c r="I9976" s="1" t="n">
        <v>454782</v>
      </c>
      <c r="J9976" s="1" t="n">
        <v>102900</v>
      </c>
      <c r="K9976" s="1" t="n">
        <v>7891048050057</v>
      </c>
      <c r="L9976" s="1" t="s">
        <v>4665</v>
      </c>
      <c r="N9976" s="1" t="n">
        <v>20</v>
      </c>
      <c r="O9976" s="1" t="n">
        <v>143.53</v>
      </c>
    </row>
    <row r="9977" customFormat="false" ht="15" hidden="false" customHeight="true" outlineLevel="0" collapsed="false">
      <c r="A9977" s="1" t="n">
        <v>3</v>
      </c>
      <c r="B9977" s="18" t="n">
        <v>46275</v>
      </c>
      <c r="C9977" s="1" t="n">
        <v>11</v>
      </c>
      <c r="D9977" s="1" t="s">
        <v>3218</v>
      </c>
      <c r="E9977" s="1" t="n">
        <v>1107</v>
      </c>
      <c r="F9977" s="1" t="s">
        <v>202</v>
      </c>
      <c r="I9977" s="1" t="n">
        <v>454782</v>
      </c>
      <c r="J9977" s="1" t="n">
        <v>103674</v>
      </c>
      <c r="K9977" s="1" t="n">
        <v>7891962000725</v>
      </c>
      <c r="L9977" s="1" t="s">
        <v>4666</v>
      </c>
      <c r="N9977" s="1" t="n">
        <v>64</v>
      </c>
      <c r="O9977" s="1" t="n">
        <v>99.85</v>
      </c>
    </row>
    <row r="9978" customFormat="false" ht="15" hidden="false" customHeight="true" outlineLevel="0" collapsed="false">
      <c r="A9978" s="1" t="n">
        <v>3</v>
      </c>
      <c r="B9978" s="18" t="n">
        <v>46275</v>
      </c>
      <c r="C9978" s="1" t="n">
        <v>11</v>
      </c>
      <c r="D9978" s="1" t="s">
        <v>3218</v>
      </c>
      <c r="E9978" s="1" t="n">
        <v>1107</v>
      </c>
      <c r="F9978" s="1" t="s">
        <v>202</v>
      </c>
      <c r="I9978" s="1" t="n">
        <v>454782</v>
      </c>
      <c r="J9978" s="1" t="n">
        <v>103860</v>
      </c>
      <c r="K9978" s="1" t="n">
        <v>7891048040065</v>
      </c>
      <c r="L9978" s="1" t="s">
        <v>4667</v>
      </c>
      <c r="N9978" s="1" t="n">
        <v>20</v>
      </c>
      <c r="O9978" s="1" t="n">
        <v>27.38</v>
      </c>
    </row>
    <row r="9979" customFormat="false" ht="15" hidden="false" customHeight="true" outlineLevel="0" collapsed="false">
      <c r="A9979" s="1" t="n">
        <v>3</v>
      </c>
      <c r="B9979" s="18" t="n">
        <v>46275</v>
      </c>
      <c r="C9979" s="1" t="n">
        <v>11</v>
      </c>
      <c r="D9979" s="1" t="s">
        <v>3218</v>
      </c>
      <c r="E9979" s="1" t="n">
        <v>1107</v>
      </c>
      <c r="F9979" s="1" t="s">
        <v>202</v>
      </c>
      <c r="I9979" s="1" t="n">
        <v>454782</v>
      </c>
      <c r="J9979" s="1" t="n">
        <v>107701</v>
      </c>
      <c r="K9979" s="1" t="n">
        <v>7891048038048</v>
      </c>
      <c r="L9979" s="1" t="s">
        <v>5493</v>
      </c>
      <c r="N9979" s="1" t="n">
        <v>3</v>
      </c>
      <c r="O9979" s="1" t="n">
        <v>10.21</v>
      </c>
    </row>
    <row r="9980" customFormat="false" ht="15" hidden="false" customHeight="true" outlineLevel="0" collapsed="false">
      <c r="A9980" s="1" t="n">
        <v>3</v>
      </c>
      <c r="B9980" s="18" t="n">
        <v>46275</v>
      </c>
      <c r="C9980" s="1" t="n">
        <v>11</v>
      </c>
      <c r="D9980" s="1" t="s">
        <v>3218</v>
      </c>
      <c r="E9980" s="1" t="n">
        <v>1107</v>
      </c>
      <c r="F9980" s="1" t="s">
        <v>202</v>
      </c>
      <c r="I9980" s="1" t="n">
        <v>454782</v>
      </c>
      <c r="J9980" s="1" t="n">
        <v>11279</v>
      </c>
      <c r="K9980" s="1" t="n">
        <v>7891048038031</v>
      </c>
      <c r="L9980" s="1" t="s">
        <v>5494</v>
      </c>
      <c r="N9980" s="1" t="n">
        <v>4</v>
      </c>
      <c r="O9980" s="1" t="n">
        <v>13.61</v>
      </c>
    </row>
    <row r="9981" customFormat="false" ht="15" hidden="false" customHeight="true" outlineLevel="0" collapsed="false">
      <c r="A9981" s="1" t="n">
        <v>3</v>
      </c>
      <c r="B9981" s="18" t="n">
        <v>46275</v>
      </c>
      <c r="C9981" s="1" t="n">
        <v>11</v>
      </c>
      <c r="D9981" s="1" t="s">
        <v>3218</v>
      </c>
      <c r="E9981" s="1" t="n">
        <v>1107</v>
      </c>
      <c r="F9981" s="1" t="s">
        <v>202</v>
      </c>
      <c r="I9981" s="1" t="n">
        <v>454782</v>
      </c>
      <c r="J9981" s="1" t="n">
        <v>11674</v>
      </c>
      <c r="K9981" s="1" t="n">
        <v>7891048038017</v>
      </c>
      <c r="L9981" s="1" t="s">
        <v>5496</v>
      </c>
      <c r="N9981" s="1" t="n">
        <v>3</v>
      </c>
      <c r="O9981" s="1" t="n">
        <v>10.21</v>
      </c>
    </row>
    <row r="9982" customFormat="false" ht="15" hidden="false" customHeight="true" outlineLevel="0" collapsed="false">
      <c r="A9982" s="1" t="n">
        <v>3</v>
      </c>
      <c r="B9982" s="18" t="n">
        <v>46275</v>
      </c>
      <c r="C9982" s="1" t="n">
        <v>11</v>
      </c>
      <c r="D9982" s="1" t="s">
        <v>3218</v>
      </c>
      <c r="E9982" s="1" t="n">
        <v>1107</v>
      </c>
      <c r="F9982" s="1" t="s">
        <v>202</v>
      </c>
      <c r="I9982" s="1" t="n">
        <v>454782</v>
      </c>
      <c r="J9982" s="1" t="n">
        <v>12275</v>
      </c>
      <c r="K9982" s="1" t="n">
        <v>7891962031170</v>
      </c>
      <c r="L9982" s="1" t="s">
        <v>4668</v>
      </c>
      <c r="N9982" s="1" t="n">
        <v>64</v>
      </c>
      <c r="O9982" s="1" t="n">
        <v>99.85</v>
      </c>
    </row>
    <row r="9983" customFormat="false" ht="15" hidden="false" customHeight="true" outlineLevel="0" collapsed="false">
      <c r="A9983" s="1" t="n">
        <v>3</v>
      </c>
      <c r="B9983" s="18" t="n">
        <v>46275</v>
      </c>
      <c r="C9983" s="1" t="n">
        <v>11</v>
      </c>
      <c r="D9983" s="1" t="s">
        <v>3218</v>
      </c>
      <c r="E9983" s="1" t="n">
        <v>1107</v>
      </c>
      <c r="F9983" s="1" t="s">
        <v>202</v>
      </c>
      <c r="I9983" s="1" t="n">
        <v>454782</v>
      </c>
      <c r="J9983" s="1" t="n">
        <v>12704</v>
      </c>
      <c r="K9983" s="1" t="n">
        <v>7891048040089</v>
      </c>
      <c r="L9983" s="1" t="s">
        <v>6185</v>
      </c>
      <c r="N9983" s="1" t="n">
        <v>12</v>
      </c>
      <c r="O9983" s="1" t="n">
        <v>77.18</v>
      </c>
    </row>
    <row r="9984" customFormat="false" ht="15" hidden="false" customHeight="true" outlineLevel="0" collapsed="false">
      <c r="A9984" s="1" t="n">
        <v>3</v>
      </c>
      <c r="B9984" s="18" t="n">
        <v>46275</v>
      </c>
      <c r="C9984" s="1" t="n">
        <v>11</v>
      </c>
      <c r="D9984" s="1" t="s">
        <v>3218</v>
      </c>
      <c r="E9984" s="1" t="n">
        <v>1107</v>
      </c>
      <c r="F9984" s="1" t="s">
        <v>202</v>
      </c>
      <c r="I9984" s="1" t="n">
        <v>454782</v>
      </c>
      <c r="J9984" s="1" t="n">
        <v>24548</v>
      </c>
      <c r="K9984" s="1" t="n">
        <v>7891962050072</v>
      </c>
      <c r="L9984" s="1" t="s">
        <v>4671</v>
      </c>
      <c r="N9984" s="1" t="n">
        <v>45</v>
      </c>
      <c r="O9984" s="1" t="n">
        <v>151.74</v>
      </c>
    </row>
    <row r="9985" customFormat="false" ht="15" hidden="false" customHeight="true" outlineLevel="0" collapsed="false">
      <c r="A9985" s="1" t="n">
        <v>3</v>
      </c>
      <c r="B9985" s="18" t="n">
        <v>46275</v>
      </c>
      <c r="C9985" s="1" t="n">
        <v>11</v>
      </c>
      <c r="D9985" s="1" t="s">
        <v>3218</v>
      </c>
      <c r="E9985" s="1" t="n">
        <v>1107</v>
      </c>
      <c r="F9985" s="1" t="s">
        <v>202</v>
      </c>
      <c r="I9985" s="1" t="n">
        <v>454782</v>
      </c>
      <c r="J9985" s="1" t="n">
        <v>24780</v>
      </c>
      <c r="K9985" s="1" t="n">
        <v>7891962050065</v>
      </c>
      <c r="L9985" s="1" t="s">
        <v>5498</v>
      </c>
      <c r="N9985" s="1" t="n">
        <v>45</v>
      </c>
      <c r="O9985" s="1" t="n">
        <v>151.74</v>
      </c>
    </row>
    <row r="9986" customFormat="false" ht="15" hidden="false" customHeight="true" outlineLevel="0" collapsed="false">
      <c r="A9986" s="1" t="n">
        <v>3</v>
      </c>
      <c r="B9986" s="18" t="n">
        <v>46275</v>
      </c>
      <c r="C9986" s="1" t="n">
        <v>11</v>
      </c>
      <c r="D9986" s="1" t="s">
        <v>3218</v>
      </c>
      <c r="E9986" s="1" t="n">
        <v>1107</v>
      </c>
      <c r="F9986" s="1" t="s">
        <v>202</v>
      </c>
      <c r="I9986" s="1" t="n">
        <v>454782</v>
      </c>
      <c r="J9986" s="1" t="n">
        <v>26494</v>
      </c>
      <c r="K9986" s="1" t="n">
        <v>7891048050606</v>
      </c>
      <c r="L9986" s="1" t="s">
        <v>6186</v>
      </c>
      <c r="N9986" s="1" t="n">
        <v>10</v>
      </c>
      <c r="O9986" s="1" t="n">
        <v>15</v>
      </c>
    </row>
    <row r="9987" customFormat="false" ht="15" hidden="false" customHeight="true" outlineLevel="0" collapsed="false">
      <c r="A9987" s="1" t="n">
        <v>3</v>
      </c>
      <c r="B9987" s="18" t="n">
        <v>46275</v>
      </c>
      <c r="C9987" s="1" t="n">
        <v>11</v>
      </c>
      <c r="D9987" s="1" t="s">
        <v>3218</v>
      </c>
      <c r="E9987" s="1" t="n">
        <v>1107</v>
      </c>
      <c r="F9987" s="1" t="s">
        <v>202</v>
      </c>
      <c r="I9987" s="1" t="n">
        <v>454782</v>
      </c>
      <c r="J9987" s="1" t="n">
        <v>26495</v>
      </c>
      <c r="K9987" s="1" t="n">
        <v>7891048050651</v>
      </c>
      <c r="L9987" s="1" t="s">
        <v>6187</v>
      </c>
      <c r="N9987" s="1" t="n">
        <v>10</v>
      </c>
      <c r="O9987" s="1" t="n">
        <v>15</v>
      </c>
    </row>
    <row r="9988" customFormat="false" ht="15" hidden="false" customHeight="true" outlineLevel="0" collapsed="false">
      <c r="A9988" s="1" t="n">
        <v>3</v>
      </c>
      <c r="B9988" s="18" t="n">
        <v>46275</v>
      </c>
      <c r="C9988" s="1" t="n">
        <v>11</v>
      </c>
      <c r="D9988" s="1" t="s">
        <v>3218</v>
      </c>
      <c r="E9988" s="1" t="n">
        <v>1107</v>
      </c>
      <c r="F9988" s="1" t="s">
        <v>202</v>
      </c>
      <c r="I9988" s="1" t="n">
        <v>454782</v>
      </c>
      <c r="J9988" s="1" t="n">
        <v>26496</v>
      </c>
      <c r="K9988" s="1" t="n">
        <v>7891048050668</v>
      </c>
      <c r="L9988" s="1" t="s">
        <v>5499</v>
      </c>
      <c r="N9988" s="1" t="n">
        <v>10</v>
      </c>
      <c r="O9988" s="1" t="n">
        <v>15</v>
      </c>
    </row>
    <row r="9989" customFormat="false" ht="15" hidden="false" customHeight="true" outlineLevel="0" collapsed="false">
      <c r="A9989" s="1" t="n">
        <v>3</v>
      </c>
      <c r="B9989" s="18" t="n">
        <v>46275</v>
      </c>
      <c r="C9989" s="1" t="n">
        <v>11</v>
      </c>
      <c r="D9989" s="1" t="s">
        <v>3218</v>
      </c>
      <c r="E9989" s="1" t="n">
        <v>1107</v>
      </c>
      <c r="F9989" s="1" t="s">
        <v>202</v>
      </c>
      <c r="I9989" s="1" t="n">
        <v>454782</v>
      </c>
      <c r="J9989" s="1" t="n">
        <v>27022</v>
      </c>
      <c r="K9989" s="1" t="n">
        <v>7891048050682</v>
      </c>
      <c r="L9989" s="1" t="s">
        <v>5501</v>
      </c>
      <c r="N9989" s="1" t="n">
        <v>8</v>
      </c>
      <c r="O9989" s="1" t="n">
        <v>12</v>
      </c>
    </row>
    <row r="9990" customFormat="false" ht="15" hidden="false" customHeight="true" outlineLevel="0" collapsed="false">
      <c r="A9990" s="1" t="n">
        <v>3</v>
      </c>
      <c r="B9990" s="18" t="n">
        <v>46275</v>
      </c>
      <c r="C9990" s="1" t="n">
        <v>11</v>
      </c>
      <c r="D9990" s="1" t="s">
        <v>3218</v>
      </c>
      <c r="E9990" s="1" t="n">
        <v>1107</v>
      </c>
      <c r="F9990" s="1" t="s">
        <v>202</v>
      </c>
      <c r="I9990" s="1" t="n">
        <v>454782</v>
      </c>
      <c r="J9990" s="1" t="n">
        <v>27023</v>
      </c>
      <c r="K9990" s="1" t="n">
        <v>7891048050637</v>
      </c>
      <c r="L9990" s="1" t="s">
        <v>5502</v>
      </c>
      <c r="N9990" s="1" t="n">
        <v>10</v>
      </c>
      <c r="O9990" s="1" t="n">
        <v>15</v>
      </c>
    </row>
    <row r="9991" customFormat="false" ht="15" hidden="false" customHeight="true" outlineLevel="0" collapsed="false">
      <c r="A9991" s="1" t="n">
        <v>3</v>
      </c>
      <c r="B9991" s="18" t="n">
        <v>46275</v>
      </c>
      <c r="C9991" s="1" t="n">
        <v>11</v>
      </c>
      <c r="D9991" s="1" t="s">
        <v>3218</v>
      </c>
      <c r="E9991" s="1" t="n">
        <v>1107</v>
      </c>
      <c r="F9991" s="1" t="s">
        <v>202</v>
      </c>
      <c r="I9991" s="1" t="n">
        <v>454782</v>
      </c>
      <c r="J9991" s="1" t="n">
        <v>27024</v>
      </c>
      <c r="K9991" s="1" t="n">
        <v>7891048050675</v>
      </c>
      <c r="L9991" s="1" t="s">
        <v>5503</v>
      </c>
      <c r="N9991" s="1" t="n">
        <v>6</v>
      </c>
      <c r="O9991" s="1" t="n">
        <v>9</v>
      </c>
    </row>
    <row r="9992" customFormat="false" ht="15" hidden="false" customHeight="true" outlineLevel="0" collapsed="false">
      <c r="A9992" s="1" t="n">
        <v>3</v>
      </c>
      <c r="B9992" s="18" t="n">
        <v>46275</v>
      </c>
      <c r="C9992" s="1" t="n">
        <v>11</v>
      </c>
      <c r="D9992" s="1" t="s">
        <v>3218</v>
      </c>
      <c r="E9992" s="1" t="n">
        <v>1107</v>
      </c>
      <c r="F9992" s="1" t="s">
        <v>202</v>
      </c>
      <c r="I9992" s="1" t="n">
        <v>454782</v>
      </c>
      <c r="J9992" s="1" t="n">
        <v>27395</v>
      </c>
      <c r="K9992" s="1" t="n">
        <v>7891962054117</v>
      </c>
      <c r="L9992" s="1" t="s">
        <v>4672</v>
      </c>
      <c r="N9992" s="1" t="n">
        <v>45</v>
      </c>
      <c r="O9992" s="1" t="n">
        <v>182.08</v>
      </c>
    </row>
    <row r="9993" customFormat="false" ht="15" hidden="false" customHeight="true" outlineLevel="0" collapsed="false">
      <c r="A9993" s="1" t="n">
        <v>3</v>
      </c>
      <c r="B9993" s="18" t="n">
        <v>46275</v>
      </c>
      <c r="C9993" s="1" t="n">
        <v>11</v>
      </c>
      <c r="D9993" s="1" t="s">
        <v>3218</v>
      </c>
      <c r="E9993" s="1" t="n">
        <v>1107</v>
      </c>
      <c r="F9993" s="1" t="s">
        <v>202</v>
      </c>
      <c r="I9993" s="1" t="n">
        <v>454782</v>
      </c>
      <c r="J9993" s="1" t="n">
        <v>27396</v>
      </c>
      <c r="K9993" s="1" t="n">
        <v>7891962054100</v>
      </c>
      <c r="L9993" s="1" t="s">
        <v>4673</v>
      </c>
      <c r="N9993" s="1" t="n">
        <v>45</v>
      </c>
      <c r="O9993" s="1" t="n">
        <v>182.08</v>
      </c>
    </row>
    <row r="9994" customFormat="false" ht="15" hidden="false" customHeight="true" outlineLevel="0" collapsed="false">
      <c r="A9994" s="1" t="n">
        <v>3</v>
      </c>
      <c r="B9994" s="18" t="n">
        <v>46275</v>
      </c>
      <c r="C9994" s="1" t="n">
        <v>11</v>
      </c>
      <c r="D9994" s="1" t="s">
        <v>3218</v>
      </c>
      <c r="E9994" s="1" t="n">
        <v>1107</v>
      </c>
      <c r="F9994" s="1" t="s">
        <v>202</v>
      </c>
      <c r="I9994" s="1" t="n">
        <v>454782</v>
      </c>
      <c r="J9994" s="1" t="n">
        <v>27397</v>
      </c>
      <c r="K9994" s="1" t="n">
        <v>7891962054124</v>
      </c>
      <c r="L9994" s="1" t="s">
        <v>4674</v>
      </c>
      <c r="N9994" s="1" t="n">
        <v>45</v>
      </c>
      <c r="O9994" s="1" t="n">
        <v>202.43</v>
      </c>
    </row>
    <row r="9995" customFormat="false" ht="15" hidden="false" customHeight="true" outlineLevel="0" collapsed="false">
      <c r="A9995" s="1" t="n">
        <v>3</v>
      </c>
      <c r="B9995" s="18" t="n">
        <v>46275</v>
      </c>
      <c r="C9995" s="1" t="n">
        <v>11</v>
      </c>
      <c r="D9995" s="1" t="s">
        <v>3218</v>
      </c>
      <c r="E9995" s="1" t="n">
        <v>1107</v>
      </c>
      <c r="F9995" s="1" t="s">
        <v>202</v>
      </c>
      <c r="I9995" s="1" t="n">
        <v>454782</v>
      </c>
      <c r="J9995" s="1" t="n">
        <v>27481</v>
      </c>
      <c r="K9995" s="1" t="n">
        <v>7891962054810</v>
      </c>
      <c r="L9995" s="1" t="s">
        <v>4673</v>
      </c>
      <c r="N9995" s="1" t="n">
        <v>24</v>
      </c>
      <c r="O9995" s="1" t="n">
        <v>47.59</v>
      </c>
    </row>
    <row r="9996" customFormat="false" ht="15" hidden="false" customHeight="true" outlineLevel="0" collapsed="false">
      <c r="A9996" s="1" t="n">
        <v>3</v>
      </c>
      <c r="B9996" s="18" t="n">
        <v>46275</v>
      </c>
      <c r="C9996" s="1" t="n">
        <v>11</v>
      </c>
      <c r="D9996" s="1" t="s">
        <v>3218</v>
      </c>
      <c r="E9996" s="1" t="n">
        <v>1107</v>
      </c>
      <c r="F9996" s="1" t="s">
        <v>202</v>
      </c>
      <c r="I9996" s="1" t="n">
        <v>454782</v>
      </c>
      <c r="J9996" s="1" t="n">
        <v>27482</v>
      </c>
      <c r="K9996" s="1" t="n">
        <v>7891962054476</v>
      </c>
      <c r="L9996" s="1" t="s">
        <v>4675</v>
      </c>
      <c r="N9996" s="1" t="n">
        <v>24</v>
      </c>
      <c r="O9996" s="1" t="n">
        <v>47.59</v>
      </c>
    </row>
    <row r="9997" customFormat="false" ht="15" hidden="false" customHeight="true" outlineLevel="0" collapsed="false">
      <c r="A9997" s="1" t="n">
        <v>3</v>
      </c>
      <c r="B9997" s="18" t="n">
        <v>46275</v>
      </c>
      <c r="C9997" s="1" t="n">
        <v>11</v>
      </c>
      <c r="D9997" s="1" t="s">
        <v>3218</v>
      </c>
      <c r="E9997" s="1" t="n">
        <v>1107</v>
      </c>
      <c r="F9997" s="1" t="s">
        <v>202</v>
      </c>
      <c r="I9997" s="1" t="n">
        <v>454782</v>
      </c>
      <c r="J9997" s="1" t="n">
        <v>27552</v>
      </c>
      <c r="K9997" s="1" t="n">
        <v>7891048050644</v>
      </c>
      <c r="L9997" s="1" t="s">
        <v>6188</v>
      </c>
      <c r="N9997" s="1" t="n">
        <v>10</v>
      </c>
      <c r="O9997" s="1" t="n">
        <v>15</v>
      </c>
    </row>
    <row r="9998" customFormat="false" ht="15" hidden="false" customHeight="true" outlineLevel="0" collapsed="false">
      <c r="A9998" s="1" t="n">
        <v>3</v>
      </c>
      <c r="B9998" s="18" t="n">
        <v>46275</v>
      </c>
      <c r="C9998" s="1" t="n">
        <v>11</v>
      </c>
      <c r="D9998" s="1" t="s">
        <v>3218</v>
      </c>
      <c r="E9998" s="1" t="n">
        <v>1107</v>
      </c>
      <c r="F9998" s="1" t="s">
        <v>202</v>
      </c>
      <c r="I9998" s="1" t="n">
        <v>454782</v>
      </c>
      <c r="J9998" s="1" t="n">
        <v>29485</v>
      </c>
      <c r="K9998" s="1" t="n">
        <v>7891962053196</v>
      </c>
      <c r="L9998" s="1" t="s">
        <v>5505</v>
      </c>
      <c r="N9998" s="1" t="n">
        <v>6</v>
      </c>
      <c r="O9998" s="1" t="n">
        <v>29.95</v>
      </c>
    </row>
    <row r="9999" customFormat="false" ht="15" hidden="false" customHeight="true" outlineLevel="0" collapsed="false">
      <c r="A9999" s="1" t="n">
        <v>3</v>
      </c>
      <c r="B9999" s="18" t="n">
        <v>46275</v>
      </c>
      <c r="C9999" s="1" t="n">
        <v>11</v>
      </c>
      <c r="D9999" s="1" t="s">
        <v>3218</v>
      </c>
      <c r="E9999" s="1" t="n">
        <v>1107</v>
      </c>
      <c r="F9999" s="1" t="s">
        <v>202</v>
      </c>
      <c r="I9999" s="1" t="n">
        <v>454782</v>
      </c>
      <c r="J9999" s="1" t="n">
        <v>29486</v>
      </c>
      <c r="K9999" s="1" t="n">
        <v>7891962053189</v>
      </c>
      <c r="L9999" s="1" t="s">
        <v>5506</v>
      </c>
      <c r="N9999" s="1" t="n">
        <v>6</v>
      </c>
      <c r="O9999" s="1" t="n">
        <v>27.12</v>
      </c>
    </row>
    <row r="10000" customFormat="false" ht="15" hidden="false" customHeight="true" outlineLevel="0" collapsed="false">
      <c r="A10000" s="1" t="n">
        <v>3</v>
      </c>
      <c r="B10000" s="18" t="n">
        <v>46275</v>
      </c>
      <c r="C10000" s="1" t="n">
        <v>11</v>
      </c>
      <c r="D10000" s="1" t="s">
        <v>3218</v>
      </c>
      <c r="E10000" s="1" t="n">
        <v>1107</v>
      </c>
      <c r="F10000" s="1" t="s">
        <v>202</v>
      </c>
      <c r="I10000" s="1" t="n">
        <v>454782</v>
      </c>
      <c r="J10000" s="1" t="n">
        <v>29923</v>
      </c>
      <c r="K10000" s="1" t="n">
        <v>7891962053202</v>
      </c>
      <c r="L10000" s="1" t="s">
        <v>5507</v>
      </c>
      <c r="N10000" s="1" t="n">
        <v>6</v>
      </c>
      <c r="O10000" s="1" t="n">
        <v>29.95</v>
      </c>
    </row>
    <row r="10001" customFormat="false" ht="15" hidden="false" customHeight="true" outlineLevel="0" collapsed="false">
      <c r="A10001" s="1" t="n">
        <v>3</v>
      </c>
      <c r="B10001" s="18" t="n">
        <v>46275</v>
      </c>
      <c r="C10001" s="1" t="n">
        <v>11</v>
      </c>
      <c r="D10001" s="1" t="s">
        <v>3218</v>
      </c>
      <c r="E10001" s="1" t="n">
        <v>1107</v>
      </c>
      <c r="F10001" s="1" t="s">
        <v>202</v>
      </c>
      <c r="I10001" s="1" t="n">
        <v>454782</v>
      </c>
      <c r="J10001" s="1" t="n">
        <v>36857</v>
      </c>
      <c r="K10001" s="1" t="n">
        <v>7891962064048</v>
      </c>
      <c r="L10001" s="1" t="s">
        <v>4676</v>
      </c>
      <c r="N10001" s="1" t="n">
        <v>10</v>
      </c>
      <c r="O10001" s="1" t="n">
        <v>72.17</v>
      </c>
    </row>
    <row r="10002" customFormat="false" ht="15" hidden="false" customHeight="true" outlineLevel="0" collapsed="false">
      <c r="A10002" s="1" t="n">
        <v>3</v>
      </c>
      <c r="B10002" s="18" t="n">
        <v>46275</v>
      </c>
      <c r="C10002" s="1" t="n">
        <v>11</v>
      </c>
      <c r="D10002" s="1" t="s">
        <v>3218</v>
      </c>
      <c r="E10002" s="1" t="n">
        <v>1107</v>
      </c>
      <c r="F10002" s="1" t="s">
        <v>202</v>
      </c>
      <c r="I10002" s="1" t="n">
        <v>454782</v>
      </c>
      <c r="J10002" s="1" t="n">
        <v>49004</v>
      </c>
      <c r="K10002" s="1" t="n">
        <v>7891962067346</v>
      </c>
      <c r="L10002" s="1" t="s">
        <v>4678</v>
      </c>
      <c r="N10002" s="1" t="n">
        <v>48</v>
      </c>
      <c r="O10002" s="1" t="n">
        <v>74.89</v>
      </c>
    </row>
    <row r="10003" customFormat="false" ht="15" hidden="false" customHeight="true" outlineLevel="0" collapsed="false">
      <c r="A10003" s="1" t="n">
        <v>3</v>
      </c>
      <c r="B10003" s="18" t="n">
        <v>46275</v>
      </c>
      <c r="C10003" s="1" t="n">
        <v>11</v>
      </c>
      <c r="D10003" s="1" t="s">
        <v>3218</v>
      </c>
      <c r="E10003" s="1" t="n">
        <v>1107</v>
      </c>
      <c r="F10003" s="1" t="s">
        <v>202</v>
      </c>
      <c r="I10003" s="1" t="n">
        <v>454782</v>
      </c>
      <c r="J10003" s="1" t="n">
        <v>51756</v>
      </c>
      <c r="K10003" s="1" t="n">
        <v>7891962067889</v>
      </c>
      <c r="L10003" s="1" t="s">
        <v>6189</v>
      </c>
      <c r="N10003" s="1" t="n">
        <v>32</v>
      </c>
      <c r="O10003" s="1" t="n">
        <v>49.92</v>
      </c>
    </row>
    <row r="10004" customFormat="false" ht="15" hidden="false" customHeight="true" outlineLevel="0" collapsed="false">
      <c r="A10004" s="1" t="n">
        <v>3</v>
      </c>
      <c r="B10004" s="18" t="n">
        <v>46275</v>
      </c>
      <c r="C10004" s="1" t="n">
        <v>11</v>
      </c>
      <c r="D10004" s="1" t="s">
        <v>3218</v>
      </c>
      <c r="E10004" s="1" t="n">
        <v>1107</v>
      </c>
      <c r="F10004" s="1" t="s">
        <v>202</v>
      </c>
      <c r="I10004" s="1" t="n">
        <v>454782</v>
      </c>
      <c r="J10004" s="1" t="n">
        <v>61192</v>
      </c>
      <c r="K10004" s="1" t="n">
        <v>7891962071763</v>
      </c>
      <c r="L10004" s="1" t="s">
        <v>5511</v>
      </c>
      <c r="N10004" s="1" t="n">
        <v>36</v>
      </c>
      <c r="O10004" s="1" t="n">
        <v>73.92</v>
      </c>
    </row>
    <row r="10005" customFormat="false" ht="15" hidden="false" customHeight="true" outlineLevel="0" collapsed="false">
      <c r="A10005" s="1" t="n">
        <v>3</v>
      </c>
      <c r="B10005" s="18" t="n">
        <v>46275</v>
      </c>
      <c r="C10005" s="1" t="n">
        <v>11</v>
      </c>
      <c r="D10005" s="1" t="s">
        <v>3218</v>
      </c>
      <c r="E10005" s="1" t="n">
        <v>1107</v>
      </c>
      <c r="F10005" s="1" t="s">
        <v>202</v>
      </c>
      <c r="I10005" s="1" t="n">
        <v>454782</v>
      </c>
      <c r="J10005" s="1" t="n">
        <v>62128</v>
      </c>
      <c r="K10005" s="1" t="n">
        <v>7891962071732</v>
      </c>
      <c r="L10005" s="1" t="s">
        <v>4679</v>
      </c>
      <c r="N10005" s="1" t="n">
        <v>72</v>
      </c>
      <c r="O10005" s="1" t="n">
        <v>147.84</v>
      </c>
    </row>
    <row r="10006" customFormat="false" ht="15" hidden="false" customHeight="true" outlineLevel="0" collapsed="false">
      <c r="A10006" s="1" t="n">
        <v>3</v>
      </c>
      <c r="B10006" s="18" t="n">
        <v>46275</v>
      </c>
      <c r="C10006" s="1" t="n">
        <v>11</v>
      </c>
      <c r="D10006" s="1" t="s">
        <v>3218</v>
      </c>
      <c r="E10006" s="1" t="n">
        <v>1107</v>
      </c>
      <c r="F10006" s="1" t="s">
        <v>202</v>
      </c>
      <c r="I10006" s="1" t="n">
        <v>454782</v>
      </c>
      <c r="J10006" s="1" t="n">
        <v>62129</v>
      </c>
      <c r="K10006" s="1" t="n">
        <v>7891962071749</v>
      </c>
      <c r="L10006" s="1" t="s">
        <v>5512</v>
      </c>
      <c r="N10006" s="1" t="n">
        <v>36</v>
      </c>
      <c r="O10006" s="1" t="n">
        <v>73.92</v>
      </c>
    </row>
    <row r="10007" customFormat="false" ht="15" hidden="false" customHeight="true" outlineLevel="0" collapsed="false">
      <c r="A10007" s="1" t="n">
        <v>3</v>
      </c>
      <c r="B10007" s="18" t="n">
        <v>46275</v>
      </c>
      <c r="C10007" s="1" t="n">
        <v>11</v>
      </c>
      <c r="D10007" s="1" t="s">
        <v>3218</v>
      </c>
      <c r="E10007" s="1" t="n">
        <v>1107</v>
      </c>
      <c r="F10007" s="1" t="s">
        <v>202</v>
      </c>
      <c r="I10007" s="1" t="n">
        <v>454782</v>
      </c>
      <c r="J10007" s="1" t="n">
        <v>62130</v>
      </c>
      <c r="K10007" s="1" t="n">
        <v>7891962071756</v>
      </c>
      <c r="L10007" s="1" t="s">
        <v>4680</v>
      </c>
      <c r="N10007" s="1" t="n">
        <v>36</v>
      </c>
      <c r="O10007" s="1" t="n">
        <v>73.92</v>
      </c>
    </row>
    <row r="10008" customFormat="false" ht="15" hidden="false" customHeight="true" outlineLevel="0" collapsed="false">
      <c r="A10008" s="1" t="n">
        <v>3</v>
      </c>
      <c r="B10008" s="18" t="n">
        <v>46275</v>
      </c>
      <c r="C10008" s="1" t="n">
        <v>11</v>
      </c>
      <c r="D10008" s="1" t="s">
        <v>3218</v>
      </c>
      <c r="E10008" s="1" t="n">
        <v>1107</v>
      </c>
      <c r="F10008" s="1" t="s">
        <v>202</v>
      </c>
      <c r="I10008" s="1" t="n">
        <v>454782</v>
      </c>
      <c r="J10008" s="1" t="n">
        <v>64856</v>
      </c>
      <c r="K10008" s="1" t="n">
        <v>7891962074665</v>
      </c>
      <c r="L10008" s="1" t="s">
        <v>4681</v>
      </c>
      <c r="N10008" s="1" t="n">
        <v>48</v>
      </c>
      <c r="O10008" s="1" t="n">
        <v>74.89</v>
      </c>
    </row>
    <row r="10009" customFormat="false" ht="15" hidden="false" customHeight="true" outlineLevel="0" collapsed="false">
      <c r="A10009" s="1" t="n">
        <v>3</v>
      </c>
      <c r="B10009" s="18" t="n">
        <v>46275</v>
      </c>
      <c r="C10009" s="1" t="n">
        <v>22</v>
      </c>
      <c r="D10009" s="1" t="s">
        <v>3364</v>
      </c>
      <c r="E10009" s="1" t="n">
        <v>42</v>
      </c>
      <c r="F10009" s="1" t="s">
        <v>99</v>
      </c>
      <c r="I10009" s="1" t="n">
        <v>4595</v>
      </c>
      <c r="J10009" s="1" t="n">
        <v>100000</v>
      </c>
      <c r="K10009" s="1" t="n">
        <v>1</v>
      </c>
      <c r="L10009" s="1" t="s">
        <v>3379</v>
      </c>
      <c r="N10009" s="1" t="n">
        <v>3.036</v>
      </c>
      <c r="O10009" s="1" t="n">
        <v>75.93</v>
      </c>
    </row>
    <row r="10010" customFormat="false" ht="15" hidden="false" customHeight="true" outlineLevel="0" collapsed="false">
      <c r="A10010" s="1" t="n">
        <v>3</v>
      </c>
      <c r="B10010" s="18" t="n">
        <v>46275</v>
      </c>
      <c r="C10010" s="1" t="n">
        <v>22</v>
      </c>
      <c r="D10010" s="1" t="s">
        <v>3364</v>
      </c>
      <c r="E10010" s="1" t="n">
        <v>42</v>
      </c>
      <c r="F10010" s="1" t="s">
        <v>99</v>
      </c>
      <c r="I10010" s="1" t="n">
        <v>4595</v>
      </c>
      <c r="J10010" s="1" t="n">
        <v>100006</v>
      </c>
      <c r="K10010" s="1" t="n">
        <v>7</v>
      </c>
      <c r="L10010" s="1" t="s">
        <v>3365</v>
      </c>
      <c r="N10010" s="1" t="n">
        <v>2.26</v>
      </c>
      <c r="O10010" s="1" t="n">
        <v>77.97</v>
      </c>
    </row>
    <row r="10011" customFormat="false" ht="15" hidden="false" customHeight="true" outlineLevel="0" collapsed="false">
      <c r="A10011" s="1" t="n">
        <v>3</v>
      </c>
      <c r="B10011" s="18" t="n">
        <v>46275</v>
      </c>
      <c r="C10011" s="1" t="n">
        <v>22</v>
      </c>
      <c r="D10011" s="1" t="s">
        <v>3364</v>
      </c>
      <c r="E10011" s="1" t="n">
        <v>42</v>
      </c>
      <c r="F10011" s="1" t="s">
        <v>99</v>
      </c>
      <c r="I10011" s="1" t="n">
        <v>4595</v>
      </c>
      <c r="J10011" s="1" t="n">
        <v>100007</v>
      </c>
      <c r="K10011" s="1" t="n">
        <v>8</v>
      </c>
      <c r="L10011" s="1" t="s">
        <v>3383</v>
      </c>
      <c r="N10011" s="1" t="n">
        <v>2.938</v>
      </c>
      <c r="O10011" s="1" t="n">
        <v>86.15</v>
      </c>
    </row>
    <row r="10012" customFormat="false" ht="15" hidden="false" customHeight="true" outlineLevel="0" collapsed="false">
      <c r="A10012" s="1" t="n">
        <v>3</v>
      </c>
      <c r="B10012" s="18" t="n">
        <v>46275</v>
      </c>
      <c r="C10012" s="1" t="n">
        <v>22</v>
      </c>
      <c r="D10012" s="1" t="s">
        <v>3364</v>
      </c>
      <c r="E10012" s="1" t="n">
        <v>42</v>
      </c>
      <c r="F10012" s="1" t="s">
        <v>99</v>
      </c>
      <c r="I10012" s="1" t="n">
        <v>4595</v>
      </c>
      <c r="J10012" s="1" t="n">
        <v>100008</v>
      </c>
      <c r="K10012" s="1" t="n">
        <v>9</v>
      </c>
      <c r="L10012" s="1" t="s">
        <v>3366</v>
      </c>
      <c r="N10012" s="1" t="n">
        <v>12.46</v>
      </c>
      <c r="O10012" s="1" t="n">
        <v>440.62</v>
      </c>
    </row>
    <row r="10013" customFormat="false" ht="15" hidden="false" customHeight="true" outlineLevel="0" collapsed="false">
      <c r="A10013" s="1" t="n">
        <v>3</v>
      </c>
      <c r="B10013" s="18" t="n">
        <v>46275</v>
      </c>
      <c r="C10013" s="1" t="n">
        <v>22</v>
      </c>
      <c r="D10013" s="1" t="s">
        <v>3364</v>
      </c>
      <c r="E10013" s="1" t="n">
        <v>42</v>
      </c>
      <c r="F10013" s="1" t="s">
        <v>99</v>
      </c>
      <c r="I10013" s="1" t="n">
        <v>4595</v>
      </c>
      <c r="J10013" s="1" t="n">
        <v>100008</v>
      </c>
      <c r="K10013" s="1" t="n">
        <v>9</v>
      </c>
      <c r="L10013" s="1" t="s">
        <v>3366</v>
      </c>
      <c r="N10013" s="1" t="n">
        <v>24.986</v>
      </c>
      <c r="O10013" s="1" t="n">
        <v>781.2</v>
      </c>
    </row>
    <row r="10014" customFormat="false" ht="15" hidden="false" customHeight="true" outlineLevel="0" collapsed="false">
      <c r="A10014" s="1" t="n">
        <v>3</v>
      </c>
      <c r="B10014" s="18" t="n">
        <v>46275</v>
      </c>
      <c r="C10014" s="1" t="n">
        <v>22</v>
      </c>
      <c r="D10014" s="1" t="s">
        <v>3364</v>
      </c>
      <c r="E10014" s="1" t="n">
        <v>42</v>
      </c>
      <c r="F10014" s="1" t="s">
        <v>99</v>
      </c>
      <c r="I10014" s="1" t="n">
        <v>4595</v>
      </c>
      <c r="J10014" s="1" t="n">
        <v>100010</v>
      </c>
      <c r="K10014" s="1" t="n">
        <v>11</v>
      </c>
      <c r="L10014" s="1" t="s">
        <v>3367</v>
      </c>
      <c r="N10014" s="1" t="n">
        <v>3.202</v>
      </c>
      <c r="O10014" s="1" t="n">
        <v>129.8</v>
      </c>
    </row>
    <row r="10015" customFormat="false" ht="15" hidden="false" customHeight="true" outlineLevel="0" collapsed="false">
      <c r="A10015" s="1" t="n">
        <v>3</v>
      </c>
      <c r="B10015" s="18" t="n">
        <v>46275</v>
      </c>
      <c r="C10015" s="1" t="n">
        <v>22</v>
      </c>
      <c r="D10015" s="1" t="s">
        <v>3364</v>
      </c>
      <c r="E10015" s="1" t="n">
        <v>42</v>
      </c>
      <c r="F10015" s="1" t="s">
        <v>99</v>
      </c>
      <c r="I10015" s="1" t="n">
        <v>4595</v>
      </c>
      <c r="J10015" s="1" t="n">
        <v>100011</v>
      </c>
      <c r="K10015" s="1" t="n">
        <v>12</v>
      </c>
      <c r="L10015" s="1" t="s">
        <v>3368</v>
      </c>
      <c r="N10015" s="1" t="n">
        <v>6.225</v>
      </c>
      <c r="O10015" s="1" t="n">
        <v>252.35</v>
      </c>
    </row>
    <row r="10016" customFormat="false" ht="15" hidden="false" customHeight="true" outlineLevel="0" collapsed="false">
      <c r="A10016" s="1" t="n">
        <v>3</v>
      </c>
      <c r="B10016" s="18" t="n">
        <v>46275</v>
      </c>
      <c r="C10016" s="1" t="n">
        <v>22</v>
      </c>
      <c r="D10016" s="1" t="s">
        <v>3364</v>
      </c>
      <c r="E10016" s="1" t="n">
        <v>42</v>
      </c>
      <c r="F10016" s="1" t="s">
        <v>99</v>
      </c>
      <c r="I10016" s="1" t="n">
        <v>4595</v>
      </c>
      <c r="J10016" s="1" t="n">
        <v>100012</v>
      </c>
      <c r="K10016" s="1" t="n">
        <v>13</v>
      </c>
      <c r="L10016" s="1" t="s">
        <v>3369</v>
      </c>
      <c r="N10016" s="1" t="n">
        <v>5.926</v>
      </c>
      <c r="O10016" s="1" t="n">
        <v>260.68</v>
      </c>
    </row>
    <row r="10017" customFormat="false" ht="15" hidden="false" customHeight="true" outlineLevel="0" collapsed="false">
      <c r="A10017" s="1" t="n">
        <v>3</v>
      </c>
      <c r="B10017" s="18" t="n">
        <v>46275</v>
      </c>
      <c r="C10017" s="1" t="n">
        <v>22</v>
      </c>
      <c r="D10017" s="1" t="s">
        <v>3364</v>
      </c>
      <c r="E10017" s="1" t="n">
        <v>42</v>
      </c>
      <c r="F10017" s="1" t="s">
        <v>99</v>
      </c>
      <c r="I10017" s="1" t="n">
        <v>4595</v>
      </c>
      <c r="J10017" s="1" t="n">
        <v>100013</v>
      </c>
      <c r="K10017" s="1" t="n">
        <v>14</v>
      </c>
      <c r="L10017" s="1" t="s">
        <v>3370</v>
      </c>
      <c r="N10017" s="1" t="n">
        <v>9.865</v>
      </c>
      <c r="O10017" s="1" t="n">
        <v>468</v>
      </c>
    </row>
    <row r="10018" customFormat="false" ht="15" hidden="false" customHeight="true" outlineLevel="0" collapsed="false">
      <c r="A10018" s="1" t="n">
        <v>3</v>
      </c>
      <c r="B10018" s="18" t="n">
        <v>46275</v>
      </c>
      <c r="C10018" s="1" t="n">
        <v>22</v>
      </c>
      <c r="D10018" s="1" t="s">
        <v>3364</v>
      </c>
      <c r="E10018" s="1" t="n">
        <v>42</v>
      </c>
      <c r="F10018" s="1" t="s">
        <v>99</v>
      </c>
      <c r="I10018" s="1" t="n">
        <v>4595</v>
      </c>
      <c r="J10018" s="1" t="n">
        <v>100014</v>
      </c>
      <c r="K10018" s="1" t="n">
        <v>15</v>
      </c>
      <c r="L10018" s="1" t="s">
        <v>3371</v>
      </c>
      <c r="N10018" s="1" t="n">
        <v>4.1</v>
      </c>
      <c r="O10018" s="1" t="n">
        <v>198.04</v>
      </c>
    </row>
    <row r="10019" customFormat="false" ht="15" hidden="false" customHeight="true" outlineLevel="0" collapsed="false">
      <c r="A10019" s="1" t="n">
        <v>3</v>
      </c>
      <c r="B10019" s="18" t="n">
        <v>46275</v>
      </c>
      <c r="C10019" s="1" t="n">
        <v>22</v>
      </c>
      <c r="D10019" s="1" t="s">
        <v>3364</v>
      </c>
      <c r="E10019" s="1" t="n">
        <v>42</v>
      </c>
      <c r="F10019" s="1" t="s">
        <v>99</v>
      </c>
      <c r="I10019" s="1" t="n">
        <v>4595</v>
      </c>
      <c r="J10019" s="1" t="n">
        <v>100015</v>
      </c>
      <c r="K10019" s="1" t="n">
        <v>16</v>
      </c>
      <c r="L10019" s="1" t="s">
        <v>3372</v>
      </c>
      <c r="N10019" s="1" t="n">
        <v>1.402</v>
      </c>
      <c r="O10019" s="1" t="n">
        <v>61.67</v>
      </c>
    </row>
    <row r="10020" customFormat="false" ht="15" hidden="false" customHeight="true" outlineLevel="0" collapsed="false">
      <c r="A10020" s="1" t="n">
        <v>3</v>
      </c>
      <c r="B10020" s="18" t="n">
        <v>46275</v>
      </c>
      <c r="C10020" s="1" t="n">
        <v>22</v>
      </c>
      <c r="D10020" s="1" t="s">
        <v>3364</v>
      </c>
      <c r="E10020" s="1" t="n">
        <v>42</v>
      </c>
      <c r="F10020" s="1" t="s">
        <v>99</v>
      </c>
      <c r="I10020" s="1" t="n">
        <v>4595</v>
      </c>
      <c r="J10020" s="1" t="n">
        <v>100016</v>
      </c>
      <c r="K10020" s="1" t="n">
        <v>17</v>
      </c>
      <c r="L10020" s="1" t="s">
        <v>3373</v>
      </c>
      <c r="N10020" s="1" t="n">
        <v>1.962</v>
      </c>
      <c r="O10020" s="1" t="n">
        <v>93.08</v>
      </c>
    </row>
    <row r="10021" customFormat="false" ht="15" hidden="false" customHeight="true" outlineLevel="0" collapsed="false">
      <c r="A10021" s="1" t="n">
        <v>3</v>
      </c>
      <c r="B10021" s="18" t="n">
        <v>46275</v>
      </c>
      <c r="C10021" s="1" t="n">
        <v>22</v>
      </c>
      <c r="D10021" s="1" t="s">
        <v>3364</v>
      </c>
      <c r="E10021" s="1" t="n">
        <v>42</v>
      </c>
      <c r="F10021" s="1" t="s">
        <v>99</v>
      </c>
      <c r="I10021" s="1" t="n">
        <v>4595</v>
      </c>
      <c r="J10021" s="1" t="n">
        <v>100017</v>
      </c>
      <c r="K10021" s="1" t="n">
        <v>18</v>
      </c>
      <c r="L10021" s="1" t="s">
        <v>3374</v>
      </c>
      <c r="N10021" s="1" t="n">
        <v>1.498</v>
      </c>
      <c r="O10021" s="1" t="n">
        <v>83.99</v>
      </c>
    </row>
    <row r="10022" customFormat="false" ht="15" hidden="false" customHeight="true" outlineLevel="0" collapsed="false">
      <c r="A10022" s="1" t="n">
        <v>3</v>
      </c>
      <c r="B10022" s="18" t="n">
        <v>46275</v>
      </c>
      <c r="C10022" s="1" t="n">
        <v>22</v>
      </c>
      <c r="D10022" s="1" t="s">
        <v>3364</v>
      </c>
      <c r="E10022" s="1" t="n">
        <v>42</v>
      </c>
      <c r="F10022" s="1" t="s">
        <v>99</v>
      </c>
      <c r="I10022" s="1" t="n">
        <v>4595</v>
      </c>
      <c r="J10022" s="1" t="n">
        <v>100020</v>
      </c>
      <c r="K10022" s="1" t="n">
        <v>21</v>
      </c>
      <c r="L10022" s="1" t="s">
        <v>3384</v>
      </c>
      <c r="N10022" s="1" t="n">
        <v>2.618</v>
      </c>
      <c r="O10022" s="1" t="n">
        <v>92.58</v>
      </c>
    </row>
    <row r="10023" customFormat="false" ht="15" hidden="false" customHeight="true" outlineLevel="0" collapsed="false">
      <c r="A10023" s="1" t="n">
        <v>3</v>
      </c>
      <c r="B10023" s="18" t="n">
        <v>46275</v>
      </c>
      <c r="C10023" s="1" t="n">
        <v>22</v>
      </c>
      <c r="D10023" s="1" t="s">
        <v>3364</v>
      </c>
      <c r="E10023" s="1" t="n">
        <v>42</v>
      </c>
      <c r="F10023" s="1" t="s">
        <v>99</v>
      </c>
      <c r="I10023" s="1" t="n">
        <v>4595</v>
      </c>
      <c r="J10023" s="1" t="n">
        <v>100053</v>
      </c>
      <c r="K10023" s="1" t="n">
        <v>54</v>
      </c>
      <c r="L10023" s="1" t="s">
        <v>3375</v>
      </c>
      <c r="N10023" s="1" t="n">
        <v>1.614</v>
      </c>
      <c r="O10023" s="1" t="n">
        <v>62.64</v>
      </c>
    </row>
    <row r="10024" customFormat="false" ht="15" hidden="false" customHeight="true" outlineLevel="0" collapsed="false">
      <c r="A10024" s="1" t="n">
        <v>3</v>
      </c>
      <c r="B10024" s="18" t="n">
        <v>46275</v>
      </c>
      <c r="C10024" s="1" t="n">
        <v>22</v>
      </c>
      <c r="D10024" s="1" t="s">
        <v>3364</v>
      </c>
      <c r="E10024" s="1" t="n">
        <v>42</v>
      </c>
      <c r="F10024" s="1" t="s">
        <v>99</v>
      </c>
      <c r="I10024" s="1" t="n">
        <v>4595</v>
      </c>
      <c r="J10024" s="1" t="n">
        <v>100638</v>
      </c>
      <c r="K10024" s="1" t="n">
        <v>508</v>
      </c>
      <c r="L10024" s="1" t="s">
        <v>3376</v>
      </c>
      <c r="N10024" s="1" t="n">
        <v>3.714</v>
      </c>
      <c r="O10024" s="1" t="n">
        <v>6.38</v>
      </c>
    </row>
    <row r="10025" customFormat="false" ht="15" hidden="false" customHeight="true" outlineLevel="0" collapsed="false">
      <c r="A10025" s="1" t="n">
        <v>3</v>
      </c>
      <c r="B10025" s="18" t="n">
        <v>46275</v>
      </c>
      <c r="C10025" s="1" t="n">
        <v>22</v>
      </c>
      <c r="D10025" s="1" t="s">
        <v>3364</v>
      </c>
      <c r="E10025" s="1" t="n">
        <v>42</v>
      </c>
      <c r="F10025" s="1" t="s">
        <v>99</v>
      </c>
      <c r="I10025" s="1" t="n">
        <v>4595</v>
      </c>
      <c r="J10025" s="1" t="n">
        <v>100520</v>
      </c>
      <c r="K10025" s="1" t="n">
        <v>507</v>
      </c>
      <c r="L10025" s="1" t="s">
        <v>3377</v>
      </c>
      <c r="N10025" s="1" t="n">
        <v>11.362</v>
      </c>
      <c r="O10025" s="1" t="n">
        <v>29.31</v>
      </c>
    </row>
    <row r="10026" customFormat="false" ht="15" hidden="false" customHeight="true" outlineLevel="0" collapsed="false">
      <c r="A10026" s="1" t="n">
        <v>3</v>
      </c>
      <c r="B10026" s="18" t="n">
        <v>46275</v>
      </c>
      <c r="C10026" s="1" t="n">
        <v>22</v>
      </c>
      <c r="D10026" s="1" t="s">
        <v>3364</v>
      </c>
      <c r="E10026" s="1" t="n">
        <v>42</v>
      </c>
      <c r="F10026" s="1" t="s">
        <v>99</v>
      </c>
      <c r="I10026" s="1" t="n">
        <v>4595</v>
      </c>
      <c r="J10026" s="1" t="n">
        <v>110455</v>
      </c>
      <c r="K10026" s="1" t="n">
        <v>53212</v>
      </c>
      <c r="L10026" s="1" t="s">
        <v>3378</v>
      </c>
      <c r="N10026" s="1" t="n">
        <v>0.214</v>
      </c>
      <c r="O10026" s="1" t="n">
        <v>0</v>
      </c>
    </row>
    <row r="10027" customFormat="false" ht="15" hidden="false" customHeight="true" outlineLevel="0" collapsed="false">
      <c r="A10027" s="1" t="n">
        <v>3</v>
      </c>
      <c r="B10027" s="18" t="n">
        <v>46275</v>
      </c>
      <c r="C10027" s="1" t="n">
        <v>22</v>
      </c>
      <c r="D10027" s="1" t="s">
        <v>3364</v>
      </c>
      <c r="E10027" s="1" t="n">
        <v>42</v>
      </c>
      <c r="F10027" s="1" t="s">
        <v>99</v>
      </c>
      <c r="I10027" s="1" t="n">
        <v>4595</v>
      </c>
      <c r="J10027" s="1" t="n">
        <v>110455</v>
      </c>
      <c r="K10027" s="1" t="n">
        <v>53212</v>
      </c>
      <c r="L10027" s="1" t="s">
        <v>3378</v>
      </c>
      <c r="N10027" s="1" t="n">
        <v>1.418</v>
      </c>
      <c r="O10027" s="1" t="n">
        <v>0.01</v>
      </c>
    </row>
    <row r="10028" customFormat="false" ht="15" hidden="false" customHeight="true" outlineLevel="0" collapsed="false">
      <c r="A10028" s="1" t="n">
        <v>3</v>
      </c>
      <c r="B10028" s="18" t="n">
        <v>46275</v>
      </c>
      <c r="C10028" s="1" t="n">
        <v>22</v>
      </c>
      <c r="D10028" s="1" t="s">
        <v>3364</v>
      </c>
      <c r="E10028" s="1" t="n">
        <v>42</v>
      </c>
      <c r="F10028" s="1" t="s">
        <v>99</v>
      </c>
      <c r="I10028" s="1" t="n">
        <v>4599</v>
      </c>
      <c r="J10028" s="1" t="n">
        <v>100006</v>
      </c>
      <c r="K10028" s="1" t="n">
        <v>7</v>
      </c>
      <c r="L10028" s="1" t="s">
        <v>3365</v>
      </c>
      <c r="N10028" s="1" t="n">
        <v>6.42</v>
      </c>
      <c r="O10028" s="1" t="n">
        <v>216.82</v>
      </c>
    </row>
    <row r="10029" customFormat="false" ht="15" hidden="false" customHeight="true" outlineLevel="0" collapsed="false">
      <c r="A10029" s="1" t="n">
        <v>3</v>
      </c>
      <c r="B10029" s="18" t="n">
        <v>46275</v>
      </c>
      <c r="C10029" s="1" t="n">
        <v>22</v>
      </c>
      <c r="D10029" s="1" t="s">
        <v>3364</v>
      </c>
      <c r="E10029" s="1" t="n">
        <v>42</v>
      </c>
      <c r="F10029" s="1" t="s">
        <v>99</v>
      </c>
      <c r="I10029" s="1" t="n">
        <v>4599</v>
      </c>
      <c r="J10029" s="1" t="n">
        <v>100008</v>
      </c>
      <c r="K10029" s="1" t="n">
        <v>9</v>
      </c>
      <c r="L10029" s="1" t="s">
        <v>3366</v>
      </c>
      <c r="N10029" s="1" t="n">
        <v>0.878</v>
      </c>
      <c r="O10029" s="1" t="n">
        <v>30.39</v>
      </c>
    </row>
    <row r="10030" customFormat="false" ht="15" hidden="false" customHeight="true" outlineLevel="0" collapsed="false">
      <c r="A10030" s="1" t="n">
        <v>3</v>
      </c>
      <c r="B10030" s="18" t="n">
        <v>46275</v>
      </c>
      <c r="C10030" s="1" t="n">
        <v>22</v>
      </c>
      <c r="D10030" s="1" t="s">
        <v>3364</v>
      </c>
      <c r="E10030" s="1" t="n">
        <v>42</v>
      </c>
      <c r="F10030" s="1" t="s">
        <v>99</v>
      </c>
      <c r="I10030" s="1" t="n">
        <v>4599</v>
      </c>
      <c r="J10030" s="1" t="n">
        <v>100010</v>
      </c>
      <c r="K10030" s="1" t="n">
        <v>11</v>
      </c>
      <c r="L10030" s="1" t="s">
        <v>3367</v>
      </c>
      <c r="N10030" s="1" t="n">
        <v>2.73</v>
      </c>
      <c r="O10030" s="1" t="n">
        <v>108.34</v>
      </c>
    </row>
    <row r="10031" customFormat="false" ht="15" hidden="false" customHeight="true" outlineLevel="0" collapsed="false">
      <c r="A10031" s="1" t="n">
        <v>3</v>
      </c>
      <c r="B10031" s="18" t="n">
        <v>46275</v>
      </c>
      <c r="C10031" s="1" t="n">
        <v>22</v>
      </c>
      <c r="D10031" s="1" t="s">
        <v>3364</v>
      </c>
      <c r="E10031" s="1" t="n">
        <v>42</v>
      </c>
      <c r="F10031" s="1" t="s">
        <v>99</v>
      </c>
      <c r="I10031" s="1" t="n">
        <v>4599</v>
      </c>
      <c r="J10031" s="1" t="n">
        <v>100011</v>
      </c>
      <c r="K10031" s="1" t="n">
        <v>12</v>
      </c>
      <c r="L10031" s="1" t="s">
        <v>3368</v>
      </c>
      <c r="N10031" s="1" t="n">
        <v>6.125</v>
      </c>
      <c r="O10031" s="1" t="n">
        <v>243.06</v>
      </c>
    </row>
    <row r="10032" customFormat="false" ht="15" hidden="false" customHeight="true" outlineLevel="0" collapsed="false">
      <c r="A10032" s="1" t="n">
        <v>3</v>
      </c>
      <c r="B10032" s="18" t="n">
        <v>46275</v>
      </c>
      <c r="C10032" s="1" t="n">
        <v>22</v>
      </c>
      <c r="D10032" s="1" t="s">
        <v>3364</v>
      </c>
      <c r="E10032" s="1" t="n">
        <v>42</v>
      </c>
      <c r="F10032" s="1" t="s">
        <v>99</v>
      </c>
      <c r="I10032" s="1" t="n">
        <v>4599</v>
      </c>
      <c r="J10032" s="1" t="n">
        <v>100012</v>
      </c>
      <c r="K10032" s="1" t="n">
        <v>13</v>
      </c>
      <c r="L10032" s="1" t="s">
        <v>3369</v>
      </c>
      <c r="N10032" s="1" t="n">
        <v>5.342</v>
      </c>
      <c r="O10032" s="1" t="n">
        <v>230.04</v>
      </c>
    </row>
    <row r="10033" customFormat="false" ht="15" hidden="false" customHeight="true" outlineLevel="0" collapsed="false">
      <c r="A10033" s="1" t="n">
        <v>3</v>
      </c>
      <c r="B10033" s="18" t="n">
        <v>46275</v>
      </c>
      <c r="C10033" s="1" t="n">
        <v>22</v>
      </c>
      <c r="D10033" s="1" t="s">
        <v>3364</v>
      </c>
      <c r="E10033" s="1" t="n">
        <v>42</v>
      </c>
      <c r="F10033" s="1" t="s">
        <v>99</v>
      </c>
      <c r="I10033" s="1" t="n">
        <v>4599</v>
      </c>
      <c r="J10033" s="1" t="n">
        <v>100013</v>
      </c>
      <c r="K10033" s="1" t="n">
        <v>14</v>
      </c>
      <c r="L10033" s="1" t="s">
        <v>3370</v>
      </c>
      <c r="N10033" s="1" t="n">
        <v>9.665</v>
      </c>
      <c r="O10033" s="1" t="n">
        <v>448.84</v>
      </c>
    </row>
    <row r="10034" customFormat="false" ht="15" hidden="false" customHeight="true" outlineLevel="0" collapsed="false">
      <c r="A10034" s="1" t="n">
        <v>3</v>
      </c>
      <c r="B10034" s="18" t="n">
        <v>46275</v>
      </c>
      <c r="C10034" s="1" t="n">
        <v>22</v>
      </c>
      <c r="D10034" s="1" t="s">
        <v>3364</v>
      </c>
      <c r="E10034" s="1" t="n">
        <v>42</v>
      </c>
      <c r="F10034" s="1" t="s">
        <v>99</v>
      </c>
      <c r="I10034" s="1" t="n">
        <v>4599</v>
      </c>
      <c r="J10034" s="1" t="n">
        <v>100014</v>
      </c>
      <c r="K10034" s="1" t="n">
        <v>15</v>
      </c>
      <c r="L10034" s="1" t="s">
        <v>3371</v>
      </c>
      <c r="N10034" s="1" t="n">
        <v>3.708</v>
      </c>
      <c r="O10034" s="1" t="n">
        <v>175.33</v>
      </c>
    </row>
    <row r="10035" customFormat="false" ht="15" hidden="false" customHeight="true" outlineLevel="0" collapsed="false">
      <c r="A10035" s="1" t="n">
        <v>3</v>
      </c>
      <c r="B10035" s="18" t="n">
        <v>46275</v>
      </c>
      <c r="C10035" s="1" t="n">
        <v>22</v>
      </c>
      <c r="D10035" s="1" t="s">
        <v>3364</v>
      </c>
      <c r="E10035" s="1" t="n">
        <v>42</v>
      </c>
      <c r="F10035" s="1" t="s">
        <v>99</v>
      </c>
      <c r="I10035" s="1" t="n">
        <v>4599</v>
      </c>
      <c r="J10035" s="1" t="n">
        <v>100015</v>
      </c>
      <c r="K10035" s="1" t="n">
        <v>16</v>
      </c>
      <c r="L10035" s="1" t="s">
        <v>3372</v>
      </c>
      <c r="N10035" s="1" t="n">
        <v>1.438</v>
      </c>
      <c r="O10035" s="1" t="n">
        <v>61.92</v>
      </c>
    </row>
    <row r="10036" customFormat="false" ht="15" hidden="false" customHeight="true" outlineLevel="0" collapsed="false">
      <c r="A10036" s="1" t="n">
        <v>3</v>
      </c>
      <c r="B10036" s="18" t="n">
        <v>46275</v>
      </c>
      <c r="C10036" s="1" t="n">
        <v>22</v>
      </c>
      <c r="D10036" s="1" t="s">
        <v>3364</v>
      </c>
      <c r="E10036" s="1" t="n">
        <v>42</v>
      </c>
      <c r="F10036" s="1" t="s">
        <v>99</v>
      </c>
      <c r="I10036" s="1" t="n">
        <v>4599</v>
      </c>
      <c r="J10036" s="1" t="n">
        <v>100016</v>
      </c>
      <c r="K10036" s="1" t="n">
        <v>17</v>
      </c>
      <c r="L10036" s="1" t="s">
        <v>3373</v>
      </c>
      <c r="N10036" s="1" t="n">
        <v>1.64</v>
      </c>
      <c r="O10036" s="1" t="n">
        <v>76.16</v>
      </c>
    </row>
    <row r="10037" customFormat="false" ht="15" hidden="false" customHeight="true" outlineLevel="0" collapsed="false">
      <c r="A10037" s="1" t="n">
        <v>3</v>
      </c>
      <c r="B10037" s="18" t="n">
        <v>46275</v>
      </c>
      <c r="C10037" s="1" t="n">
        <v>22</v>
      </c>
      <c r="D10037" s="1" t="s">
        <v>3364</v>
      </c>
      <c r="E10037" s="1" t="n">
        <v>42</v>
      </c>
      <c r="F10037" s="1" t="s">
        <v>99</v>
      </c>
      <c r="I10037" s="1" t="n">
        <v>4599</v>
      </c>
      <c r="J10037" s="1" t="n">
        <v>100017</v>
      </c>
      <c r="K10037" s="1" t="n">
        <v>18</v>
      </c>
      <c r="L10037" s="1" t="s">
        <v>3374</v>
      </c>
      <c r="N10037" s="1" t="n">
        <v>1.538</v>
      </c>
      <c r="O10037" s="1" t="n">
        <v>84.41</v>
      </c>
    </row>
    <row r="10038" customFormat="false" ht="15" hidden="false" customHeight="true" outlineLevel="0" collapsed="false">
      <c r="A10038" s="1" t="n">
        <v>3</v>
      </c>
      <c r="B10038" s="18" t="n">
        <v>46275</v>
      </c>
      <c r="C10038" s="1" t="n">
        <v>22</v>
      </c>
      <c r="D10038" s="1" t="s">
        <v>3364</v>
      </c>
      <c r="E10038" s="1" t="n">
        <v>42</v>
      </c>
      <c r="F10038" s="1" t="s">
        <v>99</v>
      </c>
      <c r="I10038" s="1" t="n">
        <v>4599</v>
      </c>
      <c r="J10038" s="1" t="n">
        <v>100018</v>
      </c>
      <c r="K10038" s="1" t="n">
        <v>19</v>
      </c>
      <c r="L10038" s="1" t="s">
        <v>5614</v>
      </c>
      <c r="N10038" s="1" t="n">
        <v>7.61</v>
      </c>
      <c r="O10038" s="1" t="n">
        <v>366.26</v>
      </c>
    </row>
    <row r="10039" customFormat="false" ht="15" hidden="false" customHeight="true" outlineLevel="0" collapsed="false">
      <c r="A10039" s="1" t="n">
        <v>3</v>
      </c>
      <c r="B10039" s="18" t="n">
        <v>46275</v>
      </c>
      <c r="C10039" s="1" t="n">
        <v>22</v>
      </c>
      <c r="D10039" s="1" t="s">
        <v>3364</v>
      </c>
      <c r="E10039" s="1" t="n">
        <v>42</v>
      </c>
      <c r="F10039" s="1" t="s">
        <v>99</v>
      </c>
      <c r="I10039" s="1" t="n">
        <v>4599</v>
      </c>
      <c r="J10039" s="1" t="n">
        <v>100053</v>
      </c>
      <c r="K10039" s="1" t="n">
        <v>54</v>
      </c>
      <c r="L10039" s="1" t="s">
        <v>3375</v>
      </c>
      <c r="N10039" s="1" t="n">
        <v>1.648</v>
      </c>
      <c r="O10039" s="1" t="n">
        <v>62.62</v>
      </c>
    </row>
    <row r="10040" customFormat="false" ht="15" hidden="false" customHeight="true" outlineLevel="0" collapsed="false">
      <c r="A10040" s="1" t="n">
        <v>3</v>
      </c>
      <c r="B10040" s="18" t="n">
        <v>46275</v>
      </c>
      <c r="C10040" s="1" t="n">
        <v>22</v>
      </c>
      <c r="D10040" s="1" t="s">
        <v>3364</v>
      </c>
      <c r="E10040" s="1" t="n">
        <v>42</v>
      </c>
      <c r="F10040" s="1" t="s">
        <v>99</v>
      </c>
      <c r="I10040" s="1" t="n">
        <v>4599</v>
      </c>
      <c r="J10040" s="1" t="n">
        <v>100638</v>
      </c>
      <c r="K10040" s="1" t="n">
        <v>508</v>
      </c>
      <c r="L10040" s="1" t="s">
        <v>3376</v>
      </c>
      <c r="N10040" s="1" t="n">
        <v>2.384</v>
      </c>
      <c r="O10040" s="1" t="n">
        <v>4.01</v>
      </c>
    </row>
    <row r="10041" customFormat="false" ht="15" hidden="false" customHeight="true" outlineLevel="0" collapsed="false">
      <c r="A10041" s="1" t="n">
        <v>3</v>
      </c>
      <c r="B10041" s="18" t="n">
        <v>46275</v>
      </c>
      <c r="C10041" s="1" t="n">
        <v>22</v>
      </c>
      <c r="D10041" s="1" t="s">
        <v>3364</v>
      </c>
      <c r="E10041" s="1" t="n">
        <v>42</v>
      </c>
      <c r="F10041" s="1" t="s">
        <v>99</v>
      </c>
      <c r="I10041" s="1" t="n">
        <v>4599</v>
      </c>
      <c r="J10041" s="1" t="n">
        <v>100520</v>
      </c>
      <c r="K10041" s="1" t="n">
        <v>507</v>
      </c>
      <c r="L10041" s="1" t="s">
        <v>3377</v>
      </c>
      <c r="N10041" s="1" t="n">
        <v>13.928</v>
      </c>
      <c r="O10041" s="1" t="n">
        <v>35.17</v>
      </c>
    </row>
    <row r="10042" customFormat="false" ht="15" hidden="false" customHeight="true" outlineLevel="0" collapsed="false">
      <c r="A10042" s="1" t="n">
        <v>3</v>
      </c>
      <c r="B10042" s="18" t="n">
        <v>46275</v>
      </c>
      <c r="C10042" s="1" t="n">
        <v>22</v>
      </c>
      <c r="D10042" s="1" t="s">
        <v>3364</v>
      </c>
      <c r="E10042" s="1" t="n">
        <v>42</v>
      </c>
      <c r="F10042" s="1" t="s">
        <v>99</v>
      </c>
      <c r="I10042" s="1" t="n">
        <v>4599</v>
      </c>
      <c r="J10042" s="1" t="n">
        <v>110455</v>
      </c>
      <c r="K10042" s="1" t="n">
        <v>53212</v>
      </c>
      <c r="L10042" s="1" t="s">
        <v>3378</v>
      </c>
      <c r="N10042" s="1" t="n">
        <v>0.896</v>
      </c>
      <c r="O10042" s="1" t="n">
        <v>0.01</v>
      </c>
    </row>
    <row r="10043" customFormat="false" ht="15" hidden="false" customHeight="true" outlineLevel="0" collapsed="false">
      <c r="A10043" s="1" t="n">
        <v>3</v>
      </c>
      <c r="B10043" s="18" t="n">
        <v>46275</v>
      </c>
      <c r="C10043" s="1" t="n">
        <v>22</v>
      </c>
      <c r="D10043" s="1" t="s">
        <v>3364</v>
      </c>
      <c r="E10043" s="1" t="n">
        <v>42</v>
      </c>
      <c r="F10043" s="1" t="s">
        <v>99</v>
      </c>
      <c r="I10043" s="1" t="n">
        <v>4601</v>
      </c>
      <c r="J10043" s="1" t="n">
        <v>100000</v>
      </c>
      <c r="K10043" s="1" t="n">
        <v>1</v>
      </c>
      <c r="L10043" s="1" t="s">
        <v>3379</v>
      </c>
      <c r="N10043" s="1" t="n">
        <v>3.418</v>
      </c>
      <c r="O10043" s="1" t="n">
        <v>71.93</v>
      </c>
    </row>
    <row r="10044" customFormat="false" ht="15" hidden="false" customHeight="true" outlineLevel="0" collapsed="false">
      <c r="A10044" s="1" t="n">
        <v>3</v>
      </c>
      <c r="B10044" s="18" t="n">
        <v>46275</v>
      </c>
      <c r="C10044" s="1" t="n">
        <v>22</v>
      </c>
      <c r="D10044" s="1" t="s">
        <v>3364</v>
      </c>
      <c r="E10044" s="1" t="n">
        <v>42</v>
      </c>
      <c r="F10044" s="1" t="s">
        <v>99</v>
      </c>
      <c r="I10044" s="1" t="n">
        <v>4601</v>
      </c>
      <c r="J10044" s="1" t="n">
        <v>100000</v>
      </c>
      <c r="K10044" s="1" t="n">
        <v>1</v>
      </c>
      <c r="L10044" s="1" t="s">
        <v>3379</v>
      </c>
      <c r="N10044" s="1" t="n">
        <v>2.812</v>
      </c>
      <c r="O10044" s="1" t="n">
        <v>63.24</v>
      </c>
    </row>
    <row r="10045" customFormat="false" ht="15" hidden="false" customHeight="true" outlineLevel="0" collapsed="false">
      <c r="A10045" s="1" t="n">
        <v>3</v>
      </c>
      <c r="B10045" s="18" t="n">
        <v>46275</v>
      </c>
      <c r="C10045" s="1" t="n">
        <v>22</v>
      </c>
      <c r="D10045" s="1" t="s">
        <v>3364</v>
      </c>
      <c r="E10045" s="1" t="n">
        <v>42</v>
      </c>
      <c r="F10045" s="1" t="s">
        <v>99</v>
      </c>
      <c r="I10045" s="1" t="n">
        <v>4601</v>
      </c>
      <c r="J10045" s="1" t="n">
        <v>100001</v>
      </c>
      <c r="K10045" s="1" t="n">
        <v>2</v>
      </c>
      <c r="L10045" s="1" t="s">
        <v>3380</v>
      </c>
      <c r="N10045" s="1" t="n">
        <v>12.055</v>
      </c>
      <c r="O10045" s="1" t="n">
        <v>271.2</v>
      </c>
    </row>
    <row r="10046" customFormat="false" ht="15" hidden="false" customHeight="true" outlineLevel="0" collapsed="false">
      <c r="A10046" s="1" t="n">
        <v>3</v>
      </c>
      <c r="B10046" s="18" t="n">
        <v>46275</v>
      </c>
      <c r="C10046" s="1" t="n">
        <v>22</v>
      </c>
      <c r="D10046" s="1" t="s">
        <v>3364</v>
      </c>
      <c r="E10046" s="1" t="n">
        <v>42</v>
      </c>
      <c r="F10046" s="1" t="s">
        <v>99</v>
      </c>
      <c r="I10046" s="1" t="n">
        <v>4601</v>
      </c>
      <c r="J10046" s="1" t="n">
        <v>100002</v>
      </c>
      <c r="K10046" s="1" t="n">
        <v>3</v>
      </c>
      <c r="L10046" s="1" t="s">
        <v>3381</v>
      </c>
      <c r="N10046" s="1" t="n">
        <v>22.225</v>
      </c>
      <c r="O10046" s="1" t="n">
        <v>516.12</v>
      </c>
    </row>
    <row r="10047" customFormat="false" ht="15" hidden="false" customHeight="true" outlineLevel="0" collapsed="false">
      <c r="A10047" s="1" t="n">
        <v>3</v>
      </c>
      <c r="B10047" s="18" t="n">
        <v>46275</v>
      </c>
      <c r="C10047" s="1" t="n">
        <v>22</v>
      </c>
      <c r="D10047" s="1" t="s">
        <v>3364</v>
      </c>
      <c r="E10047" s="1" t="n">
        <v>42</v>
      </c>
      <c r="F10047" s="1" t="s">
        <v>99</v>
      </c>
      <c r="I10047" s="1" t="n">
        <v>4601</v>
      </c>
      <c r="J10047" s="1" t="n">
        <v>100003</v>
      </c>
      <c r="K10047" s="1" t="n">
        <v>4</v>
      </c>
      <c r="L10047" s="1" t="s">
        <v>3382</v>
      </c>
      <c r="N10047" s="1" t="n">
        <v>18.683</v>
      </c>
      <c r="O10047" s="1" t="n">
        <v>474.56</v>
      </c>
    </row>
    <row r="10048" customFormat="false" ht="15" hidden="false" customHeight="true" outlineLevel="0" collapsed="false">
      <c r="A10048" s="1" t="n">
        <v>3</v>
      </c>
      <c r="B10048" s="18" t="n">
        <v>46275</v>
      </c>
      <c r="C10048" s="1" t="n">
        <v>22</v>
      </c>
      <c r="D10048" s="1" t="s">
        <v>3364</v>
      </c>
      <c r="E10048" s="1" t="n">
        <v>42</v>
      </c>
      <c r="F10048" s="1" t="s">
        <v>99</v>
      </c>
      <c r="I10048" s="1" t="n">
        <v>4601</v>
      </c>
      <c r="J10048" s="1" t="n">
        <v>100006</v>
      </c>
      <c r="K10048" s="1" t="n">
        <v>7</v>
      </c>
      <c r="L10048" s="1" t="s">
        <v>3365</v>
      </c>
      <c r="N10048" s="1" t="n">
        <v>4.918</v>
      </c>
      <c r="O10048" s="1" t="n">
        <v>152.56</v>
      </c>
    </row>
    <row r="10049" customFormat="false" ht="15" hidden="false" customHeight="true" outlineLevel="0" collapsed="false">
      <c r="A10049" s="1" t="n">
        <v>3</v>
      </c>
      <c r="B10049" s="18" t="n">
        <v>46275</v>
      </c>
      <c r="C10049" s="1" t="n">
        <v>22</v>
      </c>
      <c r="D10049" s="1" t="s">
        <v>3364</v>
      </c>
      <c r="E10049" s="1" t="n">
        <v>42</v>
      </c>
      <c r="F10049" s="1" t="s">
        <v>99</v>
      </c>
      <c r="I10049" s="1" t="n">
        <v>4601</v>
      </c>
      <c r="J10049" s="1" t="n">
        <v>100007</v>
      </c>
      <c r="K10049" s="1" t="n">
        <v>8</v>
      </c>
      <c r="L10049" s="1" t="s">
        <v>3383</v>
      </c>
      <c r="N10049" s="1" t="n">
        <v>5.218</v>
      </c>
      <c r="O10049" s="1" t="n">
        <v>128.75</v>
      </c>
    </row>
    <row r="10050" customFormat="false" ht="15" hidden="false" customHeight="true" outlineLevel="0" collapsed="false">
      <c r="A10050" s="1" t="n">
        <v>3</v>
      </c>
      <c r="B10050" s="18" t="n">
        <v>46275</v>
      </c>
      <c r="C10050" s="1" t="n">
        <v>22</v>
      </c>
      <c r="D10050" s="1" t="s">
        <v>3364</v>
      </c>
      <c r="E10050" s="1" t="n">
        <v>42</v>
      </c>
      <c r="F10050" s="1" t="s">
        <v>99</v>
      </c>
      <c r="I10050" s="1" t="n">
        <v>4601</v>
      </c>
      <c r="J10050" s="1" t="n">
        <v>100007</v>
      </c>
      <c r="K10050" s="1" t="n">
        <v>8</v>
      </c>
      <c r="L10050" s="1" t="s">
        <v>3383</v>
      </c>
      <c r="N10050" s="1" t="n">
        <v>4.828</v>
      </c>
      <c r="O10050" s="1" t="n">
        <v>127.3</v>
      </c>
    </row>
    <row r="10051" customFormat="false" ht="15" hidden="false" customHeight="true" outlineLevel="0" collapsed="false">
      <c r="A10051" s="1" t="n">
        <v>3</v>
      </c>
      <c r="B10051" s="18" t="n">
        <v>46275</v>
      </c>
      <c r="C10051" s="1" t="n">
        <v>22</v>
      </c>
      <c r="D10051" s="1" t="s">
        <v>3364</v>
      </c>
      <c r="E10051" s="1" t="n">
        <v>42</v>
      </c>
      <c r="F10051" s="1" t="s">
        <v>99</v>
      </c>
      <c r="I10051" s="1" t="n">
        <v>4601</v>
      </c>
      <c r="J10051" s="1" t="n">
        <v>100008</v>
      </c>
      <c r="K10051" s="1" t="n">
        <v>9</v>
      </c>
      <c r="L10051" s="1" t="s">
        <v>3366</v>
      </c>
      <c r="N10051" s="1" t="n">
        <v>16.83</v>
      </c>
      <c r="O10051" s="1" t="n">
        <v>535.15</v>
      </c>
    </row>
    <row r="10052" customFormat="false" ht="15" hidden="false" customHeight="true" outlineLevel="0" collapsed="false">
      <c r="A10052" s="1" t="n">
        <v>3</v>
      </c>
      <c r="B10052" s="18" t="n">
        <v>46275</v>
      </c>
      <c r="C10052" s="1" t="n">
        <v>22</v>
      </c>
      <c r="D10052" s="1" t="s">
        <v>3364</v>
      </c>
      <c r="E10052" s="1" t="n">
        <v>42</v>
      </c>
      <c r="F10052" s="1" t="s">
        <v>99</v>
      </c>
      <c r="I10052" s="1" t="n">
        <v>4601</v>
      </c>
      <c r="J10052" s="1" t="n">
        <v>100010</v>
      </c>
      <c r="K10052" s="1" t="n">
        <v>11</v>
      </c>
      <c r="L10052" s="1" t="s">
        <v>3367</v>
      </c>
      <c r="N10052" s="1" t="n">
        <v>3.368</v>
      </c>
      <c r="O10052" s="1" t="n">
        <v>122.77</v>
      </c>
    </row>
    <row r="10053" customFormat="false" ht="15" hidden="false" customHeight="true" outlineLevel="0" collapsed="false">
      <c r="A10053" s="1" t="n">
        <v>3</v>
      </c>
      <c r="B10053" s="18" t="n">
        <v>46275</v>
      </c>
      <c r="C10053" s="1" t="n">
        <v>22</v>
      </c>
      <c r="D10053" s="1" t="s">
        <v>3364</v>
      </c>
      <c r="E10053" s="1" t="n">
        <v>42</v>
      </c>
      <c r="F10053" s="1" t="s">
        <v>99</v>
      </c>
      <c r="I10053" s="1" t="n">
        <v>4601</v>
      </c>
      <c r="J10053" s="1" t="n">
        <v>100011</v>
      </c>
      <c r="K10053" s="1" t="n">
        <v>12</v>
      </c>
      <c r="L10053" s="1" t="s">
        <v>3368</v>
      </c>
      <c r="N10053" s="1" t="n">
        <v>6.526</v>
      </c>
      <c r="O10053" s="1" t="n">
        <v>237.88</v>
      </c>
    </row>
    <row r="10054" customFormat="false" ht="15" hidden="false" customHeight="true" outlineLevel="0" collapsed="false">
      <c r="A10054" s="1" t="n">
        <v>3</v>
      </c>
      <c r="B10054" s="18" t="n">
        <v>46275</v>
      </c>
      <c r="C10054" s="1" t="n">
        <v>22</v>
      </c>
      <c r="D10054" s="1" t="s">
        <v>3364</v>
      </c>
      <c r="E10054" s="1" t="n">
        <v>42</v>
      </c>
      <c r="F10054" s="1" t="s">
        <v>99</v>
      </c>
      <c r="I10054" s="1" t="n">
        <v>4601</v>
      </c>
      <c r="J10054" s="1" t="n">
        <v>100012</v>
      </c>
      <c r="K10054" s="1" t="n">
        <v>13</v>
      </c>
      <c r="L10054" s="1" t="s">
        <v>3369</v>
      </c>
      <c r="N10054" s="1" t="n">
        <v>5.414</v>
      </c>
      <c r="O10054" s="1" t="n">
        <v>214.15</v>
      </c>
    </row>
    <row r="10055" customFormat="false" ht="15" hidden="false" customHeight="true" outlineLevel="0" collapsed="false">
      <c r="A10055" s="1" t="n">
        <v>3</v>
      </c>
      <c r="B10055" s="18" t="n">
        <v>46275</v>
      </c>
      <c r="C10055" s="1" t="n">
        <v>22</v>
      </c>
      <c r="D10055" s="1" t="s">
        <v>3364</v>
      </c>
      <c r="E10055" s="1" t="n">
        <v>42</v>
      </c>
      <c r="F10055" s="1" t="s">
        <v>99</v>
      </c>
      <c r="I10055" s="1" t="n">
        <v>4601</v>
      </c>
      <c r="J10055" s="1" t="n">
        <v>100013</v>
      </c>
      <c r="K10055" s="1" t="n">
        <v>14</v>
      </c>
      <c r="L10055" s="1" t="s">
        <v>3370</v>
      </c>
      <c r="N10055" s="1" t="n">
        <v>11.805</v>
      </c>
      <c r="O10055" s="1" t="n">
        <v>503.57</v>
      </c>
    </row>
    <row r="10056" customFormat="false" ht="15" hidden="false" customHeight="true" outlineLevel="0" collapsed="false">
      <c r="A10056" s="1" t="n">
        <v>3</v>
      </c>
      <c r="B10056" s="18" t="n">
        <v>46275</v>
      </c>
      <c r="C10056" s="1" t="n">
        <v>22</v>
      </c>
      <c r="D10056" s="1" t="s">
        <v>3364</v>
      </c>
      <c r="E10056" s="1" t="n">
        <v>42</v>
      </c>
      <c r="F10056" s="1" t="s">
        <v>99</v>
      </c>
      <c r="I10056" s="1" t="n">
        <v>4601</v>
      </c>
      <c r="J10056" s="1" t="n">
        <v>100014</v>
      </c>
      <c r="K10056" s="1" t="n">
        <v>15</v>
      </c>
      <c r="L10056" s="1" t="s">
        <v>3371</v>
      </c>
      <c r="N10056" s="1" t="n">
        <v>4.754</v>
      </c>
      <c r="O10056" s="1" t="n">
        <v>206.48</v>
      </c>
    </row>
    <row r="10057" customFormat="false" ht="15" hidden="false" customHeight="true" outlineLevel="0" collapsed="false">
      <c r="A10057" s="1" t="n">
        <v>3</v>
      </c>
      <c r="B10057" s="18" t="n">
        <v>46275</v>
      </c>
      <c r="C10057" s="1" t="n">
        <v>22</v>
      </c>
      <c r="D10057" s="1" t="s">
        <v>3364</v>
      </c>
      <c r="E10057" s="1" t="n">
        <v>42</v>
      </c>
      <c r="F10057" s="1" t="s">
        <v>99</v>
      </c>
      <c r="I10057" s="1" t="n">
        <v>4601</v>
      </c>
      <c r="J10057" s="1" t="n">
        <v>100015</v>
      </c>
      <c r="K10057" s="1" t="n">
        <v>16</v>
      </c>
      <c r="L10057" s="1" t="s">
        <v>3372</v>
      </c>
      <c r="N10057" s="1" t="n">
        <v>1.746</v>
      </c>
      <c r="O10057" s="1" t="n">
        <v>69.06</v>
      </c>
    </row>
    <row r="10058" customFormat="false" ht="15" hidden="false" customHeight="true" outlineLevel="0" collapsed="false">
      <c r="A10058" s="1" t="n">
        <v>3</v>
      </c>
      <c r="B10058" s="18" t="n">
        <v>46275</v>
      </c>
      <c r="C10058" s="1" t="n">
        <v>22</v>
      </c>
      <c r="D10058" s="1" t="s">
        <v>3364</v>
      </c>
      <c r="E10058" s="1" t="n">
        <v>42</v>
      </c>
      <c r="F10058" s="1" t="s">
        <v>99</v>
      </c>
      <c r="I10058" s="1" t="n">
        <v>4601</v>
      </c>
      <c r="J10058" s="1" t="n">
        <v>100016</v>
      </c>
      <c r="K10058" s="1" t="n">
        <v>17</v>
      </c>
      <c r="L10058" s="1" t="s">
        <v>3373</v>
      </c>
      <c r="N10058" s="1" t="n">
        <v>1.998</v>
      </c>
      <c r="O10058" s="1" t="n">
        <v>85.23</v>
      </c>
    </row>
    <row r="10059" customFormat="false" ht="15" hidden="false" customHeight="true" outlineLevel="0" collapsed="false">
      <c r="A10059" s="1" t="n">
        <v>3</v>
      </c>
      <c r="B10059" s="18" t="n">
        <v>46275</v>
      </c>
      <c r="C10059" s="1" t="n">
        <v>22</v>
      </c>
      <c r="D10059" s="1" t="s">
        <v>3364</v>
      </c>
      <c r="E10059" s="1" t="n">
        <v>42</v>
      </c>
      <c r="F10059" s="1" t="s">
        <v>99</v>
      </c>
      <c r="I10059" s="1" t="n">
        <v>4601</v>
      </c>
      <c r="J10059" s="1" t="n">
        <v>100017</v>
      </c>
      <c r="K10059" s="1" t="n">
        <v>18</v>
      </c>
      <c r="L10059" s="1" t="s">
        <v>3374</v>
      </c>
      <c r="N10059" s="1" t="n">
        <v>2.894</v>
      </c>
      <c r="O10059" s="1" t="n">
        <v>145.9</v>
      </c>
    </row>
    <row r="10060" customFormat="false" ht="15" hidden="false" customHeight="true" outlineLevel="0" collapsed="false">
      <c r="A10060" s="1" t="n">
        <v>3</v>
      </c>
      <c r="B10060" s="18" t="n">
        <v>46275</v>
      </c>
      <c r="C10060" s="1" t="n">
        <v>22</v>
      </c>
      <c r="D10060" s="1" t="s">
        <v>3364</v>
      </c>
      <c r="E10060" s="1" t="n">
        <v>42</v>
      </c>
      <c r="F10060" s="1" t="s">
        <v>99</v>
      </c>
      <c r="I10060" s="1" t="n">
        <v>4601</v>
      </c>
      <c r="J10060" s="1" t="n">
        <v>100020</v>
      </c>
      <c r="K10060" s="1" t="n">
        <v>21</v>
      </c>
      <c r="L10060" s="1" t="s">
        <v>3384</v>
      </c>
      <c r="N10060" s="1" t="n">
        <v>3.402</v>
      </c>
      <c r="O10060" s="1" t="n">
        <v>108.17</v>
      </c>
    </row>
    <row r="10061" customFormat="false" ht="15" hidden="false" customHeight="true" outlineLevel="0" collapsed="false">
      <c r="A10061" s="1" t="n">
        <v>3</v>
      </c>
      <c r="B10061" s="18" t="n">
        <v>46275</v>
      </c>
      <c r="C10061" s="1" t="n">
        <v>22</v>
      </c>
      <c r="D10061" s="1" t="s">
        <v>3364</v>
      </c>
      <c r="E10061" s="1" t="n">
        <v>42</v>
      </c>
      <c r="F10061" s="1" t="s">
        <v>99</v>
      </c>
      <c r="I10061" s="1" t="n">
        <v>4601</v>
      </c>
      <c r="J10061" s="1" t="n">
        <v>100053</v>
      </c>
      <c r="K10061" s="1" t="n">
        <v>54</v>
      </c>
      <c r="L10061" s="1" t="s">
        <v>3375</v>
      </c>
      <c r="N10061" s="1" t="n">
        <v>1.812</v>
      </c>
      <c r="O10061" s="1" t="n">
        <v>63.24</v>
      </c>
    </row>
    <row r="10062" customFormat="false" ht="15" hidden="false" customHeight="true" outlineLevel="0" collapsed="false">
      <c r="A10062" s="1" t="n">
        <v>3</v>
      </c>
      <c r="B10062" s="18" t="n">
        <v>46275</v>
      </c>
      <c r="C10062" s="1" t="n">
        <v>22</v>
      </c>
      <c r="D10062" s="1" t="s">
        <v>3364</v>
      </c>
      <c r="E10062" s="1" t="n">
        <v>42</v>
      </c>
      <c r="F10062" s="1" t="s">
        <v>99</v>
      </c>
      <c r="I10062" s="1" t="n">
        <v>4601</v>
      </c>
      <c r="J10062" s="1" t="n">
        <v>100638</v>
      </c>
      <c r="K10062" s="1" t="n">
        <v>508</v>
      </c>
      <c r="L10062" s="1" t="s">
        <v>3376</v>
      </c>
      <c r="N10062" s="1" t="n">
        <v>6.715</v>
      </c>
      <c r="O10062" s="1" t="n">
        <v>10.37</v>
      </c>
    </row>
    <row r="10063" customFormat="false" ht="15" hidden="false" customHeight="true" outlineLevel="0" collapsed="false">
      <c r="A10063" s="1" t="n">
        <v>3</v>
      </c>
      <c r="B10063" s="18" t="n">
        <v>46275</v>
      </c>
      <c r="C10063" s="1" t="n">
        <v>22</v>
      </c>
      <c r="D10063" s="1" t="s">
        <v>3364</v>
      </c>
      <c r="E10063" s="1" t="n">
        <v>42</v>
      </c>
      <c r="F10063" s="1" t="s">
        <v>99</v>
      </c>
      <c r="I10063" s="1" t="n">
        <v>4601</v>
      </c>
      <c r="J10063" s="1" t="n">
        <v>100638</v>
      </c>
      <c r="K10063" s="1" t="n">
        <v>508</v>
      </c>
      <c r="L10063" s="1" t="s">
        <v>3376</v>
      </c>
      <c r="N10063" s="1" t="n">
        <v>1.922</v>
      </c>
      <c r="O10063" s="1" t="n">
        <v>2.78</v>
      </c>
    </row>
    <row r="10064" customFormat="false" ht="15" hidden="false" customHeight="true" outlineLevel="0" collapsed="false">
      <c r="A10064" s="1" t="n">
        <v>3</v>
      </c>
      <c r="B10064" s="18" t="n">
        <v>46275</v>
      </c>
      <c r="C10064" s="1" t="n">
        <v>22</v>
      </c>
      <c r="D10064" s="1" t="s">
        <v>3364</v>
      </c>
      <c r="E10064" s="1" t="n">
        <v>42</v>
      </c>
      <c r="F10064" s="1" t="s">
        <v>99</v>
      </c>
      <c r="I10064" s="1" t="n">
        <v>4601</v>
      </c>
      <c r="J10064" s="1" t="n">
        <v>100520</v>
      </c>
      <c r="K10064" s="1" t="n">
        <v>507</v>
      </c>
      <c r="L10064" s="1" t="s">
        <v>3377</v>
      </c>
      <c r="N10064" s="1" t="n">
        <v>1.95</v>
      </c>
      <c r="O10064" s="1" t="n">
        <v>4.52</v>
      </c>
    </row>
    <row r="10065" customFormat="false" ht="15" hidden="false" customHeight="true" outlineLevel="0" collapsed="false">
      <c r="A10065" s="1" t="n">
        <v>3</v>
      </c>
      <c r="B10065" s="18" t="n">
        <v>46275</v>
      </c>
      <c r="C10065" s="1" t="n">
        <v>22</v>
      </c>
      <c r="D10065" s="1" t="s">
        <v>3364</v>
      </c>
      <c r="E10065" s="1" t="n">
        <v>42</v>
      </c>
      <c r="F10065" s="1" t="s">
        <v>99</v>
      </c>
      <c r="I10065" s="1" t="n">
        <v>4601</v>
      </c>
      <c r="J10065" s="1" t="n">
        <v>100520</v>
      </c>
      <c r="K10065" s="1" t="n">
        <v>507</v>
      </c>
      <c r="L10065" s="1" t="s">
        <v>3377</v>
      </c>
      <c r="N10065" s="1" t="n">
        <v>1.962</v>
      </c>
      <c r="O10065" s="1" t="n">
        <v>4.26</v>
      </c>
    </row>
    <row r="10066" customFormat="false" ht="15" hidden="false" customHeight="true" outlineLevel="0" collapsed="false">
      <c r="A10066" s="1" t="n">
        <v>3</v>
      </c>
      <c r="B10066" s="18" t="n">
        <v>46275</v>
      </c>
      <c r="C10066" s="1" t="n">
        <v>22</v>
      </c>
      <c r="D10066" s="1" t="s">
        <v>3364</v>
      </c>
      <c r="E10066" s="1" t="n">
        <v>42</v>
      </c>
      <c r="F10066" s="1" t="s">
        <v>99</v>
      </c>
      <c r="I10066" s="1" t="n">
        <v>4601</v>
      </c>
      <c r="J10066" s="1" t="n">
        <v>110455</v>
      </c>
      <c r="K10066" s="1" t="n">
        <v>53212</v>
      </c>
      <c r="L10066" s="1" t="s">
        <v>3378</v>
      </c>
      <c r="N10066" s="1" t="n">
        <v>1.317</v>
      </c>
      <c r="O10066" s="1" t="n">
        <v>0</v>
      </c>
    </row>
    <row r="10067" customFormat="false" ht="15" hidden="false" customHeight="true" outlineLevel="0" collapsed="false">
      <c r="A10067" s="1" t="n">
        <v>3</v>
      </c>
      <c r="B10067" s="18" t="n">
        <v>46275</v>
      </c>
      <c r="C10067" s="1" t="n">
        <v>22</v>
      </c>
      <c r="D10067" s="1" t="s">
        <v>3364</v>
      </c>
      <c r="E10067" s="1" t="n">
        <v>42</v>
      </c>
      <c r="F10067" s="1" t="s">
        <v>99</v>
      </c>
      <c r="I10067" s="1" t="n">
        <v>4601</v>
      </c>
      <c r="J10067" s="1" t="n">
        <v>110455</v>
      </c>
      <c r="K10067" s="1" t="n">
        <v>53212</v>
      </c>
      <c r="L10067" s="1" t="s">
        <v>3378</v>
      </c>
      <c r="N10067" s="1" t="n">
        <v>1.028</v>
      </c>
      <c r="O10067" s="1" t="n">
        <v>0.01</v>
      </c>
    </row>
    <row r="10068" customFormat="false" ht="15" hidden="false" customHeight="true" outlineLevel="0" collapsed="false">
      <c r="A10068" s="1" t="n">
        <v>3</v>
      </c>
      <c r="B10068" s="18" t="n">
        <v>46275</v>
      </c>
      <c r="C10068" s="1" t="n">
        <v>22</v>
      </c>
      <c r="D10068" s="1" t="s">
        <v>3364</v>
      </c>
      <c r="E10068" s="1" t="n">
        <v>42</v>
      </c>
      <c r="F10068" s="1" t="s">
        <v>99</v>
      </c>
      <c r="I10068" s="1" t="n">
        <v>4603</v>
      </c>
      <c r="J10068" s="1" t="n">
        <v>100000</v>
      </c>
      <c r="K10068" s="1" t="n">
        <v>1</v>
      </c>
      <c r="L10068" s="1" t="s">
        <v>3379</v>
      </c>
      <c r="N10068" s="1" t="n">
        <v>4.502</v>
      </c>
      <c r="O10068" s="1" t="n">
        <v>108.21</v>
      </c>
    </row>
    <row r="10069" customFormat="false" ht="15" hidden="false" customHeight="true" outlineLevel="0" collapsed="false">
      <c r="A10069" s="1" t="n">
        <v>3</v>
      </c>
      <c r="B10069" s="18" t="n">
        <v>46275</v>
      </c>
      <c r="C10069" s="1" t="n">
        <v>22</v>
      </c>
      <c r="D10069" s="1" t="s">
        <v>3364</v>
      </c>
      <c r="E10069" s="1" t="n">
        <v>42</v>
      </c>
      <c r="F10069" s="1" t="s">
        <v>99</v>
      </c>
      <c r="I10069" s="1" t="n">
        <v>4603</v>
      </c>
      <c r="J10069" s="1" t="n">
        <v>100006</v>
      </c>
      <c r="K10069" s="1" t="n">
        <v>7</v>
      </c>
      <c r="L10069" s="1" t="s">
        <v>3365</v>
      </c>
      <c r="N10069" s="1" t="n">
        <v>3.35</v>
      </c>
      <c r="O10069" s="1" t="n">
        <v>111.08</v>
      </c>
    </row>
    <row r="10070" customFormat="false" ht="15" hidden="false" customHeight="true" outlineLevel="0" collapsed="false">
      <c r="A10070" s="1" t="n">
        <v>3</v>
      </c>
      <c r="B10070" s="18" t="n">
        <v>46275</v>
      </c>
      <c r="C10070" s="1" t="n">
        <v>22</v>
      </c>
      <c r="D10070" s="1" t="s">
        <v>3364</v>
      </c>
      <c r="E10070" s="1" t="n">
        <v>42</v>
      </c>
      <c r="F10070" s="1" t="s">
        <v>99</v>
      </c>
      <c r="I10070" s="1" t="n">
        <v>4603</v>
      </c>
      <c r="J10070" s="1" t="n">
        <v>100007</v>
      </c>
      <c r="K10070" s="1" t="n">
        <v>8</v>
      </c>
      <c r="L10070" s="1" t="s">
        <v>3383</v>
      </c>
      <c r="N10070" s="1" t="n">
        <v>5.3</v>
      </c>
      <c r="O10070" s="1" t="n">
        <v>149.37</v>
      </c>
    </row>
    <row r="10071" customFormat="false" ht="15" hidden="false" customHeight="true" outlineLevel="0" collapsed="false">
      <c r="A10071" s="1" t="n">
        <v>3</v>
      </c>
      <c r="B10071" s="18" t="n">
        <v>46275</v>
      </c>
      <c r="C10071" s="1" t="n">
        <v>22</v>
      </c>
      <c r="D10071" s="1" t="s">
        <v>3364</v>
      </c>
      <c r="E10071" s="1" t="n">
        <v>42</v>
      </c>
      <c r="F10071" s="1" t="s">
        <v>99</v>
      </c>
      <c r="I10071" s="1" t="n">
        <v>4603</v>
      </c>
      <c r="J10071" s="1" t="n">
        <v>100010</v>
      </c>
      <c r="K10071" s="1" t="n">
        <v>11</v>
      </c>
      <c r="L10071" s="1" t="s">
        <v>3367</v>
      </c>
      <c r="N10071" s="1" t="n">
        <v>5.244</v>
      </c>
      <c r="O10071" s="1" t="n">
        <v>204.31</v>
      </c>
    </row>
    <row r="10072" customFormat="false" ht="15" hidden="false" customHeight="true" outlineLevel="0" collapsed="false">
      <c r="A10072" s="1" t="n">
        <v>3</v>
      </c>
      <c r="B10072" s="18" t="n">
        <v>46275</v>
      </c>
      <c r="C10072" s="1" t="n">
        <v>22</v>
      </c>
      <c r="D10072" s="1" t="s">
        <v>3364</v>
      </c>
      <c r="E10072" s="1" t="n">
        <v>42</v>
      </c>
      <c r="F10072" s="1" t="s">
        <v>99</v>
      </c>
      <c r="I10072" s="1" t="n">
        <v>4603</v>
      </c>
      <c r="J10072" s="1" t="n">
        <v>100011</v>
      </c>
      <c r="K10072" s="1" t="n">
        <v>12</v>
      </c>
      <c r="L10072" s="1" t="s">
        <v>3368</v>
      </c>
      <c r="N10072" s="1" t="n">
        <v>10.724</v>
      </c>
      <c r="O10072" s="1" t="n">
        <v>417.82</v>
      </c>
    </row>
    <row r="10073" customFormat="false" ht="15" hidden="false" customHeight="true" outlineLevel="0" collapsed="false">
      <c r="A10073" s="1" t="n">
        <v>3</v>
      </c>
      <c r="B10073" s="18" t="n">
        <v>46275</v>
      </c>
      <c r="C10073" s="1" t="n">
        <v>22</v>
      </c>
      <c r="D10073" s="1" t="s">
        <v>3364</v>
      </c>
      <c r="E10073" s="1" t="n">
        <v>42</v>
      </c>
      <c r="F10073" s="1" t="s">
        <v>99</v>
      </c>
      <c r="I10073" s="1" t="n">
        <v>4603</v>
      </c>
      <c r="J10073" s="1" t="n">
        <v>100012</v>
      </c>
      <c r="K10073" s="1" t="n">
        <v>13</v>
      </c>
      <c r="L10073" s="1" t="s">
        <v>3369</v>
      </c>
      <c r="N10073" s="1" t="n">
        <v>9.234</v>
      </c>
      <c r="O10073" s="1" t="n">
        <v>390.4</v>
      </c>
    </row>
    <row r="10074" customFormat="false" ht="15" hidden="false" customHeight="true" outlineLevel="0" collapsed="false">
      <c r="A10074" s="1" t="n">
        <v>3</v>
      </c>
      <c r="B10074" s="18" t="n">
        <v>46275</v>
      </c>
      <c r="C10074" s="1" t="n">
        <v>22</v>
      </c>
      <c r="D10074" s="1" t="s">
        <v>3364</v>
      </c>
      <c r="E10074" s="1" t="n">
        <v>42</v>
      </c>
      <c r="F10074" s="1" t="s">
        <v>99</v>
      </c>
      <c r="I10074" s="1" t="n">
        <v>4603</v>
      </c>
      <c r="J10074" s="1" t="n">
        <v>100013</v>
      </c>
      <c r="K10074" s="1" t="n">
        <v>14</v>
      </c>
      <c r="L10074" s="1" t="s">
        <v>3370</v>
      </c>
      <c r="N10074" s="1" t="n">
        <v>15.815</v>
      </c>
      <c r="O10074" s="1" t="n">
        <v>721.08</v>
      </c>
    </row>
    <row r="10075" customFormat="false" ht="15" hidden="false" customHeight="true" outlineLevel="0" collapsed="false">
      <c r="A10075" s="1" t="n">
        <v>3</v>
      </c>
      <c r="B10075" s="18" t="n">
        <v>46275</v>
      </c>
      <c r="C10075" s="1" t="n">
        <v>22</v>
      </c>
      <c r="D10075" s="1" t="s">
        <v>3364</v>
      </c>
      <c r="E10075" s="1" t="n">
        <v>42</v>
      </c>
      <c r="F10075" s="1" t="s">
        <v>99</v>
      </c>
      <c r="I10075" s="1" t="n">
        <v>4603</v>
      </c>
      <c r="J10075" s="1" t="n">
        <v>100014</v>
      </c>
      <c r="K10075" s="1" t="n">
        <v>15</v>
      </c>
      <c r="L10075" s="1" t="s">
        <v>3371</v>
      </c>
      <c r="N10075" s="1" t="n">
        <v>6.632</v>
      </c>
      <c r="O10075" s="1" t="n">
        <v>307.88</v>
      </c>
    </row>
    <row r="10076" customFormat="false" ht="15" hidden="false" customHeight="true" outlineLevel="0" collapsed="false">
      <c r="A10076" s="1" t="n">
        <v>3</v>
      </c>
      <c r="B10076" s="18" t="n">
        <v>46275</v>
      </c>
      <c r="C10076" s="1" t="n">
        <v>22</v>
      </c>
      <c r="D10076" s="1" t="s">
        <v>3364</v>
      </c>
      <c r="E10076" s="1" t="n">
        <v>42</v>
      </c>
      <c r="F10076" s="1" t="s">
        <v>99</v>
      </c>
      <c r="I10076" s="1" t="n">
        <v>4603</v>
      </c>
      <c r="J10076" s="1" t="n">
        <v>100015</v>
      </c>
      <c r="K10076" s="1" t="n">
        <v>16</v>
      </c>
      <c r="L10076" s="1" t="s">
        <v>3372</v>
      </c>
      <c r="N10076" s="1" t="n">
        <v>2.534</v>
      </c>
      <c r="O10076" s="1" t="n">
        <v>107.13</v>
      </c>
    </row>
    <row r="10077" customFormat="false" ht="15" hidden="false" customHeight="true" outlineLevel="0" collapsed="false">
      <c r="A10077" s="1" t="n">
        <v>3</v>
      </c>
      <c r="B10077" s="18" t="n">
        <v>46275</v>
      </c>
      <c r="C10077" s="1" t="n">
        <v>22</v>
      </c>
      <c r="D10077" s="1" t="s">
        <v>3364</v>
      </c>
      <c r="E10077" s="1" t="n">
        <v>42</v>
      </c>
      <c r="F10077" s="1" t="s">
        <v>99</v>
      </c>
      <c r="I10077" s="1" t="n">
        <v>4603</v>
      </c>
      <c r="J10077" s="1" t="n">
        <v>100017</v>
      </c>
      <c r="K10077" s="1" t="n">
        <v>18</v>
      </c>
      <c r="L10077" s="1" t="s">
        <v>3374</v>
      </c>
      <c r="N10077" s="1" t="n">
        <v>2.318</v>
      </c>
      <c r="O10077" s="1" t="n">
        <v>124.91</v>
      </c>
    </row>
    <row r="10078" customFormat="false" ht="15" hidden="false" customHeight="true" outlineLevel="0" collapsed="false">
      <c r="A10078" s="1" t="n">
        <v>3</v>
      </c>
      <c r="B10078" s="18" t="n">
        <v>46275</v>
      </c>
      <c r="C10078" s="1" t="n">
        <v>22</v>
      </c>
      <c r="D10078" s="1" t="s">
        <v>3364</v>
      </c>
      <c r="E10078" s="1" t="n">
        <v>42</v>
      </c>
      <c r="F10078" s="1" t="s">
        <v>99</v>
      </c>
      <c r="I10078" s="1" t="n">
        <v>4603</v>
      </c>
      <c r="J10078" s="1" t="n">
        <v>100638</v>
      </c>
      <c r="K10078" s="1" t="n">
        <v>508</v>
      </c>
      <c r="L10078" s="1" t="s">
        <v>3376</v>
      </c>
      <c r="N10078" s="1" t="n">
        <v>4.228</v>
      </c>
      <c r="O10078" s="1" t="n">
        <v>6.98</v>
      </c>
    </row>
    <row r="10079" customFormat="false" ht="15" hidden="false" customHeight="true" outlineLevel="0" collapsed="false">
      <c r="A10079" s="1" t="n">
        <v>3</v>
      </c>
      <c r="B10079" s="18" t="n">
        <v>46275</v>
      </c>
      <c r="C10079" s="1" t="n">
        <v>22</v>
      </c>
      <c r="D10079" s="1" t="s">
        <v>3364</v>
      </c>
      <c r="E10079" s="1" t="n">
        <v>42</v>
      </c>
      <c r="F10079" s="1" t="s">
        <v>99</v>
      </c>
      <c r="I10079" s="1" t="n">
        <v>4603</v>
      </c>
      <c r="J10079" s="1" t="n">
        <v>100520</v>
      </c>
      <c r="K10079" s="1" t="n">
        <v>507</v>
      </c>
      <c r="L10079" s="1" t="s">
        <v>3377</v>
      </c>
      <c r="N10079" s="1" t="n">
        <v>13.078</v>
      </c>
      <c r="O10079" s="1" t="n">
        <v>32.42</v>
      </c>
    </row>
    <row r="10080" customFormat="false" ht="15" hidden="false" customHeight="true" outlineLevel="0" collapsed="false">
      <c r="A10080" s="1" t="n">
        <v>3</v>
      </c>
      <c r="B10080" s="18" t="n">
        <v>46275</v>
      </c>
      <c r="C10080" s="1" t="n">
        <v>22</v>
      </c>
      <c r="D10080" s="1" t="s">
        <v>3364</v>
      </c>
      <c r="E10080" s="1" t="n">
        <v>42</v>
      </c>
      <c r="F10080" s="1" t="s">
        <v>99</v>
      </c>
      <c r="I10080" s="1" t="n">
        <v>4603</v>
      </c>
      <c r="J10080" s="1" t="n">
        <v>110455</v>
      </c>
      <c r="K10080" s="1" t="n">
        <v>53212</v>
      </c>
      <c r="L10080" s="1" t="s">
        <v>3378</v>
      </c>
      <c r="N10080" s="1" t="n">
        <v>0.841</v>
      </c>
      <c r="O10080" s="1" t="n">
        <v>0.01</v>
      </c>
    </row>
    <row r="10081" customFormat="false" ht="15" hidden="false" customHeight="true" outlineLevel="0" collapsed="false">
      <c r="A10081" s="1" t="n">
        <v>3</v>
      </c>
      <c r="B10081" s="18" t="n">
        <v>46275</v>
      </c>
      <c r="C10081" s="1" t="n">
        <v>22</v>
      </c>
      <c r="D10081" s="1" t="s">
        <v>3364</v>
      </c>
      <c r="E10081" s="1" t="n">
        <v>42</v>
      </c>
      <c r="F10081" s="1" t="s">
        <v>99</v>
      </c>
      <c r="I10081" s="1" t="n">
        <v>4605</v>
      </c>
      <c r="J10081" s="1" t="n">
        <v>100000</v>
      </c>
      <c r="K10081" s="1" t="n">
        <v>1</v>
      </c>
      <c r="L10081" s="1" t="s">
        <v>3379</v>
      </c>
      <c r="N10081" s="1" t="n">
        <v>2.484</v>
      </c>
      <c r="O10081" s="1" t="n">
        <v>53.1</v>
      </c>
    </row>
    <row r="10082" customFormat="false" ht="15" hidden="false" customHeight="true" outlineLevel="0" collapsed="false">
      <c r="A10082" s="1" t="n">
        <v>3</v>
      </c>
      <c r="B10082" s="18" t="n">
        <v>46275</v>
      </c>
      <c r="C10082" s="1" t="n">
        <v>22</v>
      </c>
      <c r="D10082" s="1" t="s">
        <v>3364</v>
      </c>
      <c r="E10082" s="1" t="n">
        <v>42</v>
      </c>
      <c r="F10082" s="1" t="s">
        <v>99</v>
      </c>
      <c r="I10082" s="1" t="n">
        <v>4605</v>
      </c>
      <c r="J10082" s="1" t="n">
        <v>100000</v>
      </c>
      <c r="K10082" s="1" t="n">
        <v>1</v>
      </c>
      <c r="L10082" s="1" t="s">
        <v>3379</v>
      </c>
      <c r="N10082" s="1" t="n">
        <v>5.432</v>
      </c>
      <c r="O10082" s="1" t="n">
        <v>132.7</v>
      </c>
    </row>
    <row r="10083" customFormat="false" ht="15" hidden="false" customHeight="true" outlineLevel="0" collapsed="false">
      <c r="A10083" s="1" t="n">
        <v>3</v>
      </c>
      <c r="B10083" s="18" t="n">
        <v>46275</v>
      </c>
      <c r="C10083" s="1" t="n">
        <v>22</v>
      </c>
      <c r="D10083" s="1" t="s">
        <v>3364</v>
      </c>
      <c r="E10083" s="1" t="n">
        <v>42</v>
      </c>
      <c r="F10083" s="1" t="s">
        <v>99</v>
      </c>
      <c r="I10083" s="1" t="n">
        <v>4605</v>
      </c>
      <c r="J10083" s="1" t="n">
        <v>100001</v>
      </c>
      <c r="K10083" s="1" t="n">
        <v>2</v>
      </c>
      <c r="L10083" s="1" t="s">
        <v>3380</v>
      </c>
      <c r="N10083" s="1" t="n">
        <v>9.665</v>
      </c>
      <c r="O10083" s="1" t="n">
        <v>220.87</v>
      </c>
    </row>
    <row r="10084" customFormat="false" ht="15" hidden="false" customHeight="true" outlineLevel="0" collapsed="false">
      <c r="A10084" s="1" t="n">
        <v>3</v>
      </c>
      <c r="B10084" s="18" t="n">
        <v>46275</v>
      </c>
      <c r="C10084" s="1" t="n">
        <v>22</v>
      </c>
      <c r="D10084" s="1" t="s">
        <v>3364</v>
      </c>
      <c r="E10084" s="1" t="n">
        <v>42</v>
      </c>
      <c r="F10084" s="1" t="s">
        <v>99</v>
      </c>
      <c r="I10084" s="1" t="n">
        <v>4605</v>
      </c>
      <c r="J10084" s="1" t="n">
        <v>100002</v>
      </c>
      <c r="K10084" s="1" t="n">
        <v>3</v>
      </c>
      <c r="L10084" s="1" t="s">
        <v>3381</v>
      </c>
      <c r="N10084" s="1" t="n">
        <v>13.336</v>
      </c>
      <c r="O10084" s="1" t="n">
        <v>314.59</v>
      </c>
    </row>
    <row r="10085" customFormat="false" ht="15" hidden="false" customHeight="true" outlineLevel="0" collapsed="false">
      <c r="A10085" s="1" t="n">
        <v>3</v>
      </c>
      <c r="B10085" s="18" t="n">
        <v>46275</v>
      </c>
      <c r="C10085" s="1" t="n">
        <v>22</v>
      </c>
      <c r="D10085" s="1" t="s">
        <v>3364</v>
      </c>
      <c r="E10085" s="1" t="n">
        <v>42</v>
      </c>
      <c r="F10085" s="1" t="s">
        <v>99</v>
      </c>
      <c r="I10085" s="1" t="n">
        <v>4605</v>
      </c>
      <c r="J10085" s="1" t="n">
        <v>100003</v>
      </c>
      <c r="K10085" s="1" t="n">
        <v>4</v>
      </c>
      <c r="L10085" s="1" t="s">
        <v>3382</v>
      </c>
      <c r="N10085" s="1" t="n">
        <v>17.95</v>
      </c>
      <c r="O10085" s="1" t="n">
        <v>463.14</v>
      </c>
    </row>
    <row r="10086" customFormat="false" ht="15" hidden="false" customHeight="true" outlineLevel="0" collapsed="false">
      <c r="A10086" s="1" t="n">
        <v>3</v>
      </c>
      <c r="B10086" s="18" t="n">
        <v>46275</v>
      </c>
      <c r="C10086" s="1" t="n">
        <v>22</v>
      </c>
      <c r="D10086" s="1" t="s">
        <v>3364</v>
      </c>
      <c r="E10086" s="1" t="n">
        <v>42</v>
      </c>
      <c r="F10086" s="1" t="s">
        <v>99</v>
      </c>
      <c r="I10086" s="1" t="n">
        <v>4605</v>
      </c>
      <c r="J10086" s="1" t="n">
        <v>100006</v>
      </c>
      <c r="K10086" s="1" t="n">
        <v>7</v>
      </c>
      <c r="L10086" s="1" t="s">
        <v>3365</v>
      </c>
      <c r="N10086" s="1" t="n">
        <v>4.422</v>
      </c>
      <c r="O10086" s="1" t="n">
        <v>149.02</v>
      </c>
    </row>
    <row r="10087" customFormat="false" ht="15" hidden="false" customHeight="true" outlineLevel="0" collapsed="false">
      <c r="A10087" s="1" t="n">
        <v>3</v>
      </c>
      <c r="B10087" s="18" t="n">
        <v>46275</v>
      </c>
      <c r="C10087" s="1" t="n">
        <v>22</v>
      </c>
      <c r="D10087" s="1" t="s">
        <v>3364</v>
      </c>
      <c r="E10087" s="1" t="n">
        <v>42</v>
      </c>
      <c r="F10087" s="1" t="s">
        <v>99</v>
      </c>
      <c r="I10087" s="1" t="n">
        <v>4605</v>
      </c>
      <c r="J10087" s="1" t="n">
        <v>100007</v>
      </c>
      <c r="K10087" s="1" t="n">
        <v>8</v>
      </c>
      <c r="L10087" s="1" t="s">
        <v>3383</v>
      </c>
      <c r="N10087" s="1" t="n">
        <v>6.25</v>
      </c>
      <c r="O10087" s="1" t="n">
        <v>156.65</v>
      </c>
    </row>
    <row r="10088" customFormat="false" ht="15" hidden="false" customHeight="true" outlineLevel="0" collapsed="false">
      <c r="A10088" s="1" t="n">
        <v>3</v>
      </c>
      <c r="B10088" s="18" t="n">
        <v>46275</v>
      </c>
      <c r="C10088" s="1" t="n">
        <v>22</v>
      </c>
      <c r="D10088" s="1" t="s">
        <v>3364</v>
      </c>
      <c r="E10088" s="1" t="n">
        <v>42</v>
      </c>
      <c r="F10088" s="1" t="s">
        <v>99</v>
      </c>
      <c r="I10088" s="1" t="n">
        <v>4605</v>
      </c>
      <c r="J10088" s="1" t="n">
        <v>100007</v>
      </c>
      <c r="K10088" s="1" t="n">
        <v>8</v>
      </c>
      <c r="L10088" s="1" t="s">
        <v>3383</v>
      </c>
      <c r="N10088" s="1" t="n">
        <v>7.872</v>
      </c>
      <c r="O10088" s="1" t="n">
        <v>225.37</v>
      </c>
    </row>
    <row r="10089" customFormat="false" ht="15" hidden="false" customHeight="true" outlineLevel="0" collapsed="false">
      <c r="A10089" s="1" t="n">
        <v>3</v>
      </c>
      <c r="B10089" s="18" t="n">
        <v>46275</v>
      </c>
      <c r="C10089" s="1" t="n">
        <v>22</v>
      </c>
      <c r="D10089" s="1" t="s">
        <v>3364</v>
      </c>
      <c r="E10089" s="1" t="n">
        <v>42</v>
      </c>
      <c r="F10089" s="1" t="s">
        <v>99</v>
      </c>
      <c r="I10089" s="1" t="n">
        <v>4605</v>
      </c>
      <c r="J10089" s="1" t="n">
        <v>100008</v>
      </c>
      <c r="K10089" s="1" t="n">
        <v>9</v>
      </c>
      <c r="L10089" s="1" t="s">
        <v>3366</v>
      </c>
      <c r="N10089" s="1" t="n">
        <v>24.135</v>
      </c>
      <c r="O10089" s="1" t="n">
        <v>833.81</v>
      </c>
    </row>
    <row r="10090" customFormat="false" ht="15" hidden="false" customHeight="true" outlineLevel="0" collapsed="false">
      <c r="A10090" s="1" t="n">
        <v>3</v>
      </c>
      <c r="B10090" s="18" t="n">
        <v>46275</v>
      </c>
      <c r="C10090" s="1" t="n">
        <v>22</v>
      </c>
      <c r="D10090" s="1" t="s">
        <v>3364</v>
      </c>
      <c r="E10090" s="1" t="n">
        <v>42</v>
      </c>
      <c r="F10090" s="1" t="s">
        <v>99</v>
      </c>
      <c r="I10090" s="1" t="n">
        <v>4605</v>
      </c>
      <c r="J10090" s="1" t="n">
        <v>100010</v>
      </c>
      <c r="K10090" s="1" t="n">
        <v>11</v>
      </c>
      <c r="L10090" s="1" t="s">
        <v>3367</v>
      </c>
      <c r="N10090" s="1" t="n">
        <v>5.072</v>
      </c>
      <c r="O10090" s="1" t="n">
        <v>200.99</v>
      </c>
    </row>
    <row r="10091" customFormat="false" ht="15" hidden="false" customHeight="true" outlineLevel="0" collapsed="false">
      <c r="A10091" s="1" t="n">
        <v>3</v>
      </c>
      <c r="B10091" s="18" t="n">
        <v>46275</v>
      </c>
      <c r="C10091" s="1" t="n">
        <v>22</v>
      </c>
      <c r="D10091" s="1" t="s">
        <v>3364</v>
      </c>
      <c r="E10091" s="1" t="n">
        <v>42</v>
      </c>
      <c r="F10091" s="1" t="s">
        <v>99</v>
      </c>
      <c r="I10091" s="1" t="n">
        <v>4605</v>
      </c>
      <c r="J10091" s="1" t="n">
        <v>100011</v>
      </c>
      <c r="K10091" s="1" t="n">
        <v>12</v>
      </c>
      <c r="L10091" s="1" t="s">
        <v>3368</v>
      </c>
      <c r="N10091" s="1" t="n">
        <v>13.28</v>
      </c>
      <c r="O10091" s="1" t="n">
        <v>526.26</v>
      </c>
    </row>
    <row r="10092" customFormat="false" ht="15" hidden="false" customHeight="true" outlineLevel="0" collapsed="false">
      <c r="A10092" s="1" t="n">
        <v>3</v>
      </c>
      <c r="B10092" s="18" t="n">
        <v>46275</v>
      </c>
      <c r="C10092" s="1" t="n">
        <v>22</v>
      </c>
      <c r="D10092" s="1" t="s">
        <v>3364</v>
      </c>
      <c r="E10092" s="1" t="n">
        <v>42</v>
      </c>
      <c r="F10092" s="1" t="s">
        <v>99</v>
      </c>
      <c r="I10092" s="1" t="n">
        <v>4605</v>
      </c>
      <c r="J10092" s="1" t="n">
        <v>100012</v>
      </c>
      <c r="K10092" s="1" t="n">
        <v>13</v>
      </c>
      <c r="L10092" s="1" t="s">
        <v>3369</v>
      </c>
      <c r="N10092" s="1" t="n">
        <v>11.156</v>
      </c>
      <c r="O10092" s="1" t="n">
        <v>479.64</v>
      </c>
    </row>
    <row r="10093" customFormat="false" ht="15" hidden="false" customHeight="true" outlineLevel="0" collapsed="false">
      <c r="A10093" s="1" t="n">
        <v>3</v>
      </c>
      <c r="B10093" s="18" t="n">
        <v>46275</v>
      </c>
      <c r="C10093" s="1" t="n">
        <v>22</v>
      </c>
      <c r="D10093" s="1" t="s">
        <v>3364</v>
      </c>
      <c r="E10093" s="1" t="n">
        <v>42</v>
      </c>
      <c r="F10093" s="1" t="s">
        <v>99</v>
      </c>
      <c r="I10093" s="1" t="n">
        <v>4605</v>
      </c>
      <c r="J10093" s="1" t="n">
        <v>100013</v>
      </c>
      <c r="K10093" s="1" t="n">
        <v>14</v>
      </c>
      <c r="L10093" s="1" t="s">
        <v>3370</v>
      </c>
      <c r="N10093" s="1" t="n">
        <v>19.365</v>
      </c>
      <c r="O10093" s="1" t="n">
        <v>898.06</v>
      </c>
    </row>
    <row r="10094" customFormat="false" ht="15" hidden="false" customHeight="true" outlineLevel="0" collapsed="false">
      <c r="A10094" s="1" t="n">
        <v>3</v>
      </c>
      <c r="B10094" s="18" t="n">
        <v>46275</v>
      </c>
      <c r="C10094" s="1" t="n">
        <v>22</v>
      </c>
      <c r="D10094" s="1" t="s">
        <v>3364</v>
      </c>
      <c r="E10094" s="1" t="n">
        <v>42</v>
      </c>
      <c r="F10094" s="1" t="s">
        <v>99</v>
      </c>
      <c r="I10094" s="1" t="n">
        <v>4605</v>
      </c>
      <c r="J10094" s="1" t="n">
        <v>100014</v>
      </c>
      <c r="K10094" s="1" t="n">
        <v>15</v>
      </c>
      <c r="L10094" s="1" t="s">
        <v>3371</v>
      </c>
      <c r="N10094" s="1" t="n">
        <v>8.514</v>
      </c>
      <c r="O10094" s="1" t="n">
        <v>401.86</v>
      </c>
    </row>
    <row r="10095" customFormat="false" ht="15" hidden="false" customHeight="true" outlineLevel="0" collapsed="false">
      <c r="A10095" s="1" t="n">
        <v>3</v>
      </c>
      <c r="B10095" s="18" t="n">
        <v>46275</v>
      </c>
      <c r="C10095" s="1" t="n">
        <v>22</v>
      </c>
      <c r="D10095" s="1" t="s">
        <v>3364</v>
      </c>
      <c r="E10095" s="1" t="n">
        <v>42</v>
      </c>
      <c r="F10095" s="1" t="s">
        <v>99</v>
      </c>
      <c r="I10095" s="1" t="n">
        <v>4605</v>
      </c>
      <c r="J10095" s="1" t="n">
        <v>100015</v>
      </c>
      <c r="K10095" s="1" t="n">
        <v>16</v>
      </c>
      <c r="L10095" s="1" t="s">
        <v>3372</v>
      </c>
      <c r="N10095" s="1" t="n">
        <v>2.924</v>
      </c>
      <c r="O10095" s="1" t="n">
        <v>125.8</v>
      </c>
    </row>
    <row r="10096" customFormat="false" ht="15" hidden="false" customHeight="true" outlineLevel="0" collapsed="false">
      <c r="A10096" s="1" t="n">
        <v>3</v>
      </c>
      <c r="B10096" s="18" t="n">
        <v>46275</v>
      </c>
      <c r="C10096" s="1" t="n">
        <v>22</v>
      </c>
      <c r="D10096" s="1" t="s">
        <v>3364</v>
      </c>
      <c r="E10096" s="1" t="n">
        <v>42</v>
      </c>
      <c r="F10096" s="1" t="s">
        <v>99</v>
      </c>
      <c r="I10096" s="1" t="n">
        <v>4605</v>
      </c>
      <c r="J10096" s="1" t="n">
        <v>100016</v>
      </c>
      <c r="K10096" s="1" t="n">
        <v>17</v>
      </c>
      <c r="L10096" s="1" t="s">
        <v>3373</v>
      </c>
      <c r="N10096" s="1" t="n">
        <v>4.208</v>
      </c>
      <c r="O10096" s="1" t="n">
        <v>194.91</v>
      </c>
    </row>
    <row r="10097" customFormat="false" ht="15" hidden="false" customHeight="true" outlineLevel="0" collapsed="false">
      <c r="A10097" s="1" t="n">
        <v>3</v>
      </c>
      <c r="B10097" s="18" t="n">
        <v>46275</v>
      </c>
      <c r="C10097" s="1" t="n">
        <v>22</v>
      </c>
      <c r="D10097" s="1" t="s">
        <v>3364</v>
      </c>
      <c r="E10097" s="1" t="n">
        <v>42</v>
      </c>
      <c r="F10097" s="1" t="s">
        <v>99</v>
      </c>
      <c r="I10097" s="1" t="n">
        <v>4605</v>
      </c>
      <c r="J10097" s="1" t="n">
        <v>100017</v>
      </c>
      <c r="K10097" s="1" t="n">
        <v>18</v>
      </c>
      <c r="L10097" s="1" t="s">
        <v>3374</v>
      </c>
      <c r="N10097" s="1" t="n">
        <v>2.986</v>
      </c>
      <c r="O10097" s="1" t="n">
        <v>163.49</v>
      </c>
    </row>
    <row r="10098" customFormat="false" ht="15" hidden="false" customHeight="true" outlineLevel="0" collapsed="false">
      <c r="A10098" s="1" t="n">
        <v>3</v>
      </c>
      <c r="B10098" s="18" t="n">
        <v>46275</v>
      </c>
      <c r="C10098" s="1" t="n">
        <v>22</v>
      </c>
      <c r="D10098" s="1" t="s">
        <v>3364</v>
      </c>
      <c r="E10098" s="1" t="n">
        <v>42</v>
      </c>
      <c r="F10098" s="1" t="s">
        <v>99</v>
      </c>
      <c r="I10098" s="1" t="n">
        <v>4605</v>
      </c>
      <c r="J10098" s="1" t="n">
        <v>100020</v>
      </c>
      <c r="K10098" s="1" t="n">
        <v>21</v>
      </c>
      <c r="L10098" s="1" t="s">
        <v>3384</v>
      </c>
      <c r="N10098" s="1" t="n">
        <v>1.316</v>
      </c>
      <c r="O10098" s="1" t="n">
        <v>45.39</v>
      </c>
    </row>
    <row r="10099" customFormat="false" ht="15" hidden="false" customHeight="true" outlineLevel="0" collapsed="false">
      <c r="A10099" s="1" t="n">
        <v>3</v>
      </c>
      <c r="B10099" s="18" t="n">
        <v>46275</v>
      </c>
      <c r="C10099" s="1" t="n">
        <v>22</v>
      </c>
      <c r="D10099" s="1" t="s">
        <v>3364</v>
      </c>
      <c r="E10099" s="1" t="n">
        <v>42</v>
      </c>
      <c r="F10099" s="1" t="s">
        <v>99</v>
      </c>
      <c r="I10099" s="1" t="n">
        <v>4605</v>
      </c>
      <c r="J10099" s="1" t="n">
        <v>100053</v>
      </c>
      <c r="K10099" s="1" t="n">
        <v>54</v>
      </c>
      <c r="L10099" s="1" t="s">
        <v>3375</v>
      </c>
      <c r="N10099" s="1" t="n">
        <v>3.518</v>
      </c>
      <c r="O10099" s="1" t="n">
        <v>133.18</v>
      </c>
    </row>
    <row r="10100" customFormat="false" ht="15" hidden="false" customHeight="true" outlineLevel="0" collapsed="false">
      <c r="A10100" s="1" t="n">
        <v>3</v>
      </c>
      <c r="B10100" s="18" t="n">
        <v>46275</v>
      </c>
      <c r="C10100" s="1" t="n">
        <v>22</v>
      </c>
      <c r="D10100" s="1" t="s">
        <v>3364</v>
      </c>
      <c r="E10100" s="1" t="n">
        <v>42</v>
      </c>
      <c r="F10100" s="1" t="s">
        <v>99</v>
      </c>
      <c r="I10100" s="1" t="n">
        <v>4605</v>
      </c>
      <c r="J10100" s="1" t="n">
        <v>100638</v>
      </c>
      <c r="K10100" s="1" t="n">
        <v>508</v>
      </c>
      <c r="L10100" s="1" t="s">
        <v>3376</v>
      </c>
      <c r="N10100" s="1" t="n">
        <v>5.098</v>
      </c>
      <c r="O10100" s="1" t="n">
        <v>8.56</v>
      </c>
    </row>
    <row r="10101" customFormat="false" ht="15" hidden="false" customHeight="true" outlineLevel="0" collapsed="false">
      <c r="A10101" s="1" t="n">
        <v>3</v>
      </c>
      <c r="B10101" s="18" t="n">
        <v>46275</v>
      </c>
      <c r="C10101" s="1" t="n">
        <v>22</v>
      </c>
      <c r="D10101" s="1" t="s">
        <v>3364</v>
      </c>
      <c r="E10101" s="1" t="n">
        <v>42</v>
      </c>
      <c r="F10101" s="1" t="s">
        <v>99</v>
      </c>
      <c r="I10101" s="1" t="n">
        <v>4605</v>
      </c>
      <c r="J10101" s="1" t="n">
        <v>100638</v>
      </c>
      <c r="K10101" s="1" t="n">
        <v>508</v>
      </c>
      <c r="L10101" s="1" t="s">
        <v>3376</v>
      </c>
      <c r="N10101" s="1" t="n">
        <v>1.924</v>
      </c>
      <c r="O10101" s="1" t="n">
        <v>2.82</v>
      </c>
    </row>
    <row r="10102" customFormat="false" ht="15" hidden="false" customHeight="true" outlineLevel="0" collapsed="false">
      <c r="A10102" s="1" t="n">
        <v>3</v>
      </c>
      <c r="B10102" s="18" t="n">
        <v>46275</v>
      </c>
      <c r="C10102" s="1" t="n">
        <v>22</v>
      </c>
      <c r="D10102" s="1" t="s">
        <v>3364</v>
      </c>
      <c r="E10102" s="1" t="n">
        <v>42</v>
      </c>
      <c r="F10102" s="1" t="s">
        <v>99</v>
      </c>
      <c r="I10102" s="1" t="n">
        <v>4605</v>
      </c>
      <c r="J10102" s="1" t="n">
        <v>100520</v>
      </c>
      <c r="K10102" s="1" t="n">
        <v>507</v>
      </c>
      <c r="L10102" s="1" t="s">
        <v>3377</v>
      </c>
      <c r="N10102" s="1" t="n">
        <v>22.589</v>
      </c>
      <c r="O10102" s="1" t="n">
        <v>56.97</v>
      </c>
    </row>
    <row r="10103" customFormat="false" ht="15" hidden="false" customHeight="true" outlineLevel="0" collapsed="false">
      <c r="A10103" s="1" t="n">
        <v>3</v>
      </c>
      <c r="B10103" s="18" t="n">
        <v>46275</v>
      </c>
      <c r="C10103" s="1" t="n">
        <v>22</v>
      </c>
      <c r="D10103" s="1" t="s">
        <v>3364</v>
      </c>
      <c r="E10103" s="1" t="n">
        <v>42</v>
      </c>
      <c r="F10103" s="1" t="s">
        <v>99</v>
      </c>
      <c r="I10103" s="1" t="n">
        <v>4605</v>
      </c>
      <c r="J10103" s="1" t="n">
        <v>100520</v>
      </c>
      <c r="K10103" s="1" t="n">
        <v>507</v>
      </c>
      <c r="L10103" s="1" t="s">
        <v>3377</v>
      </c>
      <c r="N10103" s="1" t="n">
        <v>3.456</v>
      </c>
      <c r="O10103" s="1" t="n">
        <v>7.62</v>
      </c>
    </row>
    <row r="10104" customFormat="false" ht="15" hidden="false" customHeight="true" outlineLevel="0" collapsed="false">
      <c r="A10104" s="1" t="n">
        <v>3</v>
      </c>
      <c r="B10104" s="18" t="n">
        <v>46275</v>
      </c>
      <c r="C10104" s="1" t="n">
        <v>22</v>
      </c>
      <c r="D10104" s="1" t="s">
        <v>3364</v>
      </c>
      <c r="E10104" s="1" t="n">
        <v>42</v>
      </c>
      <c r="F10104" s="1" t="s">
        <v>99</v>
      </c>
      <c r="I10104" s="1" t="n">
        <v>4605</v>
      </c>
      <c r="J10104" s="1" t="n">
        <v>110455</v>
      </c>
      <c r="K10104" s="1" t="n">
        <v>53212</v>
      </c>
      <c r="L10104" s="1" t="s">
        <v>3378</v>
      </c>
      <c r="N10104" s="1" t="n">
        <v>0.335</v>
      </c>
      <c r="O10104" s="1" t="n">
        <v>0.01</v>
      </c>
    </row>
    <row r="10105" customFormat="false" ht="15" hidden="false" customHeight="true" outlineLevel="0" collapsed="false">
      <c r="A10105" s="1" t="n">
        <v>3</v>
      </c>
      <c r="B10105" s="18" t="n">
        <v>46275</v>
      </c>
      <c r="C10105" s="1" t="n">
        <v>22</v>
      </c>
      <c r="D10105" s="1" t="s">
        <v>3364</v>
      </c>
      <c r="E10105" s="1" t="n">
        <v>42</v>
      </c>
      <c r="F10105" s="1" t="s">
        <v>99</v>
      </c>
      <c r="I10105" s="1" t="n">
        <v>4605</v>
      </c>
      <c r="J10105" s="1" t="n">
        <v>110455</v>
      </c>
      <c r="K10105" s="1" t="n">
        <v>53212</v>
      </c>
      <c r="L10105" s="1" t="s">
        <v>3378</v>
      </c>
      <c r="N10105" s="1" t="n">
        <v>1.113</v>
      </c>
      <c r="O10105" s="1" t="n">
        <v>0</v>
      </c>
    </row>
    <row r="10106" customFormat="false" ht="15" hidden="false" customHeight="true" outlineLevel="0" collapsed="false">
      <c r="A10106" s="1" t="n">
        <v>3</v>
      </c>
      <c r="B10106" s="18" t="n">
        <v>46275</v>
      </c>
      <c r="C10106" s="1" t="n">
        <v>22</v>
      </c>
      <c r="D10106" s="1" t="s">
        <v>3364</v>
      </c>
      <c r="E10106" s="1" t="n">
        <v>42</v>
      </c>
      <c r="F10106" s="1" t="s">
        <v>99</v>
      </c>
      <c r="I10106" s="1" t="n">
        <v>4607</v>
      </c>
      <c r="J10106" s="1" t="n">
        <v>100000</v>
      </c>
      <c r="K10106" s="1" t="n">
        <v>1</v>
      </c>
      <c r="L10106" s="1" t="s">
        <v>3379</v>
      </c>
      <c r="N10106" s="1" t="n">
        <v>2.468</v>
      </c>
      <c r="O10106" s="1" t="n">
        <v>61.8</v>
      </c>
    </row>
    <row r="10107" customFormat="false" ht="15" hidden="false" customHeight="true" outlineLevel="0" collapsed="false">
      <c r="A10107" s="1" t="n">
        <v>3</v>
      </c>
      <c r="B10107" s="18" t="n">
        <v>46275</v>
      </c>
      <c r="C10107" s="1" t="n">
        <v>22</v>
      </c>
      <c r="D10107" s="1" t="s">
        <v>3364</v>
      </c>
      <c r="E10107" s="1" t="n">
        <v>42</v>
      </c>
      <c r="F10107" s="1" t="s">
        <v>99</v>
      </c>
      <c r="I10107" s="1" t="n">
        <v>4607</v>
      </c>
      <c r="J10107" s="1" t="n">
        <v>100006</v>
      </c>
      <c r="K10107" s="1" t="n">
        <v>7</v>
      </c>
      <c r="L10107" s="1" t="s">
        <v>3365</v>
      </c>
      <c r="N10107" s="1" t="n">
        <v>2.336</v>
      </c>
      <c r="O10107" s="1" t="n">
        <v>80.69</v>
      </c>
    </row>
    <row r="10108" customFormat="false" ht="15" hidden="false" customHeight="true" outlineLevel="0" collapsed="false">
      <c r="A10108" s="1" t="n">
        <v>3</v>
      </c>
      <c r="B10108" s="18" t="n">
        <v>46275</v>
      </c>
      <c r="C10108" s="1" t="n">
        <v>22</v>
      </c>
      <c r="D10108" s="1" t="s">
        <v>3364</v>
      </c>
      <c r="E10108" s="1" t="n">
        <v>42</v>
      </c>
      <c r="F10108" s="1" t="s">
        <v>99</v>
      </c>
      <c r="I10108" s="1" t="n">
        <v>4607</v>
      </c>
      <c r="J10108" s="1" t="n">
        <v>100008</v>
      </c>
      <c r="K10108" s="1" t="n">
        <v>9</v>
      </c>
      <c r="L10108" s="1" t="s">
        <v>3366</v>
      </c>
      <c r="N10108" s="1" t="n">
        <v>10.695</v>
      </c>
      <c r="O10108" s="1" t="n">
        <v>378.65</v>
      </c>
    </row>
    <row r="10109" customFormat="false" ht="15" hidden="false" customHeight="true" outlineLevel="0" collapsed="false">
      <c r="A10109" s="1" t="n">
        <v>3</v>
      </c>
      <c r="B10109" s="18" t="n">
        <v>46275</v>
      </c>
      <c r="C10109" s="1" t="n">
        <v>22</v>
      </c>
      <c r="D10109" s="1" t="s">
        <v>3364</v>
      </c>
      <c r="E10109" s="1" t="n">
        <v>42</v>
      </c>
      <c r="F10109" s="1" t="s">
        <v>99</v>
      </c>
      <c r="I10109" s="1" t="n">
        <v>4607</v>
      </c>
      <c r="J10109" s="1" t="n">
        <v>100010</v>
      </c>
      <c r="K10109" s="1" t="n">
        <v>11</v>
      </c>
      <c r="L10109" s="1" t="s">
        <v>3367</v>
      </c>
      <c r="N10109" s="1" t="n">
        <v>2.444</v>
      </c>
      <c r="O10109" s="1" t="n">
        <v>99.19</v>
      </c>
    </row>
    <row r="10110" customFormat="false" ht="15" hidden="false" customHeight="true" outlineLevel="0" collapsed="false">
      <c r="A10110" s="1" t="n">
        <v>3</v>
      </c>
      <c r="B10110" s="18" t="n">
        <v>46275</v>
      </c>
      <c r="C10110" s="1" t="n">
        <v>22</v>
      </c>
      <c r="D10110" s="1" t="s">
        <v>3364</v>
      </c>
      <c r="E10110" s="1" t="n">
        <v>42</v>
      </c>
      <c r="F10110" s="1" t="s">
        <v>99</v>
      </c>
      <c r="I10110" s="1" t="n">
        <v>4607</v>
      </c>
      <c r="J10110" s="1" t="n">
        <v>100011</v>
      </c>
      <c r="K10110" s="1" t="n">
        <v>12</v>
      </c>
      <c r="L10110" s="1" t="s">
        <v>3368</v>
      </c>
      <c r="N10110" s="1" t="n">
        <v>6.215</v>
      </c>
      <c r="O10110" s="1" t="n">
        <v>252.25</v>
      </c>
    </row>
    <row r="10111" customFormat="false" ht="15" hidden="false" customHeight="true" outlineLevel="0" collapsed="false">
      <c r="A10111" s="1" t="n">
        <v>3</v>
      </c>
      <c r="B10111" s="18" t="n">
        <v>46275</v>
      </c>
      <c r="C10111" s="1" t="n">
        <v>22</v>
      </c>
      <c r="D10111" s="1" t="s">
        <v>3364</v>
      </c>
      <c r="E10111" s="1" t="n">
        <v>42</v>
      </c>
      <c r="F10111" s="1" t="s">
        <v>99</v>
      </c>
      <c r="I10111" s="1" t="n">
        <v>4607</v>
      </c>
      <c r="J10111" s="1" t="n">
        <v>100012</v>
      </c>
      <c r="K10111" s="1" t="n">
        <v>13</v>
      </c>
      <c r="L10111" s="1" t="s">
        <v>3369</v>
      </c>
      <c r="N10111" s="1" t="n">
        <v>5.486</v>
      </c>
      <c r="O10111" s="1" t="n">
        <v>241.61</v>
      </c>
    </row>
    <row r="10112" customFormat="false" ht="15" hidden="false" customHeight="true" outlineLevel="0" collapsed="false">
      <c r="A10112" s="1" t="n">
        <v>3</v>
      </c>
      <c r="B10112" s="18" t="n">
        <v>46275</v>
      </c>
      <c r="C10112" s="1" t="n">
        <v>22</v>
      </c>
      <c r="D10112" s="1" t="s">
        <v>3364</v>
      </c>
      <c r="E10112" s="1" t="n">
        <v>42</v>
      </c>
      <c r="F10112" s="1" t="s">
        <v>99</v>
      </c>
      <c r="I10112" s="1" t="n">
        <v>4607</v>
      </c>
      <c r="J10112" s="1" t="n">
        <v>100013</v>
      </c>
      <c r="K10112" s="1" t="n">
        <v>14</v>
      </c>
      <c r="L10112" s="1" t="s">
        <v>3370</v>
      </c>
      <c r="N10112" s="1" t="n">
        <v>9.365</v>
      </c>
      <c r="O10112" s="1" t="n">
        <v>444.81</v>
      </c>
    </row>
    <row r="10113" customFormat="false" ht="15" hidden="false" customHeight="true" outlineLevel="0" collapsed="false">
      <c r="A10113" s="1" t="n">
        <v>3</v>
      </c>
      <c r="B10113" s="18" t="n">
        <v>46275</v>
      </c>
      <c r="C10113" s="1" t="n">
        <v>22</v>
      </c>
      <c r="D10113" s="1" t="s">
        <v>3364</v>
      </c>
      <c r="E10113" s="1" t="n">
        <v>42</v>
      </c>
      <c r="F10113" s="1" t="s">
        <v>99</v>
      </c>
      <c r="I10113" s="1" t="n">
        <v>4607</v>
      </c>
      <c r="J10113" s="1" t="n">
        <v>100014</v>
      </c>
      <c r="K10113" s="1" t="n">
        <v>15</v>
      </c>
      <c r="L10113" s="1" t="s">
        <v>3371</v>
      </c>
      <c r="N10113" s="1" t="n">
        <v>4.22</v>
      </c>
      <c r="O10113" s="1" t="n">
        <v>204.08</v>
      </c>
    </row>
    <row r="10114" customFormat="false" ht="15" hidden="false" customHeight="true" outlineLevel="0" collapsed="false">
      <c r="A10114" s="1" t="n">
        <v>3</v>
      </c>
      <c r="B10114" s="18" t="n">
        <v>46275</v>
      </c>
      <c r="C10114" s="1" t="n">
        <v>22</v>
      </c>
      <c r="D10114" s="1" t="s">
        <v>3364</v>
      </c>
      <c r="E10114" s="1" t="n">
        <v>42</v>
      </c>
      <c r="F10114" s="1" t="s">
        <v>99</v>
      </c>
      <c r="I10114" s="1" t="n">
        <v>4607</v>
      </c>
      <c r="J10114" s="1" t="n">
        <v>100015</v>
      </c>
      <c r="K10114" s="1" t="n">
        <v>16</v>
      </c>
      <c r="L10114" s="1" t="s">
        <v>3372</v>
      </c>
      <c r="N10114" s="1" t="n">
        <v>1.582</v>
      </c>
      <c r="O10114" s="1" t="n">
        <v>69.67</v>
      </c>
    </row>
    <row r="10115" customFormat="false" ht="15" hidden="false" customHeight="true" outlineLevel="0" collapsed="false">
      <c r="A10115" s="1" t="n">
        <v>3</v>
      </c>
      <c r="B10115" s="18" t="n">
        <v>46275</v>
      </c>
      <c r="C10115" s="1" t="n">
        <v>22</v>
      </c>
      <c r="D10115" s="1" t="s">
        <v>3364</v>
      </c>
      <c r="E10115" s="1" t="n">
        <v>42</v>
      </c>
      <c r="F10115" s="1" t="s">
        <v>99</v>
      </c>
      <c r="I10115" s="1" t="n">
        <v>4607</v>
      </c>
      <c r="J10115" s="1" t="n">
        <v>100016</v>
      </c>
      <c r="K10115" s="1" t="n">
        <v>17</v>
      </c>
      <c r="L10115" s="1" t="s">
        <v>3373</v>
      </c>
      <c r="N10115" s="1" t="n">
        <v>1.804</v>
      </c>
      <c r="O10115" s="1" t="n">
        <v>85.68</v>
      </c>
    </row>
    <row r="10116" customFormat="false" ht="15" hidden="false" customHeight="true" outlineLevel="0" collapsed="false">
      <c r="A10116" s="1" t="n">
        <v>3</v>
      </c>
      <c r="B10116" s="18" t="n">
        <v>46275</v>
      </c>
      <c r="C10116" s="1" t="n">
        <v>22</v>
      </c>
      <c r="D10116" s="1" t="s">
        <v>3364</v>
      </c>
      <c r="E10116" s="1" t="n">
        <v>42</v>
      </c>
      <c r="F10116" s="1" t="s">
        <v>99</v>
      </c>
      <c r="I10116" s="1" t="n">
        <v>4607</v>
      </c>
      <c r="J10116" s="1" t="n">
        <v>100017</v>
      </c>
      <c r="K10116" s="1" t="n">
        <v>18</v>
      </c>
      <c r="L10116" s="1" t="s">
        <v>3374</v>
      </c>
      <c r="N10116" s="1" t="n">
        <v>1.398</v>
      </c>
      <c r="O10116" s="1" t="n">
        <v>78.48</v>
      </c>
    </row>
    <row r="10117" customFormat="false" ht="15" hidden="false" customHeight="true" outlineLevel="0" collapsed="false">
      <c r="A10117" s="1" t="n">
        <v>3</v>
      </c>
      <c r="B10117" s="18" t="n">
        <v>46275</v>
      </c>
      <c r="C10117" s="1" t="n">
        <v>22</v>
      </c>
      <c r="D10117" s="1" t="s">
        <v>3364</v>
      </c>
      <c r="E10117" s="1" t="n">
        <v>42</v>
      </c>
      <c r="F10117" s="1" t="s">
        <v>99</v>
      </c>
      <c r="I10117" s="1" t="n">
        <v>4607</v>
      </c>
      <c r="J10117" s="1" t="n">
        <v>100019</v>
      </c>
      <c r="K10117" s="1" t="n">
        <v>20</v>
      </c>
      <c r="L10117" s="1" t="s">
        <v>5064</v>
      </c>
      <c r="N10117" s="1" t="n">
        <v>1.174</v>
      </c>
      <c r="O10117" s="1" t="n">
        <v>43.59</v>
      </c>
    </row>
    <row r="10118" customFormat="false" ht="15" hidden="false" customHeight="true" outlineLevel="0" collapsed="false">
      <c r="A10118" s="1" t="n">
        <v>3</v>
      </c>
      <c r="B10118" s="18" t="n">
        <v>46275</v>
      </c>
      <c r="C10118" s="1" t="n">
        <v>22</v>
      </c>
      <c r="D10118" s="1" t="s">
        <v>3364</v>
      </c>
      <c r="E10118" s="1" t="n">
        <v>42</v>
      </c>
      <c r="F10118" s="1" t="s">
        <v>99</v>
      </c>
      <c r="I10118" s="1" t="n">
        <v>4607</v>
      </c>
      <c r="J10118" s="1" t="n">
        <v>100020</v>
      </c>
      <c r="K10118" s="1" t="n">
        <v>21</v>
      </c>
      <c r="L10118" s="1" t="s">
        <v>3384</v>
      </c>
      <c r="N10118" s="1" t="n">
        <v>3.262</v>
      </c>
      <c r="O10118" s="1" t="n">
        <v>115.49</v>
      </c>
    </row>
    <row r="10119" customFormat="false" ht="15" hidden="false" customHeight="true" outlineLevel="0" collapsed="false">
      <c r="A10119" s="1" t="n">
        <v>3</v>
      </c>
      <c r="B10119" s="18" t="n">
        <v>46275</v>
      </c>
      <c r="C10119" s="1" t="n">
        <v>22</v>
      </c>
      <c r="D10119" s="1" t="s">
        <v>3364</v>
      </c>
      <c r="E10119" s="1" t="n">
        <v>42</v>
      </c>
      <c r="F10119" s="1" t="s">
        <v>99</v>
      </c>
      <c r="I10119" s="1" t="n">
        <v>4607</v>
      </c>
      <c r="J10119" s="1" t="n">
        <v>100520</v>
      </c>
      <c r="K10119" s="1" t="n">
        <v>507</v>
      </c>
      <c r="L10119" s="1" t="s">
        <v>3377</v>
      </c>
      <c r="N10119" s="1" t="n">
        <v>15.175</v>
      </c>
      <c r="O10119" s="1" t="n">
        <v>39.19</v>
      </c>
    </row>
    <row r="10120" customFormat="false" ht="15" hidden="false" customHeight="true" outlineLevel="0" collapsed="false">
      <c r="A10120" s="1" t="n">
        <v>3</v>
      </c>
      <c r="B10120" s="18" t="n">
        <v>46275</v>
      </c>
      <c r="C10120" s="1" t="n">
        <v>22</v>
      </c>
      <c r="D10120" s="1" t="s">
        <v>3364</v>
      </c>
      <c r="E10120" s="1" t="n">
        <v>42</v>
      </c>
      <c r="F10120" s="1" t="s">
        <v>99</v>
      </c>
      <c r="I10120" s="1" t="n">
        <v>4607</v>
      </c>
      <c r="J10120" s="1" t="n">
        <v>110455</v>
      </c>
      <c r="K10120" s="1" t="n">
        <v>53212</v>
      </c>
      <c r="L10120" s="1" t="s">
        <v>3378</v>
      </c>
      <c r="N10120" s="1" t="n">
        <v>0.976</v>
      </c>
      <c r="O10120" s="1" t="n">
        <v>0.02</v>
      </c>
    </row>
    <row r="10121" customFormat="false" ht="15" hidden="false" customHeight="true" outlineLevel="0" collapsed="false">
      <c r="A10121" s="1" t="n">
        <v>3</v>
      </c>
      <c r="B10121" s="18" t="n">
        <v>46275</v>
      </c>
      <c r="C10121" s="1" t="n">
        <v>39</v>
      </c>
      <c r="D10121" s="1" t="s">
        <v>3443</v>
      </c>
      <c r="E10121" s="1" t="n">
        <v>1895</v>
      </c>
      <c r="F10121" s="1" t="s">
        <v>198</v>
      </c>
      <c r="I10121" s="1" t="n">
        <v>47015</v>
      </c>
      <c r="J10121" s="1" t="n">
        <v>43686</v>
      </c>
      <c r="K10121" s="1" t="n">
        <v>7896030899249</v>
      </c>
      <c r="L10121" s="1" t="s">
        <v>4755</v>
      </c>
      <c r="N10121" s="1" t="n">
        <v>4</v>
      </c>
      <c r="O10121" s="1" t="n">
        <v>67.56</v>
      </c>
    </row>
    <row r="10122" customFormat="false" ht="15" hidden="false" customHeight="true" outlineLevel="0" collapsed="false">
      <c r="A10122" s="1" t="n">
        <v>3</v>
      </c>
      <c r="B10122" s="18" t="n">
        <v>46275</v>
      </c>
      <c r="C10122" s="1" t="n">
        <v>39</v>
      </c>
      <c r="D10122" s="1" t="s">
        <v>3443</v>
      </c>
      <c r="E10122" s="1" t="n">
        <v>1895</v>
      </c>
      <c r="F10122" s="1" t="s">
        <v>198</v>
      </c>
      <c r="I10122" s="1" t="n">
        <v>47015</v>
      </c>
      <c r="J10122" s="1" t="n">
        <v>43686</v>
      </c>
      <c r="K10122" s="1" t="n">
        <v>7896030899249</v>
      </c>
      <c r="L10122" s="1" t="s">
        <v>4755</v>
      </c>
      <c r="N10122" s="1" t="n">
        <v>8</v>
      </c>
      <c r="O10122" s="1" t="n">
        <v>135.12</v>
      </c>
    </row>
    <row r="10123" customFormat="false" ht="15" hidden="false" customHeight="true" outlineLevel="0" collapsed="false">
      <c r="A10123" s="1" t="n">
        <v>3</v>
      </c>
      <c r="B10123" s="18" t="n">
        <v>46275</v>
      </c>
      <c r="C10123" s="1" t="n">
        <v>39</v>
      </c>
      <c r="D10123" s="1" t="s">
        <v>3443</v>
      </c>
      <c r="E10123" s="1" t="n">
        <v>1636</v>
      </c>
      <c r="F10123" s="1" t="s">
        <v>69</v>
      </c>
      <c r="I10123" s="1" t="n">
        <v>3252013</v>
      </c>
      <c r="J10123" s="1" t="n">
        <v>45634</v>
      </c>
      <c r="K10123" s="1" t="n">
        <v>7898255677756</v>
      </c>
      <c r="L10123" s="1" t="s">
        <v>6190</v>
      </c>
      <c r="N10123" s="1" t="n">
        <v>1</v>
      </c>
      <c r="O10123" s="1" t="n">
        <v>38.94</v>
      </c>
    </row>
    <row r="10124" customFormat="false" ht="15" hidden="false" customHeight="true" outlineLevel="0" collapsed="false">
      <c r="A10124" s="1" t="n">
        <v>3</v>
      </c>
      <c r="B10124" s="18" t="n">
        <v>46275</v>
      </c>
      <c r="C10124" s="1" t="n">
        <v>39</v>
      </c>
      <c r="D10124" s="1" t="s">
        <v>3443</v>
      </c>
      <c r="E10124" s="1" t="n">
        <v>1636</v>
      </c>
      <c r="F10124" s="1" t="s">
        <v>69</v>
      </c>
      <c r="I10124" s="1" t="n">
        <v>3252013</v>
      </c>
      <c r="J10124" s="1" t="n">
        <v>45635</v>
      </c>
      <c r="K10124" s="1" t="n">
        <v>77896061972354</v>
      </c>
      <c r="L10124" s="1" t="s">
        <v>6191</v>
      </c>
      <c r="N10124" s="1" t="n">
        <v>12</v>
      </c>
      <c r="O10124" s="1" t="n">
        <v>306.06</v>
      </c>
    </row>
    <row r="10125" customFormat="false" ht="15" hidden="false" customHeight="true" outlineLevel="0" collapsed="false">
      <c r="A10125" s="1" t="n">
        <v>3</v>
      </c>
      <c r="B10125" s="18" t="n">
        <v>46275</v>
      </c>
      <c r="C10125" s="1" t="n">
        <v>39</v>
      </c>
      <c r="D10125" s="1" t="s">
        <v>3443</v>
      </c>
      <c r="E10125" s="1" t="n">
        <v>1636</v>
      </c>
      <c r="F10125" s="1" t="s">
        <v>69</v>
      </c>
      <c r="I10125" s="1" t="n">
        <v>3252013</v>
      </c>
      <c r="J10125" s="1" t="n">
        <v>80038</v>
      </c>
      <c r="K10125" s="1" t="n">
        <v>77896061971326</v>
      </c>
      <c r="L10125" s="1" t="s">
        <v>6192</v>
      </c>
      <c r="N10125" s="1" t="n">
        <v>16</v>
      </c>
      <c r="O10125" s="1" t="n">
        <v>205.31</v>
      </c>
    </row>
    <row r="10126" customFormat="false" ht="15" hidden="false" customHeight="true" outlineLevel="0" collapsed="false">
      <c r="A10126" s="1" t="n">
        <v>3</v>
      </c>
      <c r="B10126" s="18" t="n">
        <v>46275</v>
      </c>
      <c r="C10126" s="1" t="n">
        <v>100</v>
      </c>
      <c r="D10126" s="1" t="s">
        <v>3385</v>
      </c>
      <c r="E10126" s="1" t="n">
        <v>42</v>
      </c>
      <c r="F10126" s="1" t="s">
        <v>99</v>
      </c>
      <c r="I10126" s="1" t="n">
        <v>1681898</v>
      </c>
      <c r="J10126" s="1" t="n">
        <v>100000</v>
      </c>
      <c r="K10126" s="1" t="n">
        <v>1</v>
      </c>
      <c r="L10126" s="1" t="s">
        <v>3379</v>
      </c>
      <c r="N10126" s="1" t="n">
        <v>3.036</v>
      </c>
      <c r="O10126" s="1" t="n">
        <v>75.93</v>
      </c>
    </row>
    <row r="10127" customFormat="false" ht="15" hidden="false" customHeight="true" outlineLevel="0" collapsed="false">
      <c r="A10127" s="1" t="n">
        <v>3</v>
      </c>
      <c r="B10127" s="18" t="n">
        <v>46275</v>
      </c>
      <c r="C10127" s="1" t="n">
        <v>100</v>
      </c>
      <c r="D10127" s="1" t="s">
        <v>3385</v>
      </c>
      <c r="E10127" s="1" t="n">
        <v>42</v>
      </c>
      <c r="F10127" s="1" t="s">
        <v>99</v>
      </c>
      <c r="I10127" s="1" t="n">
        <v>1681898</v>
      </c>
      <c r="J10127" s="1" t="n">
        <v>100006</v>
      </c>
      <c r="K10127" s="1" t="n">
        <v>7</v>
      </c>
      <c r="L10127" s="1" t="s">
        <v>3365</v>
      </c>
      <c r="N10127" s="1" t="n">
        <v>2.26</v>
      </c>
      <c r="O10127" s="1" t="n">
        <v>77.97</v>
      </c>
    </row>
    <row r="10128" customFormat="false" ht="15" hidden="false" customHeight="true" outlineLevel="0" collapsed="false">
      <c r="A10128" s="1" t="n">
        <v>3</v>
      </c>
      <c r="B10128" s="18" t="n">
        <v>46275</v>
      </c>
      <c r="C10128" s="1" t="n">
        <v>100</v>
      </c>
      <c r="D10128" s="1" t="s">
        <v>3385</v>
      </c>
      <c r="E10128" s="1" t="n">
        <v>42</v>
      </c>
      <c r="F10128" s="1" t="s">
        <v>99</v>
      </c>
      <c r="I10128" s="1" t="n">
        <v>1681898</v>
      </c>
      <c r="J10128" s="1" t="n">
        <v>100007</v>
      </c>
      <c r="K10128" s="1" t="n">
        <v>8</v>
      </c>
      <c r="L10128" s="1" t="s">
        <v>3383</v>
      </c>
      <c r="N10128" s="1" t="n">
        <v>2.938</v>
      </c>
      <c r="O10128" s="1" t="n">
        <v>86.15</v>
      </c>
    </row>
    <row r="10129" customFormat="false" ht="15" hidden="false" customHeight="true" outlineLevel="0" collapsed="false">
      <c r="A10129" s="1" t="n">
        <v>3</v>
      </c>
      <c r="B10129" s="18" t="n">
        <v>46275</v>
      </c>
      <c r="C10129" s="1" t="n">
        <v>100</v>
      </c>
      <c r="D10129" s="1" t="s">
        <v>3385</v>
      </c>
      <c r="E10129" s="1" t="n">
        <v>42</v>
      </c>
      <c r="F10129" s="1" t="s">
        <v>99</v>
      </c>
      <c r="I10129" s="1" t="n">
        <v>1681898</v>
      </c>
      <c r="J10129" s="1" t="n">
        <v>100008</v>
      </c>
      <c r="K10129" s="1" t="n">
        <v>9</v>
      </c>
      <c r="L10129" s="1" t="s">
        <v>3366</v>
      </c>
      <c r="N10129" s="1" t="n">
        <v>12.46</v>
      </c>
      <c r="O10129" s="1" t="n">
        <v>440.62</v>
      </c>
    </row>
    <row r="10130" customFormat="false" ht="15" hidden="false" customHeight="true" outlineLevel="0" collapsed="false">
      <c r="A10130" s="1" t="n">
        <v>3</v>
      </c>
      <c r="B10130" s="18" t="n">
        <v>46275</v>
      </c>
      <c r="C10130" s="1" t="n">
        <v>100</v>
      </c>
      <c r="D10130" s="1" t="s">
        <v>3385</v>
      </c>
      <c r="E10130" s="1" t="n">
        <v>42</v>
      </c>
      <c r="F10130" s="1" t="s">
        <v>99</v>
      </c>
      <c r="I10130" s="1" t="n">
        <v>1681898</v>
      </c>
      <c r="J10130" s="1" t="n">
        <v>100010</v>
      </c>
      <c r="K10130" s="1" t="n">
        <v>11</v>
      </c>
      <c r="L10130" s="1" t="s">
        <v>3367</v>
      </c>
      <c r="N10130" s="1" t="n">
        <v>3.202</v>
      </c>
      <c r="O10130" s="1" t="n">
        <v>129.8</v>
      </c>
    </row>
    <row r="10131" customFormat="false" ht="15" hidden="false" customHeight="true" outlineLevel="0" collapsed="false">
      <c r="A10131" s="1" t="n">
        <v>3</v>
      </c>
      <c r="B10131" s="18" t="n">
        <v>46275</v>
      </c>
      <c r="C10131" s="1" t="n">
        <v>100</v>
      </c>
      <c r="D10131" s="1" t="s">
        <v>3385</v>
      </c>
      <c r="E10131" s="1" t="n">
        <v>42</v>
      </c>
      <c r="F10131" s="1" t="s">
        <v>99</v>
      </c>
      <c r="I10131" s="1" t="n">
        <v>1681898</v>
      </c>
      <c r="J10131" s="1" t="n">
        <v>100011</v>
      </c>
      <c r="K10131" s="1" t="n">
        <v>12</v>
      </c>
      <c r="L10131" s="1" t="s">
        <v>3368</v>
      </c>
      <c r="N10131" s="1" t="n">
        <v>6.225</v>
      </c>
      <c r="O10131" s="1" t="n">
        <v>252.35</v>
      </c>
    </row>
    <row r="10132" customFormat="false" ht="15" hidden="false" customHeight="true" outlineLevel="0" collapsed="false">
      <c r="A10132" s="1" t="n">
        <v>3</v>
      </c>
      <c r="B10132" s="18" t="n">
        <v>46275</v>
      </c>
      <c r="C10132" s="1" t="n">
        <v>100</v>
      </c>
      <c r="D10132" s="1" t="s">
        <v>3385</v>
      </c>
      <c r="E10132" s="1" t="n">
        <v>42</v>
      </c>
      <c r="F10132" s="1" t="s">
        <v>99</v>
      </c>
      <c r="I10132" s="1" t="n">
        <v>1681898</v>
      </c>
      <c r="J10132" s="1" t="n">
        <v>100012</v>
      </c>
      <c r="K10132" s="1" t="n">
        <v>13</v>
      </c>
      <c r="L10132" s="1" t="s">
        <v>3369</v>
      </c>
      <c r="N10132" s="1" t="n">
        <v>5.926</v>
      </c>
      <c r="O10132" s="1" t="n">
        <v>260.68</v>
      </c>
    </row>
    <row r="10133" customFormat="false" ht="15" hidden="false" customHeight="true" outlineLevel="0" collapsed="false">
      <c r="A10133" s="1" t="n">
        <v>3</v>
      </c>
      <c r="B10133" s="18" t="n">
        <v>46275</v>
      </c>
      <c r="C10133" s="1" t="n">
        <v>100</v>
      </c>
      <c r="D10133" s="1" t="s">
        <v>3385</v>
      </c>
      <c r="E10133" s="1" t="n">
        <v>42</v>
      </c>
      <c r="F10133" s="1" t="s">
        <v>99</v>
      </c>
      <c r="I10133" s="1" t="n">
        <v>1681898</v>
      </c>
      <c r="J10133" s="1" t="n">
        <v>100013</v>
      </c>
      <c r="K10133" s="1" t="n">
        <v>14</v>
      </c>
      <c r="L10133" s="1" t="s">
        <v>3370</v>
      </c>
      <c r="N10133" s="1" t="n">
        <v>9.865</v>
      </c>
      <c r="O10133" s="1" t="n">
        <v>468</v>
      </c>
    </row>
    <row r="10134" customFormat="false" ht="15" hidden="false" customHeight="true" outlineLevel="0" collapsed="false">
      <c r="A10134" s="1" t="n">
        <v>3</v>
      </c>
      <c r="B10134" s="18" t="n">
        <v>46275</v>
      </c>
      <c r="C10134" s="1" t="n">
        <v>100</v>
      </c>
      <c r="D10134" s="1" t="s">
        <v>3385</v>
      </c>
      <c r="E10134" s="1" t="n">
        <v>42</v>
      </c>
      <c r="F10134" s="1" t="s">
        <v>99</v>
      </c>
      <c r="I10134" s="1" t="n">
        <v>1681898</v>
      </c>
      <c r="J10134" s="1" t="n">
        <v>100014</v>
      </c>
      <c r="K10134" s="1" t="n">
        <v>15</v>
      </c>
      <c r="L10134" s="1" t="s">
        <v>3371</v>
      </c>
      <c r="N10134" s="1" t="n">
        <v>4.1</v>
      </c>
      <c r="O10134" s="1" t="n">
        <v>198.04</v>
      </c>
    </row>
    <row r="10135" customFormat="false" ht="15" hidden="false" customHeight="true" outlineLevel="0" collapsed="false">
      <c r="A10135" s="1" t="n">
        <v>3</v>
      </c>
      <c r="B10135" s="18" t="n">
        <v>46275</v>
      </c>
      <c r="C10135" s="1" t="n">
        <v>100</v>
      </c>
      <c r="D10135" s="1" t="s">
        <v>3385</v>
      </c>
      <c r="E10135" s="1" t="n">
        <v>42</v>
      </c>
      <c r="F10135" s="1" t="s">
        <v>99</v>
      </c>
      <c r="I10135" s="1" t="n">
        <v>1681898</v>
      </c>
      <c r="J10135" s="1" t="n">
        <v>100015</v>
      </c>
      <c r="K10135" s="1" t="n">
        <v>16</v>
      </c>
      <c r="L10135" s="1" t="s">
        <v>3372</v>
      </c>
      <c r="N10135" s="1" t="n">
        <v>1.402</v>
      </c>
      <c r="O10135" s="1" t="n">
        <v>61.67</v>
      </c>
    </row>
    <row r="10136" customFormat="false" ht="15" hidden="false" customHeight="true" outlineLevel="0" collapsed="false">
      <c r="A10136" s="1" t="n">
        <v>3</v>
      </c>
      <c r="B10136" s="18" t="n">
        <v>46275</v>
      </c>
      <c r="C10136" s="1" t="n">
        <v>100</v>
      </c>
      <c r="D10136" s="1" t="s">
        <v>3385</v>
      </c>
      <c r="E10136" s="1" t="n">
        <v>42</v>
      </c>
      <c r="F10136" s="1" t="s">
        <v>99</v>
      </c>
      <c r="I10136" s="1" t="n">
        <v>1681898</v>
      </c>
      <c r="J10136" s="1" t="n">
        <v>100016</v>
      </c>
      <c r="K10136" s="1" t="n">
        <v>17</v>
      </c>
      <c r="L10136" s="1" t="s">
        <v>3373</v>
      </c>
      <c r="N10136" s="1" t="n">
        <v>1.962</v>
      </c>
      <c r="O10136" s="1" t="n">
        <v>93.08</v>
      </c>
    </row>
    <row r="10137" customFormat="false" ht="15" hidden="false" customHeight="true" outlineLevel="0" collapsed="false">
      <c r="A10137" s="1" t="n">
        <v>3</v>
      </c>
      <c r="B10137" s="18" t="n">
        <v>46275</v>
      </c>
      <c r="C10137" s="1" t="n">
        <v>100</v>
      </c>
      <c r="D10137" s="1" t="s">
        <v>3385</v>
      </c>
      <c r="E10137" s="1" t="n">
        <v>42</v>
      </c>
      <c r="F10137" s="1" t="s">
        <v>99</v>
      </c>
      <c r="I10137" s="1" t="n">
        <v>1681898</v>
      </c>
      <c r="J10137" s="1" t="n">
        <v>100017</v>
      </c>
      <c r="K10137" s="1" t="n">
        <v>18</v>
      </c>
      <c r="L10137" s="1" t="s">
        <v>3374</v>
      </c>
      <c r="N10137" s="1" t="n">
        <v>1.498</v>
      </c>
      <c r="O10137" s="1" t="n">
        <v>83.99</v>
      </c>
    </row>
    <row r="10138" customFormat="false" ht="15" hidden="false" customHeight="true" outlineLevel="0" collapsed="false">
      <c r="A10138" s="1" t="n">
        <v>3</v>
      </c>
      <c r="B10138" s="18" t="n">
        <v>46275</v>
      </c>
      <c r="C10138" s="1" t="n">
        <v>100</v>
      </c>
      <c r="D10138" s="1" t="s">
        <v>3385</v>
      </c>
      <c r="E10138" s="1" t="n">
        <v>42</v>
      </c>
      <c r="F10138" s="1" t="s">
        <v>99</v>
      </c>
      <c r="I10138" s="1" t="n">
        <v>1681898</v>
      </c>
      <c r="J10138" s="1" t="n">
        <v>100020</v>
      </c>
      <c r="K10138" s="1" t="n">
        <v>21</v>
      </c>
      <c r="L10138" s="1" t="s">
        <v>3384</v>
      </c>
      <c r="N10138" s="1" t="n">
        <v>2.618</v>
      </c>
      <c r="O10138" s="1" t="n">
        <v>92.58</v>
      </c>
    </row>
    <row r="10139" customFormat="false" ht="15" hidden="false" customHeight="true" outlineLevel="0" collapsed="false">
      <c r="A10139" s="1" t="n">
        <v>3</v>
      </c>
      <c r="B10139" s="18" t="n">
        <v>46275</v>
      </c>
      <c r="C10139" s="1" t="n">
        <v>100</v>
      </c>
      <c r="D10139" s="1" t="s">
        <v>3385</v>
      </c>
      <c r="E10139" s="1" t="n">
        <v>42</v>
      </c>
      <c r="F10139" s="1" t="s">
        <v>99</v>
      </c>
      <c r="I10139" s="1" t="n">
        <v>1681898</v>
      </c>
      <c r="J10139" s="1" t="n">
        <v>100053</v>
      </c>
      <c r="K10139" s="1" t="n">
        <v>54</v>
      </c>
      <c r="L10139" s="1" t="s">
        <v>3375</v>
      </c>
      <c r="N10139" s="1" t="n">
        <v>1.614</v>
      </c>
      <c r="O10139" s="1" t="n">
        <v>62.64</v>
      </c>
    </row>
    <row r="10140" customFormat="false" ht="15" hidden="false" customHeight="true" outlineLevel="0" collapsed="false">
      <c r="A10140" s="1" t="n">
        <v>3</v>
      </c>
      <c r="B10140" s="18" t="n">
        <v>46275</v>
      </c>
      <c r="C10140" s="1" t="n">
        <v>100</v>
      </c>
      <c r="D10140" s="1" t="s">
        <v>3385</v>
      </c>
      <c r="E10140" s="1" t="n">
        <v>42</v>
      </c>
      <c r="F10140" s="1" t="s">
        <v>99</v>
      </c>
      <c r="I10140" s="1" t="n">
        <v>1681898</v>
      </c>
      <c r="J10140" s="1" t="n">
        <v>100638</v>
      </c>
      <c r="K10140" s="1" t="n">
        <v>508</v>
      </c>
      <c r="L10140" s="1" t="s">
        <v>3376</v>
      </c>
      <c r="N10140" s="1" t="n">
        <v>3.714</v>
      </c>
      <c r="O10140" s="1" t="n">
        <v>6.38</v>
      </c>
    </row>
    <row r="10141" customFormat="false" ht="15" hidden="false" customHeight="true" outlineLevel="0" collapsed="false">
      <c r="A10141" s="1" t="n">
        <v>3</v>
      </c>
      <c r="B10141" s="18" t="n">
        <v>46275</v>
      </c>
      <c r="C10141" s="1" t="n">
        <v>100</v>
      </c>
      <c r="D10141" s="1" t="s">
        <v>3385</v>
      </c>
      <c r="E10141" s="1" t="n">
        <v>42</v>
      </c>
      <c r="F10141" s="1" t="s">
        <v>99</v>
      </c>
      <c r="I10141" s="1" t="n">
        <v>1681898</v>
      </c>
      <c r="J10141" s="1" t="n">
        <v>100520</v>
      </c>
      <c r="K10141" s="1" t="n">
        <v>507</v>
      </c>
      <c r="L10141" s="1" t="s">
        <v>3377</v>
      </c>
      <c r="N10141" s="1" t="n">
        <v>11.362</v>
      </c>
      <c r="O10141" s="1" t="n">
        <v>29.31</v>
      </c>
    </row>
    <row r="10142" customFormat="false" ht="15" hidden="false" customHeight="true" outlineLevel="0" collapsed="false">
      <c r="A10142" s="1" t="n">
        <v>3</v>
      </c>
      <c r="B10142" s="18" t="n">
        <v>46275</v>
      </c>
      <c r="C10142" s="1" t="n">
        <v>100</v>
      </c>
      <c r="D10142" s="1" t="s">
        <v>3385</v>
      </c>
      <c r="E10142" s="1" t="n">
        <v>42</v>
      </c>
      <c r="F10142" s="1" t="s">
        <v>99</v>
      </c>
      <c r="I10142" s="1" t="n">
        <v>1681898</v>
      </c>
      <c r="J10142" s="1" t="n">
        <v>110455</v>
      </c>
      <c r="K10142" s="1" t="n">
        <v>53212</v>
      </c>
      <c r="L10142" s="1" t="s">
        <v>3378</v>
      </c>
      <c r="N10142" s="1" t="n">
        <v>1.418</v>
      </c>
      <c r="O10142" s="1" t="n">
        <v>0.01</v>
      </c>
    </row>
    <row r="10143" customFormat="false" ht="15" hidden="false" customHeight="true" outlineLevel="0" collapsed="false">
      <c r="A10143" s="1" t="n">
        <v>3</v>
      </c>
      <c r="B10143" s="18" t="n">
        <v>46275</v>
      </c>
      <c r="C10143" s="1" t="n">
        <v>100</v>
      </c>
      <c r="D10143" s="1" t="s">
        <v>3385</v>
      </c>
      <c r="E10143" s="1" t="n">
        <v>42</v>
      </c>
      <c r="F10143" s="1" t="s">
        <v>99</v>
      </c>
      <c r="I10143" s="1" t="n">
        <v>1681920</v>
      </c>
      <c r="J10143" s="1" t="n">
        <v>100008</v>
      </c>
      <c r="K10143" s="1" t="n">
        <v>9</v>
      </c>
      <c r="L10143" s="1" t="s">
        <v>3366</v>
      </c>
      <c r="N10143" s="1" t="n">
        <v>24.986</v>
      </c>
      <c r="O10143" s="1" t="n">
        <v>781.2</v>
      </c>
    </row>
    <row r="10144" customFormat="false" ht="15" hidden="false" customHeight="true" outlineLevel="0" collapsed="false">
      <c r="A10144" s="1" t="n">
        <v>3</v>
      </c>
      <c r="B10144" s="18" t="n">
        <v>46275</v>
      </c>
      <c r="C10144" s="1" t="n">
        <v>100</v>
      </c>
      <c r="D10144" s="1" t="s">
        <v>3385</v>
      </c>
      <c r="E10144" s="1" t="n">
        <v>42</v>
      </c>
      <c r="F10144" s="1" t="s">
        <v>99</v>
      </c>
      <c r="I10144" s="1" t="n">
        <v>1681920</v>
      </c>
      <c r="J10144" s="1" t="n">
        <v>110455</v>
      </c>
      <c r="K10144" s="1" t="n">
        <v>53212</v>
      </c>
      <c r="L10144" s="1" t="s">
        <v>3378</v>
      </c>
      <c r="N10144" s="1" t="n">
        <v>0.214</v>
      </c>
      <c r="O10144" s="1" t="n">
        <v>0</v>
      </c>
    </row>
    <row r="10145" customFormat="false" ht="15" hidden="false" customHeight="true" outlineLevel="0" collapsed="false">
      <c r="A10145" s="1" t="n">
        <v>3</v>
      </c>
      <c r="B10145" s="18" t="n">
        <v>46275</v>
      </c>
      <c r="C10145" s="1" t="n">
        <v>100</v>
      </c>
      <c r="D10145" s="1" t="s">
        <v>3385</v>
      </c>
      <c r="E10145" s="1" t="n">
        <v>42</v>
      </c>
      <c r="F10145" s="1" t="s">
        <v>99</v>
      </c>
      <c r="I10145" s="1" t="n">
        <v>1682103</v>
      </c>
      <c r="J10145" s="1" t="n">
        <v>100006</v>
      </c>
      <c r="K10145" s="1" t="n">
        <v>7</v>
      </c>
      <c r="L10145" s="1" t="s">
        <v>3365</v>
      </c>
      <c r="N10145" s="1" t="n">
        <v>6.42</v>
      </c>
      <c r="O10145" s="1" t="n">
        <v>216.82</v>
      </c>
    </row>
    <row r="10146" customFormat="false" ht="15" hidden="false" customHeight="true" outlineLevel="0" collapsed="false">
      <c r="A10146" s="1" t="n">
        <v>3</v>
      </c>
      <c r="B10146" s="18" t="n">
        <v>46275</v>
      </c>
      <c r="C10146" s="1" t="n">
        <v>100</v>
      </c>
      <c r="D10146" s="1" t="s">
        <v>3385</v>
      </c>
      <c r="E10146" s="1" t="n">
        <v>42</v>
      </c>
      <c r="F10146" s="1" t="s">
        <v>99</v>
      </c>
      <c r="I10146" s="1" t="n">
        <v>1682103</v>
      </c>
      <c r="J10146" s="1" t="n">
        <v>100008</v>
      </c>
      <c r="K10146" s="1" t="n">
        <v>9</v>
      </c>
      <c r="L10146" s="1" t="s">
        <v>3366</v>
      </c>
      <c r="N10146" s="1" t="n">
        <v>0.878</v>
      </c>
      <c r="O10146" s="1" t="n">
        <v>30.39</v>
      </c>
    </row>
    <row r="10147" customFormat="false" ht="15" hidden="false" customHeight="true" outlineLevel="0" collapsed="false">
      <c r="A10147" s="1" t="n">
        <v>3</v>
      </c>
      <c r="B10147" s="18" t="n">
        <v>46275</v>
      </c>
      <c r="C10147" s="1" t="n">
        <v>100</v>
      </c>
      <c r="D10147" s="1" t="s">
        <v>3385</v>
      </c>
      <c r="E10147" s="1" t="n">
        <v>42</v>
      </c>
      <c r="F10147" s="1" t="s">
        <v>99</v>
      </c>
      <c r="I10147" s="1" t="n">
        <v>1682103</v>
      </c>
      <c r="J10147" s="1" t="n">
        <v>100010</v>
      </c>
      <c r="K10147" s="1" t="n">
        <v>11</v>
      </c>
      <c r="L10147" s="1" t="s">
        <v>3367</v>
      </c>
      <c r="N10147" s="1" t="n">
        <v>2.73</v>
      </c>
      <c r="O10147" s="1" t="n">
        <v>108.34</v>
      </c>
    </row>
    <row r="10148" customFormat="false" ht="15" hidden="false" customHeight="true" outlineLevel="0" collapsed="false">
      <c r="A10148" s="1" t="n">
        <v>3</v>
      </c>
      <c r="B10148" s="18" t="n">
        <v>46275</v>
      </c>
      <c r="C10148" s="1" t="n">
        <v>100</v>
      </c>
      <c r="D10148" s="1" t="s">
        <v>3385</v>
      </c>
      <c r="E10148" s="1" t="n">
        <v>42</v>
      </c>
      <c r="F10148" s="1" t="s">
        <v>99</v>
      </c>
      <c r="I10148" s="1" t="n">
        <v>1682103</v>
      </c>
      <c r="J10148" s="1" t="n">
        <v>100011</v>
      </c>
      <c r="K10148" s="1" t="n">
        <v>12</v>
      </c>
      <c r="L10148" s="1" t="s">
        <v>3368</v>
      </c>
      <c r="N10148" s="1" t="n">
        <v>6.125</v>
      </c>
      <c r="O10148" s="1" t="n">
        <v>243.06</v>
      </c>
    </row>
    <row r="10149" customFormat="false" ht="15" hidden="false" customHeight="true" outlineLevel="0" collapsed="false">
      <c r="A10149" s="1" t="n">
        <v>3</v>
      </c>
      <c r="B10149" s="18" t="n">
        <v>46275</v>
      </c>
      <c r="C10149" s="1" t="n">
        <v>100</v>
      </c>
      <c r="D10149" s="1" t="s">
        <v>3385</v>
      </c>
      <c r="E10149" s="1" t="n">
        <v>42</v>
      </c>
      <c r="F10149" s="1" t="s">
        <v>99</v>
      </c>
      <c r="I10149" s="1" t="n">
        <v>1682103</v>
      </c>
      <c r="J10149" s="1" t="n">
        <v>100012</v>
      </c>
      <c r="K10149" s="1" t="n">
        <v>13</v>
      </c>
      <c r="L10149" s="1" t="s">
        <v>3369</v>
      </c>
      <c r="N10149" s="1" t="n">
        <v>5.342</v>
      </c>
      <c r="O10149" s="1" t="n">
        <v>230.04</v>
      </c>
    </row>
    <row r="10150" customFormat="false" ht="15" hidden="false" customHeight="true" outlineLevel="0" collapsed="false">
      <c r="A10150" s="1" t="n">
        <v>3</v>
      </c>
      <c r="B10150" s="18" t="n">
        <v>46275</v>
      </c>
      <c r="C10150" s="1" t="n">
        <v>100</v>
      </c>
      <c r="D10150" s="1" t="s">
        <v>3385</v>
      </c>
      <c r="E10150" s="1" t="n">
        <v>42</v>
      </c>
      <c r="F10150" s="1" t="s">
        <v>99</v>
      </c>
      <c r="I10150" s="1" t="n">
        <v>1682103</v>
      </c>
      <c r="J10150" s="1" t="n">
        <v>100013</v>
      </c>
      <c r="K10150" s="1" t="n">
        <v>14</v>
      </c>
      <c r="L10150" s="1" t="s">
        <v>3370</v>
      </c>
      <c r="N10150" s="1" t="n">
        <v>9.665</v>
      </c>
      <c r="O10150" s="1" t="n">
        <v>448.84</v>
      </c>
    </row>
    <row r="10151" customFormat="false" ht="15" hidden="false" customHeight="true" outlineLevel="0" collapsed="false">
      <c r="A10151" s="1" t="n">
        <v>3</v>
      </c>
      <c r="B10151" s="18" t="n">
        <v>46275</v>
      </c>
      <c r="C10151" s="1" t="n">
        <v>100</v>
      </c>
      <c r="D10151" s="1" t="s">
        <v>3385</v>
      </c>
      <c r="E10151" s="1" t="n">
        <v>42</v>
      </c>
      <c r="F10151" s="1" t="s">
        <v>99</v>
      </c>
      <c r="I10151" s="1" t="n">
        <v>1682103</v>
      </c>
      <c r="J10151" s="1" t="n">
        <v>100014</v>
      </c>
      <c r="K10151" s="1" t="n">
        <v>15</v>
      </c>
      <c r="L10151" s="1" t="s">
        <v>3371</v>
      </c>
      <c r="N10151" s="1" t="n">
        <v>3.708</v>
      </c>
      <c r="O10151" s="1" t="n">
        <v>175.33</v>
      </c>
    </row>
    <row r="10152" customFormat="false" ht="15" hidden="false" customHeight="true" outlineLevel="0" collapsed="false">
      <c r="A10152" s="1" t="n">
        <v>3</v>
      </c>
      <c r="B10152" s="18" t="n">
        <v>46275</v>
      </c>
      <c r="C10152" s="1" t="n">
        <v>100</v>
      </c>
      <c r="D10152" s="1" t="s">
        <v>3385</v>
      </c>
      <c r="E10152" s="1" t="n">
        <v>42</v>
      </c>
      <c r="F10152" s="1" t="s">
        <v>99</v>
      </c>
      <c r="I10152" s="1" t="n">
        <v>1682103</v>
      </c>
      <c r="J10152" s="1" t="n">
        <v>100015</v>
      </c>
      <c r="K10152" s="1" t="n">
        <v>16</v>
      </c>
      <c r="L10152" s="1" t="s">
        <v>3372</v>
      </c>
      <c r="N10152" s="1" t="n">
        <v>1.438</v>
      </c>
      <c r="O10152" s="1" t="n">
        <v>61.92</v>
      </c>
    </row>
    <row r="10153" customFormat="false" ht="15" hidden="false" customHeight="true" outlineLevel="0" collapsed="false">
      <c r="A10153" s="1" t="n">
        <v>3</v>
      </c>
      <c r="B10153" s="18" t="n">
        <v>46275</v>
      </c>
      <c r="C10153" s="1" t="n">
        <v>100</v>
      </c>
      <c r="D10153" s="1" t="s">
        <v>3385</v>
      </c>
      <c r="E10153" s="1" t="n">
        <v>42</v>
      </c>
      <c r="F10153" s="1" t="s">
        <v>99</v>
      </c>
      <c r="I10153" s="1" t="n">
        <v>1682103</v>
      </c>
      <c r="J10153" s="1" t="n">
        <v>100016</v>
      </c>
      <c r="K10153" s="1" t="n">
        <v>17</v>
      </c>
      <c r="L10153" s="1" t="s">
        <v>3373</v>
      </c>
      <c r="N10153" s="1" t="n">
        <v>1.64</v>
      </c>
      <c r="O10153" s="1" t="n">
        <v>76.16</v>
      </c>
    </row>
    <row r="10154" customFormat="false" ht="15" hidden="false" customHeight="true" outlineLevel="0" collapsed="false">
      <c r="A10154" s="1" t="n">
        <v>3</v>
      </c>
      <c r="B10154" s="18" t="n">
        <v>46275</v>
      </c>
      <c r="C10154" s="1" t="n">
        <v>100</v>
      </c>
      <c r="D10154" s="1" t="s">
        <v>3385</v>
      </c>
      <c r="E10154" s="1" t="n">
        <v>42</v>
      </c>
      <c r="F10154" s="1" t="s">
        <v>99</v>
      </c>
      <c r="I10154" s="1" t="n">
        <v>1682103</v>
      </c>
      <c r="J10154" s="1" t="n">
        <v>100017</v>
      </c>
      <c r="K10154" s="1" t="n">
        <v>18</v>
      </c>
      <c r="L10154" s="1" t="s">
        <v>3374</v>
      </c>
      <c r="N10154" s="1" t="n">
        <v>1.538</v>
      </c>
      <c r="O10154" s="1" t="n">
        <v>84.41</v>
      </c>
    </row>
    <row r="10155" customFormat="false" ht="15" hidden="false" customHeight="true" outlineLevel="0" collapsed="false">
      <c r="A10155" s="1" t="n">
        <v>3</v>
      </c>
      <c r="B10155" s="18" t="n">
        <v>46275</v>
      </c>
      <c r="C10155" s="1" t="n">
        <v>100</v>
      </c>
      <c r="D10155" s="1" t="s">
        <v>3385</v>
      </c>
      <c r="E10155" s="1" t="n">
        <v>42</v>
      </c>
      <c r="F10155" s="1" t="s">
        <v>99</v>
      </c>
      <c r="I10155" s="1" t="n">
        <v>1682103</v>
      </c>
      <c r="J10155" s="1" t="n">
        <v>100018</v>
      </c>
      <c r="K10155" s="1" t="n">
        <v>19</v>
      </c>
      <c r="L10155" s="1" t="s">
        <v>5614</v>
      </c>
      <c r="N10155" s="1" t="n">
        <v>7.61</v>
      </c>
      <c r="O10155" s="1" t="n">
        <v>366.26</v>
      </c>
    </row>
    <row r="10156" customFormat="false" ht="15" hidden="false" customHeight="true" outlineLevel="0" collapsed="false">
      <c r="A10156" s="1" t="n">
        <v>3</v>
      </c>
      <c r="B10156" s="18" t="n">
        <v>46275</v>
      </c>
      <c r="C10156" s="1" t="n">
        <v>100</v>
      </c>
      <c r="D10156" s="1" t="s">
        <v>3385</v>
      </c>
      <c r="E10156" s="1" t="n">
        <v>42</v>
      </c>
      <c r="F10156" s="1" t="s">
        <v>99</v>
      </c>
      <c r="I10156" s="1" t="n">
        <v>1682103</v>
      </c>
      <c r="J10156" s="1" t="n">
        <v>100053</v>
      </c>
      <c r="K10156" s="1" t="n">
        <v>54</v>
      </c>
      <c r="L10156" s="1" t="s">
        <v>3375</v>
      </c>
      <c r="N10156" s="1" t="n">
        <v>1.648</v>
      </c>
      <c r="O10156" s="1" t="n">
        <v>62.62</v>
      </c>
    </row>
    <row r="10157" customFormat="false" ht="15" hidden="false" customHeight="true" outlineLevel="0" collapsed="false">
      <c r="A10157" s="1" t="n">
        <v>3</v>
      </c>
      <c r="B10157" s="18" t="n">
        <v>46275</v>
      </c>
      <c r="C10157" s="1" t="n">
        <v>100</v>
      </c>
      <c r="D10157" s="1" t="s">
        <v>3385</v>
      </c>
      <c r="E10157" s="1" t="n">
        <v>42</v>
      </c>
      <c r="F10157" s="1" t="s">
        <v>99</v>
      </c>
      <c r="I10157" s="1" t="n">
        <v>1682103</v>
      </c>
      <c r="J10157" s="1" t="n">
        <v>100638</v>
      </c>
      <c r="K10157" s="1" t="n">
        <v>508</v>
      </c>
      <c r="L10157" s="1" t="s">
        <v>3376</v>
      </c>
      <c r="N10157" s="1" t="n">
        <v>2.384</v>
      </c>
      <c r="O10157" s="1" t="n">
        <v>4.01</v>
      </c>
    </row>
    <row r="10158" customFormat="false" ht="15" hidden="false" customHeight="true" outlineLevel="0" collapsed="false">
      <c r="A10158" s="1" t="n">
        <v>3</v>
      </c>
      <c r="B10158" s="18" t="n">
        <v>46275</v>
      </c>
      <c r="C10158" s="1" t="n">
        <v>100</v>
      </c>
      <c r="D10158" s="1" t="s">
        <v>3385</v>
      </c>
      <c r="E10158" s="1" t="n">
        <v>42</v>
      </c>
      <c r="F10158" s="1" t="s">
        <v>99</v>
      </c>
      <c r="I10158" s="1" t="n">
        <v>1682103</v>
      </c>
      <c r="J10158" s="1" t="n">
        <v>100520</v>
      </c>
      <c r="K10158" s="1" t="n">
        <v>507</v>
      </c>
      <c r="L10158" s="1" t="s">
        <v>3377</v>
      </c>
      <c r="N10158" s="1" t="n">
        <v>13.928</v>
      </c>
      <c r="O10158" s="1" t="n">
        <v>35.17</v>
      </c>
    </row>
    <row r="10159" customFormat="false" ht="15" hidden="false" customHeight="true" outlineLevel="0" collapsed="false">
      <c r="A10159" s="1" t="n">
        <v>3</v>
      </c>
      <c r="B10159" s="18" t="n">
        <v>46275</v>
      </c>
      <c r="C10159" s="1" t="n">
        <v>100</v>
      </c>
      <c r="D10159" s="1" t="s">
        <v>3385</v>
      </c>
      <c r="E10159" s="1" t="n">
        <v>42</v>
      </c>
      <c r="F10159" s="1" t="s">
        <v>99</v>
      </c>
      <c r="I10159" s="1" t="n">
        <v>1682103</v>
      </c>
      <c r="J10159" s="1" t="n">
        <v>110455</v>
      </c>
      <c r="K10159" s="1" t="n">
        <v>53212</v>
      </c>
      <c r="L10159" s="1" t="s">
        <v>3378</v>
      </c>
      <c r="N10159" s="1" t="n">
        <v>0.896</v>
      </c>
      <c r="O10159" s="1" t="n">
        <v>0.01</v>
      </c>
    </row>
    <row r="10160" customFormat="false" ht="15" hidden="false" customHeight="true" outlineLevel="0" collapsed="false">
      <c r="A10160" s="1" t="n">
        <v>3</v>
      </c>
      <c r="B10160" s="18" t="n">
        <v>46275</v>
      </c>
      <c r="C10160" s="1" t="n">
        <v>100</v>
      </c>
      <c r="D10160" s="1" t="s">
        <v>3385</v>
      </c>
      <c r="E10160" s="1" t="n">
        <v>42</v>
      </c>
      <c r="F10160" s="1" t="s">
        <v>99</v>
      </c>
      <c r="I10160" s="1" t="n">
        <v>1682216</v>
      </c>
      <c r="J10160" s="1" t="n">
        <v>100000</v>
      </c>
      <c r="K10160" s="1" t="n">
        <v>1</v>
      </c>
      <c r="L10160" s="1" t="s">
        <v>3379</v>
      </c>
      <c r="N10160" s="1" t="n">
        <v>3.418</v>
      </c>
      <c r="O10160" s="1" t="n">
        <v>71.93</v>
      </c>
    </row>
    <row r="10161" customFormat="false" ht="15" hidden="false" customHeight="true" outlineLevel="0" collapsed="false">
      <c r="A10161" s="1" t="n">
        <v>3</v>
      </c>
      <c r="B10161" s="18" t="n">
        <v>46275</v>
      </c>
      <c r="C10161" s="1" t="n">
        <v>100</v>
      </c>
      <c r="D10161" s="1" t="s">
        <v>3385</v>
      </c>
      <c r="E10161" s="1" t="n">
        <v>42</v>
      </c>
      <c r="F10161" s="1" t="s">
        <v>99</v>
      </c>
      <c r="I10161" s="1" t="n">
        <v>1682216</v>
      </c>
      <c r="J10161" s="1" t="n">
        <v>100001</v>
      </c>
      <c r="K10161" s="1" t="n">
        <v>2</v>
      </c>
      <c r="L10161" s="1" t="s">
        <v>3380</v>
      </c>
      <c r="N10161" s="1" t="n">
        <v>12.055</v>
      </c>
      <c r="O10161" s="1" t="n">
        <v>271.2</v>
      </c>
    </row>
    <row r="10162" customFormat="false" ht="15" hidden="false" customHeight="true" outlineLevel="0" collapsed="false">
      <c r="A10162" s="1" t="n">
        <v>3</v>
      </c>
      <c r="B10162" s="18" t="n">
        <v>46275</v>
      </c>
      <c r="C10162" s="1" t="n">
        <v>100</v>
      </c>
      <c r="D10162" s="1" t="s">
        <v>3385</v>
      </c>
      <c r="E10162" s="1" t="n">
        <v>42</v>
      </c>
      <c r="F10162" s="1" t="s">
        <v>99</v>
      </c>
      <c r="I10162" s="1" t="n">
        <v>1682216</v>
      </c>
      <c r="J10162" s="1" t="n">
        <v>100002</v>
      </c>
      <c r="K10162" s="1" t="n">
        <v>3</v>
      </c>
      <c r="L10162" s="1" t="s">
        <v>3381</v>
      </c>
      <c r="N10162" s="1" t="n">
        <v>22.225</v>
      </c>
      <c r="O10162" s="1" t="n">
        <v>516.12</v>
      </c>
    </row>
    <row r="10163" customFormat="false" ht="15" hidden="false" customHeight="true" outlineLevel="0" collapsed="false">
      <c r="A10163" s="1" t="n">
        <v>3</v>
      </c>
      <c r="B10163" s="18" t="n">
        <v>46275</v>
      </c>
      <c r="C10163" s="1" t="n">
        <v>100</v>
      </c>
      <c r="D10163" s="1" t="s">
        <v>3385</v>
      </c>
      <c r="E10163" s="1" t="n">
        <v>42</v>
      </c>
      <c r="F10163" s="1" t="s">
        <v>99</v>
      </c>
      <c r="I10163" s="1" t="n">
        <v>1682216</v>
      </c>
      <c r="J10163" s="1" t="n">
        <v>100003</v>
      </c>
      <c r="K10163" s="1" t="n">
        <v>4</v>
      </c>
      <c r="L10163" s="1" t="s">
        <v>3382</v>
      </c>
      <c r="N10163" s="1" t="n">
        <v>18.683</v>
      </c>
      <c r="O10163" s="1" t="n">
        <v>474.56</v>
      </c>
    </row>
    <row r="10164" customFormat="false" ht="15" hidden="false" customHeight="true" outlineLevel="0" collapsed="false">
      <c r="A10164" s="1" t="n">
        <v>3</v>
      </c>
      <c r="B10164" s="18" t="n">
        <v>46275</v>
      </c>
      <c r="C10164" s="1" t="n">
        <v>100</v>
      </c>
      <c r="D10164" s="1" t="s">
        <v>3385</v>
      </c>
      <c r="E10164" s="1" t="n">
        <v>42</v>
      </c>
      <c r="F10164" s="1" t="s">
        <v>99</v>
      </c>
      <c r="I10164" s="1" t="n">
        <v>1682216</v>
      </c>
      <c r="J10164" s="1" t="n">
        <v>100007</v>
      </c>
      <c r="K10164" s="1" t="n">
        <v>8</v>
      </c>
      <c r="L10164" s="1" t="s">
        <v>3383</v>
      </c>
      <c r="N10164" s="1" t="n">
        <v>5.218</v>
      </c>
      <c r="O10164" s="1" t="n">
        <v>128.75</v>
      </c>
    </row>
    <row r="10165" customFormat="false" ht="15" hidden="false" customHeight="true" outlineLevel="0" collapsed="false">
      <c r="A10165" s="1" t="n">
        <v>3</v>
      </c>
      <c r="B10165" s="18" t="n">
        <v>46275</v>
      </c>
      <c r="C10165" s="1" t="n">
        <v>100</v>
      </c>
      <c r="D10165" s="1" t="s">
        <v>3385</v>
      </c>
      <c r="E10165" s="1" t="n">
        <v>42</v>
      </c>
      <c r="F10165" s="1" t="s">
        <v>99</v>
      </c>
      <c r="I10165" s="1" t="n">
        <v>1682216</v>
      </c>
      <c r="J10165" s="1" t="n">
        <v>100638</v>
      </c>
      <c r="K10165" s="1" t="n">
        <v>508</v>
      </c>
      <c r="L10165" s="1" t="s">
        <v>3376</v>
      </c>
      <c r="N10165" s="1" t="n">
        <v>1.922</v>
      </c>
      <c r="O10165" s="1" t="n">
        <v>2.78</v>
      </c>
    </row>
    <row r="10166" customFormat="false" ht="15" hidden="false" customHeight="true" outlineLevel="0" collapsed="false">
      <c r="A10166" s="1" t="n">
        <v>3</v>
      </c>
      <c r="B10166" s="18" t="n">
        <v>46275</v>
      </c>
      <c r="C10166" s="1" t="n">
        <v>100</v>
      </c>
      <c r="D10166" s="1" t="s">
        <v>3385</v>
      </c>
      <c r="E10166" s="1" t="n">
        <v>42</v>
      </c>
      <c r="F10166" s="1" t="s">
        <v>99</v>
      </c>
      <c r="I10166" s="1" t="n">
        <v>1682216</v>
      </c>
      <c r="J10166" s="1" t="n">
        <v>100520</v>
      </c>
      <c r="K10166" s="1" t="n">
        <v>507</v>
      </c>
      <c r="L10166" s="1" t="s">
        <v>3377</v>
      </c>
      <c r="N10166" s="1" t="n">
        <v>1.962</v>
      </c>
      <c r="O10166" s="1" t="n">
        <v>4.26</v>
      </c>
    </row>
    <row r="10167" customFormat="false" ht="15" hidden="false" customHeight="true" outlineLevel="0" collapsed="false">
      <c r="A10167" s="1" t="n">
        <v>3</v>
      </c>
      <c r="B10167" s="18" t="n">
        <v>46275</v>
      </c>
      <c r="C10167" s="1" t="n">
        <v>100</v>
      </c>
      <c r="D10167" s="1" t="s">
        <v>3385</v>
      </c>
      <c r="E10167" s="1" t="n">
        <v>42</v>
      </c>
      <c r="F10167" s="1" t="s">
        <v>99</v>
      </c>
      <c r="I10167" s="1" t="n">
        <v>1682216</v>
      </c>
      <c r="J10167" s="1" t="n">
        <v>110455</v>
      </c>
      <c r="K10167" s="1" t="n">
        <v>53212</v>
      </c>
      <c r="L10167" s="1" t="s">
        <v>3378</v>
      </c>
      <c r="N10167" s="1" t="n">
        <v>1.317</v>
      </c>
      <c r="O10167" s="1" t="n">
        <v>0</v>
      </c>
    </row>
    <row r="10168" customFormat="false" ht="15" hidden="false" customHeight="true" outlineLevel="0" collapsed="false">
      <c r="A10168" s="1" t="n">
        <v>3</v>
      </c>
      <c r="B10168" s="18" t="n">
        <v>46275</v>
      </c>
      <c r="C10168" s="1" t="n">
        <v>100</v>
      </c>
      <c r="D10168" s="1" t="s">
        <v>3385</v>
      </c>
      <c r="E10168" s="1" t="n">
        <v>42</v>
      </c>
      <c r="F10168" s="1" t="s">
        <v>99</v>
      </c>
      <c r="I10168" s="1" t="n">
        <v>1682219</v>
      </c>
      <c r="J10168" s="1" t="n">
        <v>100000</v>
      </c>
      <c r="K10168" s="1" t="n">
        <v>1</v>
      </c>
      <c r="L10168" s="1" t="s">
        <v>3379</v>
      </c>
      <c r="N10168" s="1" t="n">
        <v>2.812</v>
      </c>
      <c r="O10168" s="1" t="n">
        <v>63.24</v>
      </c>
    </row>
    <row r="10169" customFormat="false" ht="15" hidden="false" customHeight="true" outlineLevel="0" collapsed="false">
      <c r="A10169" s="1" t="n">
        <v>3</v>
      </c>
      <c r="B10169" s="18" t="n">
        <v>46275</v>
      </c>
      <c r="C10169" s="1" t="n">
        <v>100</v>
      </c>
      <c r="D10169" s="1" t="s">
        <v>3385</v>
      </c>
      <c r="E10169" s="1" t="n">
        <v>42</v>
      </c>
      <c r="F10169" s="1" t="s">
        <v>99</v>
      </c>
      <c r="I10169" s="1" t="n">
        <v>1682219</v>
      </c>
      <c r="J10169" s="1" t="n">
        <v>100006</v>
      </c>
      <c r="K10169" s="1" t="n">
        <v>7</v>
      </c>
      <c r="L10169" s="1" t="s">
        <v>3365</v>
      </c>
      <c r="N10169" s="1" t="n">
        <v>4.918</v>
      </c>
      <c r="O10169" s="1" t="n">
        <v>152.56</v>
      </c>
    </row>
    <row r="10170" customFormat="false" ht="15" hidden="false" customHeight="true" outlineLevel="0" collapsed="false">
      <c r="A10170" s="1" t="n">
        <v>3</v>
      </c>
      <c r="B10170" s="18" t="n">
        <v>46275</v>
      </c>
      <c r="C10170" s="1" t="n">
        <v>100</v>
      </c>
      <c r="D10170" s="1" t="s">
        <v>3385</v>
      </c>
      <c r="E10170" s="1" t="n">
        <v>42</v>
      </c>
      <c r="F10170" s="1" t="s">
        <v>99</v>
      </c>
      <c r="I10170" s="1" t="n">
        <v>1682219</v>
      </c>
      <c r="J10170" s="1" t="n">
        <v>100007</v>
      </c>
      <c r="K10170" s="1" t="n">
        <v>8</v>
      </c>
      <c r="L10170" s="1" t="s">
        <v>3383</v>
      </c>
      <c r="N10170" s="1" t="n">
        <v>4.828</v>
      </c>
      <c r="O10170" s="1" t="n">
        <v>127.3</v>
      </c>
    </row>
    <row r="10171" customFormat="false" ht="15" hidden="false" customHeight="true" outlineLevel="0" collapsed="false">
      <c r="A10171" s="1" t="n">
        <v>3</v>
      </c>
      <c r="B10171" s="18" t="n">
        <v>46275</v>
      </c>
      <c r="C10171" s="1" t="n">
        <v>100</v>
      </c>
      <c r="D10171" s="1" t="s">
        <v>3385</v>
      </c>
      <c r="E10171" s="1" t="n">
        <v>42</v>
      </c>
      <c r="F10171" s="1" t="s">
        <v>99</v>
      </c>
      <c r="I10171" s="1" t="n">
        <v>1682219</v>
      </c>
      <c r="J10171" s="1" t="n">
        <v>100008</v>
      </c>
      <c r="K10171" s="1" t="n">
        <v>9</v>
      </c>
      <c r="L10171" s="1" t="s">
        <v>3366</v>
      </c>
      <c r="N10171" s="1" t="n">
        <v>16.83</v>
      </c>
      <c r="O10171" s="1" t="n">
        <v>535.15</v>
      </c>
    </row>
    <row r="10172" customFormat="false" ht="15" hidden="false" customHeight="true" outlineLevel="0" collapsed="false">
      <c r="A10172" s="1" t="n">
        <v>3</v>
      </c>
      <c r="B10172" s="18" t="n">
        <v>46275</v>
      </c>
      <c r="C10172" s="1" t="n">
        <v>100</v>
      </c>
      <c r="D10172" s="1" t="s">
        <v>3385</v>
      </c>
      <c r="E10172" s="1" t="n">
        <v>42</v>
      </c>
      <c r="F10172" s="1" t="s">
        <v>99</v>
      </c>
      <c r="I10172" s="1" t="n">
        <v>1682219</v>
      </c>
      <c r="J10172" s="1" t="n">
        <v>100010</v>
      </c>
      <c r="K10172" s="1" t="n">
        <v>11</v>
      </c>
      <c r="L10172" s="1" t="s">
        <v>3367</v>
      </c>
      <c r="N10172" s="1" t="n">
        <v>3.368</v>
      </c>
      <c r="O10172" s="1" t="n">
        <v>122.77</v>
      </c>
    </row>
    <row r="10173" customFormat="false" ht="15" hidden="false" customHeight="true" outlineLevel="0" collapsed="false">
      <c r="A10173" s="1" t="n">
        <v>3</v>
      </c>
      <c r="B10173" s="18" t="n">
        <v>46275</v>
      </c>
      <c r="C10173" s="1" t="n">
        <v>100</v>
      </c>
      <c r="D10173" s="1" t="s">
        <v>3385</v>
      </c>
      <c r="E10173" s="1" t="n">
        <v>42</v>
      </c>
      <c r="F10173" s="1" t="s">
        <v>99</v>
      </c>
      <c r="I10173" s="1" t="n">
        <v>1682219</v>
      </c>
      <c r="J10173" s="1" t="n">
        <v>100011</v>
      </c>
      <c r="K10173" s="1" t="n">
        <v>12</v>
      </c>
      <c r="L10173" s="1" t="s">
        <v>3368</v>
      </c>
      <c r="N10173" s="1" t="n">
        <v>6.526</v>
      </c>
      <c r="O10173" s="1" t="n">
        <v>237.88</v>
      </c>
    </row>
    <row r="10174" customFormat="false" ht="15" hidden="false" customHeight="true" outlineLevel="0" collapsed="false">
      <c r="A10174" s="1" t="n">
        <v>3</v>
      </c>
      <c r="B10174" s="18" t="n">
        <v>46275</v>
      </c>
      <c r="C10174" s="1" t="n">
        <v>100</v>
      </c>
      <c r="D10174" s="1" t="s">
        <v>3385</v>
      </c>
      <c r="E10174" s="1" t="n">
        <v>42</v>
      </c>
      <c r="F10174" s="1" t="s">
        <v>99</v>
      </c>
      <c r="I10174" s="1" t="n">
        <v>1682219</v>
      </c>
      <c r="J10174" s="1" t="n">
        <v>100012</v>
      </c>
      <c r="K10174" s="1" t="n">
        <v>13</v>
      </c>
      <c r="L10174" s="1" t="s">
        <v>3369</v>
      </c>
      <c r="N10174" s="1" t="n">
        <v>5.414</v>
      </c>
      <c r="O10174" s="1" t="n">
        <v>214.15</v>
      </c>
    </row>
    <row r="10175" customFormat="false" ht="15" hidden="false" customHeight="true" outlineLevel="0" collapsed="false">
      <c r="A10175" s="1" t="n">
        <v>3</v>
      </c>
      <c r="B10175" s="18" t="n">
        <v>46275</v>
      </c>
      <c r="C10175" s="1" t="n">
        <v>100</v>
      </c>
      <c r="D10175" s="1" t="s">
        <v>3385</v>
      </c>
      <c r="E10175" s="1" t="n">
        <v>42</v>
      </c>
      <c r="F10175" s="1" t="s">
        <v>99</v>
      </c>
      <c r="I10175" s="1" t="n">
        <v>1682219</v>
      </c>
      <c r="J10175" s="1" t="n">
        <v>100013</v>
      </c>
      <c r="K10175" s="1" t="n">
        <v>14</v>
      </c>
      <c r="L10175" s="1" t="s">
        <v>3370</v>
      </c>
      <c r="N10175" s="1" t="n">
        <v>11.805</v>
      </c>
      <c r="O10175" s="1" t="n">
        <v>503.57</v>
      </c>
    </row>
    <row r="10176" customFormat="false" ht="15" hidden="false" customHeight="true" outlineLevel="0" collapsed="false">
      <c r="A10176" s="1" t="n">
        <v>3</v>
      </c>
      <c r="B10176" s="18" t="n">
        <v>46275</v>
      </c>
      <c r="C10176" s="1" t="n">
        <v>100</v>
      </c>
      <c r="D10176" s="1" t="s">
        <v>3385</v>
      </c>
      <c r="E10176" s="1" t="n">
        <v>42</v>
      </c>
      <c r="F10176" s="1" t="s">
        <v>99</v>
      </c>
      <c r="I10176" s="1" t="n">
        <v>1682219</v>
      </c>
      <c r="J10176" s="1" t="n">
        <v>100014</v>
      </c>
      <c r="K10176" s="1" t="n">
        <v>15</v>
      </c>
      <c r="L10176" s="1" t="s">
        <v>3371</v>
      </c>
      <c r="N10176" s="1" t="n">
        <v>4.754</v>
      </c>
      <c r="O10176" s="1" t="n">
        <v>206.48</v>
      </c>
    </row>
    <row r="10177" customFormat="false" ht="15" hidden="false" customHeight="true" outlineLevel="0" collapsed="false">
      <c r="A10177" s="1" t="n">
        <v>3</v>
      </c>
      <c r="B10177" s="18" t="n">
        <v>46275</v>
      </c>
      <c r="C10177" s="1" t="n">
        <v>100</v>
      </c>
      <c r="D10177" s="1" t="s">
        <v>3385</v>
      </c>
      <c r="E10177" s="1" t="n">
        <v>42</v>
      </c>
      <c r="F10177" s="1" t="s">
        <v>99</v>
      </c>
      <c r="I10177" s="1" t="n">
        <v>1682219</v>
      </c>
      <c r="J10177" s="1" t="n">
        <v>100015</v>
      </c>
      <c r="K10177" s="1" t="n">
        <v>16</v>
      </c>
      <c r="L10177" s="1" t="s">
        <v>3372</v>
      </c>
      <c r="N10177" s="1" t="n">
        <v>1.746</v>
      </c>
      <c r="O10177" s="1" t="n">
        <v>69.06</v>
      </c>
    </row>
    <row r="10178" customFormat="false" ht="15" hidden="false" customHeight="true" outlineLevel="0" collapsed="false">
      <c r="A10178" s="1" t="n">
        <v>3</v>
      </c>
      <c r="B10178" s="18" t="n">
        <v>46275</v>
      </c>
      <c r="C10178" s="1" t="n">
        <v>100</v>
      </c>
      <c r="D10178" s="1" t="s">
        <v>3385</v>
      </c>
      <c r="E10178" s="1" t="n">
        <v>42</v>
      </c>
      <c r="F10178" s="1" t="s">
        <v>99</v>
      </c>
      <c r="I10178" s="1" t="n">
        <v>1682219</v>
      </c>
      <c r="J10178" s="1" t="n">
        <v>100016</v>
      </c>
      <c r="K10178" s="1" t="n">
        <v>17</v>
      </c>
      <c r="L10178" s="1" t="s">
        <v>3373</v>
      </c>
      <c r="N10178" s="1" t="n">
        <v>1.998</v>
      </c>
      <c r="O10178" s="1" t="n">
        <v>85.23</v>
      </c>
    </row>
    <row r="10179" customFormat="false" ht="15" hidden="false" customHeight="true" outlineLevel="0" collapsed="false">
      <c r="A10179" s="1" t="n">
        <v>3</v>
      </c>
      <c r="B10179" s="18" t="n">
        <v>46275</v>
      </c>
      <c r="C10179" s="1" t="n">
        <v>100</v>
      </c>
      <c r="D10179" s="1" t="s">
        <v>3385</v>
      </c>
      <c r="E10179" s="1" t="n">
        <v>42</v>
      </c>
      <c r="F10179" s="1" t="s">
        <v>99</v>
      </c>
      <c r="I10179" s="1" t="n">
        <v>1682219</v>
      </c>
      <c r="J10179" s="1" t="n">
        <v>100017</v>
      </c>
      <c r="K10179" s="1" t="n">
        <v>18</v>
      </c>
      <c r="L10179" s="1" t="s">
        <v>3374</v>
      </c>
      <c r="N10179" s="1" t="n">
        <v>2.894</v>
      </c>
      <c r="O10179" s="1" t="n">
        <v>145.9</v>
      </c>
    </row>
    <row r="10180" customFormat="false" ht="15" hidden="false" customHeight="true" outlineLevel="0" collapsed="false">
      <c r="A10180" s="1" t="n">
        <v>3</v>
      </c>
      <c r="B10180" s="18" t="n">
        <v>46275</v>
      </c>
      <c r="C10180" s="1" t="n">
        <v>100</v>
      </c>
      <c r="D10180" s="1" t="s">
        <v>3385</v>
      </c>
      <c r="E10180" s="1" t="n">
        <v>42</v>
      </c>
      <c r="F10180" s="1" t="s">
        <v>99</v>
      </c>
      <c r="I10180" s="1" t="n">
        <v>1682219</v>
      </c>
      <c r="J10180" s="1" t="n">
        <v>100020</v>
      </c>
      <c r="K10180" s="1" t="n">
        <v>21</v>
      </c>
      <c r="L10180" s="1" t="s">
        <v>3384</v>
      </c>
      <c r="N10180" s="1" t="n">
        <v>3.402</v>
      </c>
      <c r="O10180" s="1" t="n">
        <v>108.17</v>
      </c>
    </row>
    <row r="10181" customFormat="false" ht="15" hidden="false" customHeight="true" outlineLevel="0" collapsed="false">
      <c r="A10181" s="1" t="n">
        <v>3</v>
      </c>
      <c r="B10181" s="18" t="n">
        <v>46275</v>
      </c>
      <c r="C10181" s="1" t="n">
        <v>100</v>
      </c>
      <c r="D10181" s="1" t="s">
        <v>3385</v>
      </c>
      <c r="E10181" s="1" t="n">
        <v>42</v>
      </c>
      <c r="F10181" s="1" t="s">
        <v>99</v>
      </c>
      <c r="I10181" s="1" t="n">
        <v>1682219</v>
      </c>
      <c r="J10181" s="1" t="n">
        <v>100053</v>
      </c>
      <c r="K10181" s="1" t="n">
        <v>54</v>
      </c>
      <c r="L10181" s="1" t="s">
        <v>3375</v>
      </c>
      <c r="N10181" s="1" t="n">
        <v>1.812</v>
      </c>
      <c r="O10181" s="1" t="n">
        <v>63.24</v>
      </c>
    </row>
    <row r="10182" customFormat="false" ht="15" hidden="false" customHeight="true" outlineLevel="0" collapsed="false">
      <c r="A10182" s="1" t="n">
        <v>3</v>
      </c>
      <c r="B10182" s="18" t="n">
        <v>46275</v>
      </c>
      <c r="C10182" s="1" t="n">
        <v>100</v>
      </c>
      <c r="D10182" s="1" t="s">
        <v>3385</v>
      </c>
      <c r="E10182" s="1" t="n">
        <v>42</v>
      </c>
      <c r="F10182" s="1" t="s">
        <v>99</v>
      </c>
      <c r="I10182" s="1" t="n">
        <v>1682219</v>
      </c>
      <c r="J10182" s="1" t="n">
        <v>100638</v>
      </c>
      <c r="K10182" s="1" t="n">
        <v>508</v>
      </c>
      <c r="L10182" s="1" t="s">
        <v>3376</v>
      </c>
      <c r="N10182" s="1" t="n">
        <v>6.715</v>
      </c>
      <c r="O10182" s="1" t="n">
        <v>10.37</v>
      </c>
    </row>
    <row r="10183" customFormat="false" ht="15" hidden="false" customHeight="true" outlineLevel="0" collapsed="false">
      <c r="A10183" s="1" t="n">
        <v>3</v>
      </c>
      <c r="B10183" s="18" t="n">
        <v>46275</v>
      </c>
      <c r="C10183" s="1" t="n">
        <v>100</v>
      </c>
      <c r="D10183" s="1" t="s">
        <v>3385</v>
      </c>
      <c r="E10183" s="1" t="n">
        <v>42</v>
      </c>
      <c r="F10183" s="1" t="s">
        <v>99</v>
      </c>
      <c r="I10183" s="1" t="n">
        <v>1682219</v>
      </c>
      <c r="J10183" s="1" t="n">
        <v>100520</v>
      </c>
      <c r="K10183" s="1" t="n">
        <v>507</v>
      </c>
      <c r="L10183" s="1" t="s">
        <v>3377</v>
      </c>
      <c r="N10183" s="1" t="n">
        <v>1.95</v>
      </c>
      <c r="O10183" s="1" t="n">
        <v>4.52</v>
      </c>
    </row>
    <row r="10184" customFormat="false" ht="15" hidden="false" customHeight="true" outlineLevel="0" collapsed="false">
      <c r="A10184" s="1" t="n">
        <v>3</v>
      </c>
      <c r="B10184" s="18" t="n">
        <v>46275</v>
      </c>
      <c r="C10184" s="1" t="n">
        <v>100</v>
      </c>
      <c r="D10184" s="1" t="s">
        <v>3385</v>
      </c>
      <c r="E10184" s="1" t="n">
        <v>42</v>
      </c>
      <c r="F10184" s="1" t="s">
        <v>99</v>
      </c>
      <c r="I10184" s="1" t="n">
        <v>1682219</v>
      </c>
      <c r="J10184" s="1" t="n">
        <v>110455</v>
      </c>
      <c r="K10184" s="1" t="n">
        <v>53212</v>
      </c>
      <c r="L10184" s="1" t="s">
        <v>3378</v>
      </c>
      <c r="N10184" s="1" t="n">
        <v>1.028</v>
      </c>
      <c r="O10184" s="1" t="n">
        <v>0.01</v>
      </c>
    </row>
    <row r="10185" customFormat="false" ht="15" hidden="false" customHeight="true" outlineLevel="0" collapsed="false">
      <c r="A10185" s="1" t="n">
        <v>3</v>
      </c>
      <c r="B10185" s="18" t="n">
        <v>46275</v>
      </c>
      <c r="C10185" s="1" t="n">
        <v>100</v>
      </c>
      <c r="D10185" s="1" t="s">
        <v>3385</v>
      </c>
      <c r="E10185" s="1" t="n">
        <v>42</v>
      </c>
      <c r="F10185" s="1" t="s">
        <v>99</v>
      </c>
      <c r="I10185" s="1" t="n">
        <v>1682304</v>
      </c>
      <c r="J10185" s="1" t="n">
        <v>100000</v>
      </c>
      <c r="K10185" s="1" t="n">
        <v>1</v>
      </c>
      <c r="L10185" s="1" t="s">
        <v>3379</v>
      </c>
      <c r="N10185" s="1" t="n">
        <v>4.502</v>
      </c>
      <c r="O10185" s="1" t="n">
        <v>108.21</v>
      </c>
    </row>
    <row r="10186" customFormat="false" ht="15" hidden="false" customHeight="true" outlineLevel="0" collapsed="false">
      <c r="A10186" s="1" t="n">
        <v>3</v>
      </c>
      <c r="B10186" s="18" t="n">
        <v>46275</v>
      </c>
      <c r="C10186" s="1" t="n">
        <v>100</v>
      </c>
      <c r="D10186" s="1" t="s">
        <v>3385</v>
      </c>
      <c r="E10186" s="1" t="n">
        <v>42</v>
      </c>
      <c r="F10186" s="1" t="s">
        <v>99</v>
      </c>
      <c r="I10186" s="1" t="n">
        <v>1682304</v>
      </c>
      <c r="J10186" s="1" t="n">
        <v>100006</v>
      </c>
      <c r="K10186" s="1" t="n">
        <v>7</v>
      </c>
      <c r="L10186" s="1" t="s">
        <v>3365</v>
      </c>
      <c r="N10186" s="1" t="n">
        <v>3.35</v>
      </c>
      <c r="O10186" s="1" t="n">
        <v>111.08</v>
      </c>
    </row>
    <row r="10187" customFormat="false" ht="15" hidden="false" customHeight="true" outlineLevel="0" collapsed="false">
      <c r="A10187" s="1" t="n">
        <v>3</v>
      </c>
      <c r="B10187" s="18" t="n">
        <v>46275</v>
      </c>
      <c r="C10187" s="1" t="n">
        <v>100</v>
      </c>
      <c r="D10187" s="1" t="s">
        <v>3385</v>
      </c>
      <c r="E10187" s="1" t="n">
        <v>42</v>
      </c>
      <c r="F10187" s="1" t="s">
        <v>99</v>
      </c>
      <c r="I10187" s="1" t="n">
        <v>1682304</v>
      </c>
      <c r="J10187" s="1" t="n">
        <v>100007</v>
      </c>
      <c r="K10187" s="1" t="n">
        <v>8</v>
      </c>
      <c r="L10187" s="1" t="s">
        <v>3383</v>
      </c>
      <c r="N10187" s="1" t="n">
        <v>5.3</v>
      </c>
      <c r="O10187" s="1" t="n">
        <v>149.37</v>
      </c>
    </row>
    <row r="10188" customFormat="false" ht="15" hidden="false" customHeight="true" outlineLevel="0" collapsed="false">
      <c r="A10188" s="1" t="n">
        <v>3</v>
      </c>
      <c r="B10188" s="18" t="n">
        <v>46275</v>
      </c>
      <c r="C10188" s="1" t="n">
        <v>100</v>
      </c>
      <c r="D10188" s="1" t="s">
        <v>3385</v>
      </c>
      <c r="E10188" s="1" t="n">
        <v>42</v>
      </c>
      <c r="F10188" s="1" t="s">
        <v>99</v>
      </c>
      <c r="I10188" s="1" t="n">
        <v>1682304</v>
      </c>
      <c r="J10188" s="1" t="n">
        <v>100010</v>
      </c>
      <c r="K10188" s="1" t="n">
        <v>11</v>
      </c>
      <c r="L10188" s="1" t="s">
        <v>3367</v>
      </c>
      <c r="N10188" s="1" t="n">
        <v>5.244</v>
      </c>
      <c r="O10188" s="1" t="n">
        <v>204.31</v>
      </c>
    </row>
    <row r="10189" customFormat="false" ht="15" hidden="false" customHeight="true" outlineLevel="0" collapsed="false">
      <c r="A10189" s="1" t="n">
        <v>3</v>
      </c>
      <c r="B10189" s="18" t="n">
        <v>46275</v>
      </c>
      <c r="C10189" s="1" t="n">
        <v>100</v>
      </c>
      <c r="D10189" s="1" t="s">
        <v>3385</v>
      </c>
      <c r="E10189" s="1" t="n">
        <v>42</v>
      </c>
      <c r="F10189" s="1" t="s">
        <v>99</v>
      </c>
      <c r="I10189" s="1" t="n">
        <v>1682304</v>
      </c>
      <c r="J10189" s="1" t="n">
        <v>100011</v>
      </c>
      <c r="K10189" s="1" t="n">
        <v>12</v>
      </c>
      <c r="L10189" s="1" t="s">
        <v>3368</v>
      </c>
      <c r="N10189" s="1" t="n">
        <v>10.724</v>
      </c>
      <c r="O10189" s="1" t="n">
        <v>417.82</v>
      </c>
    </row>
    <row r="10190" customFormat="false" ht="15" hidden="false" customHeight="true" outlineLevel="0" collapsed="false">
      <c r="A10190" s="1" t="n">
        <v>3</v>
      </c>
      <c r="B10190" s="18" t="n">
        <v>46275</v>
      </c>
      <c r="C10190" s="1" t="n">
        <v>100</v>
      </c>
      <c r="D10190" s="1" t="s">
        <v>3385</v>
      </c>
      <c r="E10190" s="1" t="n">
        <v>42</v>
      </c>
      <c r="F10190" s="1" t="s">
        <v>99</v>
      </c>
      <c r="I10190" s="1" t="n">
        <v>1682304</v>
      </c>
      <c r="J10190" s="1" t="n">
        <v>100012</v>
      </c>
      <c r="K10190" s="1" t="n">
        <v>13</v>
      </c>
      <c r="L10190" s="1" t="s">
        <v>3369</v>
      </c>
      <c r="N10190" s="1" t="n">
        <v>9.234</v>
      </c>
      <c r="O10190" s="1" t="n">
        <v>390.4</v>
      </c>
    </row>
    <row r="10191" customFormat="false" ht="15" hidden="false" customHeight="true" outlineLevel="0" collapsed="false">
      <c r="A10191" s="1" t="n">
        <v>3</v>
      </c>
      <c r="B10191" s="18" t="n">
        <v>46275</v>
      </c>
      <c r="C10191" s="1" t="n">
        <v>100</v>
      </c>
      <c r="D10191" s="1" t="s">
        <v>3385</v>
      </c>
      <c r="E10191" s="1" t="n">
        <v>42</v>
      </c>
      <c r="F10191" s="1" t="s">
        <v>99</v>
      </c>
      <c r="I10191" s="1" t="n">
        <v>1682304</v>
      </c>
      <c r="J10191" s="1" t="n">
        <v>100013</v>
      </c>
      <c r="K10191" s="1" t="n">
        <v>14</v>
      </c>
      <c r="L10191" s="1" t="s">
        <v>3370</v>
      </c>
      <c r="N10191" s="1" t="n">
        <v>15.815</v>
      </c>
      <c r="O10191" s="1" t="n">
        <v>721.08</v>
      </c>
    </row>
    <row r="10192" customFormat="false" ht="15" hidden="false" customHeight="true" outlineLevel="0" collapsed="false">
      <c r="A10192" s="1" t="n">
        <v>3</v>
      </c>
      <c r="B10192" s="18" t="n">
        <v>46275</v>
      </c>
      <c r="C10192" s="1" t="n">
        <v>100</v>
      </c>
      <c r="D10192" s="1" t="s">
        <v>3385</v>
      </c>
      <c r="E10192" s="1" t="n">
        <v>42</v>
      </c>
      <c r="F10192" s="1" t="s">
        <v>99</v>
      </c>
      <c r="I10192" s="1" t="n">
        <v>1682304</v>
      </c>
      <c r="J10192" s="1" t="n">
        <v>100014</v>
      </c>
      <c r="K10192" s="1" t="n">
        <v>15</v>
      </c>
      <c r="L10192" s="1" t="s">
        <v>3371</v>
      </c>
      <c r="N10192" s="1" t="n">
        <v>6.632</v>
      </c>
      <c r="O10192" s="1" t="n">
        <v>307.88</v>
      </c>
    </row>
    <row r="10193" customFormat="false" ht="15" hidden="false" customHeight="true" outlineLevel="0" collapsed="false">
      <c r="A10193" s="1" t="n">
        <v>3</v>
      </c>
      <c r="B10193" s="18" t="n">
        <v>46275</v>
      </c>
      <c r="C10193" s="1" t="n">
        <v>100</v>
      </c>
      <c r="D10193" s="1" t="s">
        <v>3385</v>
      </c>
      <c r="E10193" s="1" t="n">
        <v>42</v>
      </c>
      <c r="F10193" s="1" t="s">
        <v>99</v>
      </c>
      <c r="I10193" s="1" t="n">
        <v>1682304</v>
      </c>
      <c r="J10193" s="1" t="n">
        <v>100015</v>
      </c>
      <c r="K10193" s="1" t="n">
        <v>16</v>
      </c>
      <c r="L10193" s="1" t="s">
        <v>3372</v>
      </c>
      <c r="N10193" s="1" t="n">
        <v>2.534</v>
      </c>
      <c r="O10193" s="1" t="n">
        <v>107.13</v>
      </c>
    </row>
    <row r="10194" customFormat="false" ht="15" hidden="false" customHeight="true" outlineLevel="0" collapsed="false">
      <c r="A10194" s="1" t="n">
        <v>3</v>
      </c>
      <c r="B10194" s="18" t="n">
        <v>46275</v>
      </c>
      <c r="C10194" s="1" t="n">
        <v>100</v>
      </c>
      <c r="D10194" s="1" t="s">
        <v>3385</v>
      </c>
      <c r="E10194" s="1" t="n">
        <v>42</v>
      </c>
      <c r="F10194" s="1" t="s">
        <v>99</v>
      </c>
      <c r="I10194" s="1" t="n">
        <v>1682304</v>
      </c>
      <c r="J10194" s="1" t="n">
        <v>100017</v>
      </c>
      <c r="K10194" s="1" t="n">
        <v>18</v>
      </c>
      <c r="L10194" s="1" t="s">
        <v>3374</v>
      </c>
      <c r="N10194" s="1" t="n">
        <v>2.318</v>
      </c>
      <c r="O10194" s="1" t="n">
        <v>124.91</v>
      </c>
    </row>
    <row r="10195" customFormat="false" ht="15" hidden="false" customHeight="true" outlineLevel="0" collapsed="false">
      <c r="A10195" s="1" t="n">
        <v>3</v>
      </c>
      <c r="B10195" s="18" t="n">
        <v>46275</v>
      </c>
      <c r="C10195" s="1" t="n">
        <v>100</v>
      </c>
      <c r="D10195" s="1" t="s">
        <v>3385</v>
      </c>
      <c r="E10195" s="1" t="n">
        <v>42</v>
      </c>
      <c r="F10195" s="1" t="s">
        <v>99</v>
      </c>
      <c r="I10195" s="1" t="n">
        <v>1682304</v>
      </c>
      <c r="J10195" s="1" t="n">
        <v>100638</v>
      </c>
      <c r="K10195" s="1" t="n">
        <v>508</v>
      </c>
      <c r="L10195" s="1" t="s">
        <v>3376</v>
      </c>
      <c r="N10195" s="1" t="n">
        <v>4.228</v>
      </c>
      <c r="O10195" s="1" t="n">
        <v>6.98</v>
      </c>
    </row>
    <row r="10196" customFormat="false" ht="15" hidden="false" customHeight="true" outlineLevel="0" collapsed="false">
      <c r="A10196" s="1" t="n">
        <v>3</v>
      </c>
      <c r="B10196" s="18" t="n">
        <v>46275</v>
      </c>
      <c r="C10196" s="1" t="n">
        <v>100</v>
      </c>
      <c r="D10196" s="1" t="s">
        <v>3385</v>
      </c>
      <c r="E10196" s="1" t="n">
        <v>42</v>
      </c>
      <c r="F10196" s="1" t="s">
        <v>99</v>
      </c>
      <c r="I10196" s="1" t="n">
        <v>1682304</v>
      </c>
      <c r="J10196" s="1" t="n">
        <v>100520</v>
      </c>
      <c r="K10196" s="1" t="n">
        <v>507</v>
      </c>
      <c r="L10196" s="1" t="s">
        <v>3377</v>
      </c>
      <c r="N10196" s="1" t="n">
        <v>13.078</v>
      </c>
      <c r="O10196" s="1" t="n">
        <v>32.42</v>
      </c>
    </row>
    <row r="10197" customFormat="false" ht="15" hidden="false" customHeight="true" outlineLevel="0" collapsed="false">
      <c r="A10197" s="1" t="n">
        <v>3</v>
      </c>
      <c r="B10197" s="18" t="n">
        <v>46275</v>
      </c>
      <c r="C10197" s="1" t="n">
        <v>100</v>
      </c>
      <c r="D10197" s="1" t="s">
        <v>3385</v>
      </c>
      <c r="E10197" s="1" t="n">
        <v>42</v>
      </c>
      <c r="F10197" s="1" t="s">
        <v>99</v>
      </c>
      <c r="I10197" s="1" t="n">
        <v>1682304</v>
      </c>
      <c r="J10197" s="1" t="n">
        <v>110455</v>
      </c>
      <c r="K10197" s="1" t="n">
        <v>53212</v>
      </c>
      <c r="L10197" s="1" t="s">
        <v>3378</v>
      </c>
      <c r="N10197" s="1" t="n">
        <v>0.841</v>
      </c>
      <c r="O10197" s="1" t="n">
        <v>0.01</v>
      </c>
    </row>
    <row r="10198" customFormat="false" ht="15" hidden="false" customHeight="true" outlineLevel="0" collapsed="false">
      <c r="A10198" s="1" t="n">
        <v>3</v>
      </c>
      <c r="B10198" s="18" t="n">
        <v>46275</v>
      </c>
      <c r="C10198" s="1" t="n">
        <v>100</v>
      </c>
      <c r="D10198" s="1" t="s">
        <v>3385</v>
      </c>
      <c r="E10198" s="1" t="n">
        <v>42</v>
      </c>
      <c r="F10198" s="1" t="s">
        <v>99</v>
      </c>
      <c r="I10198" s="1" t="n">
        <v>1682364</v>
      </c>
      <c r="J10198" s="1" t="n">
        <v>100000</v>
      </c>
      <c r="K10198" s="1" t="n">
        <v>1</v>
      </c>
      <c r="L10198" s="1" t="s">
        <v>3379</v>
      </c>
      <c r="N10198" s="1" t="n">
        <v>2.65</v>
      </c>
      <c r="O10198" s="1" t="n">
        <v>65.49</v>
      </c>
    </row>
    <row r="10199" customFormat="false" ht="15" hidden="false" customHeight="true" outlineLevel="0" collapsed="false">
      <c r="A10199" s="1" t="n">
        <v>3</v>
      </c>
      <c r="B10199" s="18" t="n">
        <v>46275</v>
      </c>
      <c r="C10199" s="1" t="n">
        <v>100</v>
      </c>
      <c r="D10199" s="1" t="s">
        <v>3385</v>
      </c>
      <c r="E10199" s="1" t="n">
        <v>42</v>
      </c>
      <c r="F10199" s="1" t="s">
        <v>99</v>
      </c>
      <c r="I10199" s="1" t="n">
        <v>1682364</v>
      </c>
      <c r="J10199" s="1" t="n">
        <v>100006</v>
      </c>
      <c r="K10199" s="1" t="n">
        <v>7</v>
      </c>
      <c r="L10199" s="1" t="s">
        <v>3365</v>
      </c>
      <c r="N10199" s="1" t="n">
        <v>2.168</v>
      </c>
      <c r="O10199" s="1" t="n">
        <v>73.9</v>
      </c>
    </row>
    <row r="10200" customFormat="false" ht="15" hidden="false" customHeight="true" outlineLevel="0" collapsed="false">
      <c r="A10200" s="1" t="n">
        <v>3</v>
      </c>
      <c r="B10200" s="18" t="n">
        <v>46275</v>
      </c>
      <c r="C10200" s="1" t="n">
        <v>100</v>
      </c>
      <c r="D10200" s="1" t="s">
        <v>3385</v>
      </c>
      <c r="E10200" s="1" t="n">
        <v>42</v>
      </c>
      <c r="F10200" s="1" t="s">
        <v>99</v>
      </c>
      <c r="I10200" s="1" t="n">
        <v>1682364</v>
      </c>
      <c r="J10200" s="1" t="n">
        <v>100007</v>
      </c>
      <c r="K10200" s="1" t="n">
        <v>8</v>
      </c>
      <c r="L10200" s="1" t="s">
        <v>3383</v>
      </c>
      <c r="N10200" s="1" t="n">
        <v>3.686</v>
      </c>
      <c r="O10200" s="1" t="n">
        <v>106.8</v>
      </c>
    </row>
    <row r="10201" customFormat="false" ht="15" hidden="false" customHeight="true" outlineLevel="0" collapsed="false">
      <c r="A10201" s="1" t="n">
        <v>3</v>
      </c>
      <c r="B10201" s="18" t="n">
        <v>46275</v>
      </c>
      <c r="C10201" s="1" t="n">
        <v>100</v>
      </c>
      <c r="D10201" s="1" t="s">
        <v>3385</v>
      </c>
      <c r="E10201" s="1" t="n">
        <v>42</v>
      </c>
      <c r="F10201" s="1" t="s">
        <v>99</v>
      </c>
      <c r="I10201" s="1" t="n">
        <v>1682364</v>
      </c>
      <c r="J10201" s="1" t="n">
        <v>100008</v>
      </c>
      <c r="K10201" s="1" t="n">
        <v>9</v>
      </c>
      <c r="L10201" s="1" t="s">
        <v>3366</v>
      </c>
      <c r="N10201" s="1" t="n">
        <v>12.015</v>
      </c>
      <c r="O10201" s="1" t="n">
        <v>419.81</v>
      </c>
    </row>
    <row r="10202" customFormat="false" ht="15" hidden="false" customHeight="true" outlineLevel="0" collapsed="false">
      <c r="A10202" s="1" t="n">
        <v>3</v>
      </c>
      <c r="B10202" s="18" t="n">
        <v>46275</v>
      </c>
      <c r="C10202" s="1" t="n">
        <v>100</v>
      </c>
      <c r="D10202" s="1" t="s">
        <v>3385</v>
      </c>
      <c r="E10202" s="1" t="n">
        <v>42</v>
      </c>
      <c r="F10202" s="1" t="s">
        <v>99</v>
      </c>
      <c r="I10202" s="1" t="n">
        <v>1682364</v>
      </c>
      <c r="J10202" s="1" t="n">
        <v>100010</v>
      </c>
      <c r="K10202" s="1" t="n">
        <v>11</v>
      </c>
      <c r="L10202" s="1" t="s">
        <v>3367</v>
      </c>
      <c r="N10202" s="1" t="n">
        <v>2.644</v>
      </c>
      <c r="O10202" s="1" t="n">
        <v>105.91</v>
      </c>
    </row>
    <row r="10203" customFormat="false" ht="15" hidden="false" customHeight="true" outlineLevel="0" collapsed="false">
      <c r="A10203" s="1" t="n">
        <v>3</v>
      </c>
      <c r="B10203" s="18" t="n">
        <v>46275</v>
      </c>
      <c r="C10203" s="1" t="n">
        <v>100</v>
      </c>
      <c r="D10203" s="1" t="s">
        <v>3385</v>
      </c>
      <c r="E10203" s="1" t="n">
        <v>42</v>
      </c>
      <c r="F10203" s="1" t="s">
        <v>99</v>
      </c>
      <c r="I10203" s="1" t="n">
        <v>1682364</v>
      </c>
      <c r="J10203" s="1" t="n">
        <v>100011</v>
      </c>
      <c r="K10203" s="1" t="n">
        <v>12</v>
      </c>
      <c r="L10203" s="1" t="s">
        <v>3368</v>
      </c>
      <c r="N10203" s="1" t="n">
        <v>6.96</v>
      </c>
      <c r="O10203" s="1" t="n">
        <v>278.78</v>
      </c>
    </row>
    <row r="10204" customFormat="false" ht="15" hidden="false" customHeight="true" outlineLevel="0" collapsed="false">
      <c r="A10204" s="1" t="n">
        <v>3</v>
      </c>
      <c r="B10204" s="18" t="n">
        <v>46275</v>
      </c>
      <c r="C10204" s="1" t="n">
        <v>100</v>
      </c>
      <c r="D10204" s="1" t="s">
        <v>3385</v>
      </c>
      <c r="E10204" s="1" t="n">
        <v>42</v>
      </c>
      <c r="F10204" s="1" t="s">
        <v>99</v>
      </c>
      <c r="I10204" s="1" t="n">
        <v>1682364</v>
      </c>
      <c r="J10204" s="1" t="n">
        <v>100012</v>
      </c>
      <c r="K10204" s="1" t="n">
        <v>13</v>
      </c>
      <c r="L10204" s="1" t="s">
        <v>3369</v>
      </c>
      <c r="N10204" s="1" t="n">
        <v>5.756</v>
      </c>
      <c r="O10204" s="1" t="n">
        <v>250.18</v>
      </c>
    </row>
    <row r="10205" customFormat="false" ht="15" hidden="false" customHeight="true" outlineLevel="0" collapsed="false">
      <c r="A10205" s="1" t="n">
        <v>3</v>
      </c>
      <c r="B10205" s="18" t="n">
        <v>46275</v>
      </c>
      <c r="C10205" s="1" t="n">
        <v>100</v>
      </c>
      <c r="D10205" s="1" t="s">
        <v>3385</v>
      </c>
      <c r="E10205" s="1" t="n">
        <v>42</v>
      </c>
      <c r="F10205" s="1" t="s">
        <v>99</v>
      </c>
      <c r="I10205" s="1" t="n">
        <v>1682364</v>
      </c>
      <c r="J10205" s="1" t="n">
        <v>100013</v>
      </c>
      <c r="K10205" s="1" t="n">
        <v>14</v>
      </c>
      <c r="L10205" s="1" t="s">
        <v>3370</v>
      </c>
      <c r="N10205" s="1" t="n">
        <v>10.16</v>
      </c>
      <c r="O10205" s="1" t="n">
        <v>476.24</v>
      </c>
    </row>
    <row r="10206" customFormat="false" ht="15" hidden="false" customHeight="true" outlineLevel="0" collapsed="false">
      <c r="A10206" s="1" t="n">
        <v>3</v>
      </c>
      <c r="B10206" s="18" t="n">
        <v>46275</v>
      </c>
      <c r="C10206" s="1" t="n">
        <v>100</v>
      </c>
      <c r="D10206" s="1" t="s">
        <v>3385</v>
      </c>
      <c r="E10206" s="1" t="n">
        <v>42</v>
      </c>
      <c r="F10206" s="1" t="s">
        <v>99</v>
      </c>
      <c r="I10206" s="1" t="n">
        <v>1682364</v>
      </c>
      <c r="J10206" s="1" t="n">
        <v>100014</v>
      </c>
      <c r="K10206" s="1" t="n">
        <v>15</v>
      </c>
      <c r="L10206" s="1" t="s">
        <v>3371</v>
      </c>
      <c r="N10206" s="1" t="n">
        <v>4.312</v>
      </c>
      <c r="O10206" s="1" t="n">
        <v>205.8</v>
      </c>
    </row>
    <row r="10207" customFormat="false" ht="15" hidden="false" customHeight="true" outlineLevel="0" collapsed="false">
      <c r="A10207" s="1" t="n">
        <v>3</v>
      </c>
      <c r="B10207" s="18" t="n">
        <v>46275</v>
      </c>
      <c r="C10207" s="1" t="n">
        <v>100</v>
      </c>
      <c r="D10207" s="1" t="s">
        <v>3385</v>
      </c>
      <c r="E10207" s="1" t="n">
        <v>42</v>
      </c>
      <c r="F10207" s="1" t="s">
        <v>99</v>
      </c>
      <c r="I10207" s="1" t="n">
        <v>1682364</v>
      </c>
      <c r="J10207" s="1" t="n">
        <v>100015</v>
      </c>
      <c r="K10207" s="1" t="n">
        <v>16</v>
      </c>
      <c r="L10207" s="1" t="s">
        <v>3372</v>
      </c>
      <c r="N10207" s="1" t="n">
        <v>1.6</v>
      </c>
      <c r="O10207" s="1" t="n">
        <v>69.54</v>
      </c>
    </row>
    <row r="10208" customFormat="false" ht="15" hidden="false" customHeight="true" outlineLevel="0" collapsed="false">
      <c r="A10208" s="1" t="n">
        <v>3</v>
      </c>
      <c r="B10208" s="18" t="n">
        <v>46275</v>
      </c>
      <c r="C10208" s="1" t="n">
        <v>100</v>
      </c>
      <c r="D10208" s="1" t="s">
        <v>3385</v>
      </c>
      <c r="E10208" s="1" t="n">
        <v>42</v>
      </c>
      <c r="F10208" s="1" t="s">
        <v>99</v>
      </c>
      <c r="I10208" s="1" t="n">
        <v>1682364</v>
      </c>
      <c r="J10208" s="1" t="n">
        <v>100016</v>
      </c>
      <c r="K10208" s="1" t="n">
        <v>17</v>
      </c>
      <c r="L10208" s="1" t="s">
        <v>3373</v>
      </c>
      <c r="N10208" s="1" t="n">
        <v>1.98</v>
      </c>
      <c r="O10208" s="1" t="n">
        <v>92.81</v>
      </c>
    </row>
    <row r="10209" customFormat="false" ht="15" hidden="false" customHeight="true" outlineLevel="0" collapsed="false">
      <c r="A10209" s="1" t="n">
        <v>3</v>
      </c>
      <c r="B10209" s="18" t="n">
        <v>46275</v>
      </c>
      <c r="C10209" s="1" t="n">
        <v>100</v>
      </c>
      <c r="D10209" s="1" t="s">
        <v>3385</v>
      </c>
      <c r="E10209" s="1" t="n">
        <v>42</v>
      </c>
      <c r="F10209" s="1" t="s">
        <v>99</v>
      </c>
      <c r="I10209" s="1" t="n">
        <v>1682364</v>
      </c>
      <c r="J10209" s="1" t="n">
        <v>100017</v>
      </c>
      <c r="K10209" s="1" t="n">
        <v>18</v>
      </c>
      <c r="L10209" s="1" t="s">
        <v>3374</v>
      </c>
      <c r="N10209" s="1" t="n">
        <v>1.428</v>
      </c>
      <c r="O10209" s="1" t="n">
        <v>79.11</v>
      </c>
    </row>
    <row r="10210" customFormat="false" ht="15" hidden="false" customHeight="true" outlineLevel="0" collapsed="false">
      <c r="A10210" s="1" t="n">
        <v>3</v>
      </c>
      <c r="B10210" s="18" t="n">
        <v>46275</v>
      </c>
      <c r="C10210" s="1" t="n">
        <v>100</v>
      </c>
      <c r="D10210" s="1" t="s">
        <v>3385</v>
      </c>
      <c r="E10210" s="1" t="n">
        <v>42</v>
      </c>
      <c r="F10210" s="1" t="s">
        <v>99</v>
      </c>
      <c r="I10210" s="1" t="n">
        <v>1682364</v>
      </c>
      <c r="J10210" s="1" t="n">
        <v>100020</v>
      </c>
      <c r="K10210" s="1" t="n">
        <v>21</v>
      </c>
      <c r="L10210" s="1" t="s">
        <v>3384</v>
      </c>
      <c r="N10210" s="1" t="n">
        <v>0.55</v>
      </c>
      <c r="O10210" s="1" t="n">
        <v>19.22</v>
      </c>
    </row>
    <row r="10211" customFormat="false" ht="15" hidden="false" customHeight="true" outlineLevel="0" collapsed="false">
      <c r="A10211" s="1" t="n">
        <v>3</v>
      </c>
      <c r="B10211" s="18" t="n">
        <v>46275</v>
      </c>
      <c r="C10211" s="1" t="n">
        <v>100</v>
      </c>
      <c r="D10211" s="1" t="s">
        <v>3385</v>
      </c>
      <c r="E10211" s="1" t="n">
        <v>42</v>
      </c>
      <c r="F10211" s="1" t="s">
        <v>99</v>
      </c>
      <c r="I10211" s="1" t="n">
        <v>1682364</v>
      </c>
      <c r="J10211" s="1" t="n">
        <v>100053</v>
      </c>
      <c r="K10211" s="1" t="n">
        <v>54</v>
      </c>
      <c r="L10211" s="1" t="s">
        <v>3375</v>
      </c>
      <c r="N10211" s="1" t="n">
        <v>1.496</v>
      </c>
      <c r="O10211" s="1" t="n">
        <v>57.37</v>
      </c>
    </row>
    <row r="10212" customFormat="false" ht="15" hidden="false" customHeight="true" outlineLevel="0" collapsed="false">
      <c r="A10212" s="1" t="n">
        <v>3</v>
      </c>
      <c r="B10212" s="18" t="n">
        <v>46275</v>
      </c>
      <c r="C10212" s="1" t="n">
        <v>100</v>
      </c>
      <c r="D10212" s="1" t="s">
        <v>3385</v>
      </c>
      <c r="E10212" s="1" t="n">
        <v>42</v>
      </c>
      <c r="F10212" s="1" t="s">
        <v>99</v>
      </c>
      <c r="I10212" s="1" t="n">
        <v>1682364</v>
      </c>
      <c r="J10212" s="1" t="n">
        <v>100638</v>
      </c>
      <c r="K10212" s="1" t="n">
        <v>508</v>
      </c>
      <c r="L10212" s="1" t="s">
        <v>3376</v>
      </c>
      <c r="N10212" s="1" t="n">
        <v>2.778</v>
      </c>
      <c r="O10212" s="1" t="n">
        <v>4.71</v>
      </c>
    </row>
    <row r="10213" customFormat="false" ht="15" hidden="false" customHeight="true" outlineLevel="0" collapsed="false">
      <c r="A10213" s="1" t="n">
        <v>3</v>
      </c>
      <c r="B10213" s="18" t="n">
        <v>46275</v>
      </c>
      <c r="C10213" s="1" t="n">
        <v>100</v>
      </c>
      <c r="D10213" s="1" t="s">
        <v>3385</v>
      </c>
      <c r="E10213" s="1" t="n">
        <v>42</v>
      </c>
      <c r="F10213" s="1" t="s">
        <v>99</v>
      </c>
      <c r="I10213" s="1" t="n">
        <v>1682364</v>
      </c>
      <c r="J10213" s="1" t="n">
        <v>100520</v>
      </c>
      <c r="K10213" s="1" t="n">
        <v>507</v>
      </c>
      <c r="L10213" s="1" t="s">
        <v>3377</v>
      </c>
      <c r="N10213" s="1" t="n">
        <v>11.899</v>
      </c>
      <c r="O10213" s="1" t="n">
        <v>30.33</v>
      </c>
    </row>
    <row r="10214" customFormat="false" ht="15" hidden="false" customHeight="true" outlineLevel="0" collapsed="false">
      <c r="A10214" s="1" t="n">
        <v>3</v>
      </c>
      <c r="B10214" s="18" t="n">
        <v>46275</v>
      </c>
      <c r="C10214" s="1" t="n">
        <v>100</v>
      </c>
      <c r="D10214" s="1" t="s">
        <v>3385</v>
      </c>
      <c r="E10214" s="1" t="n">
        <v>42</v>
      </c>
      <c r="F10214" s="1" t="s">
        <v>99</v>
      </c>
      <c r="I10214" s="1" t="n">
        <v>1682364</v>
      </c>
      <c r="J10214" s="1" t="n">
        <v>110455</v>
      </c>
      <c r="K10214" s="1" t="n">
        <v>53212</v>
      </c>
      <c r="L10214" s="1" t="s">
        <v>3378</v>
      </c>
      <c r="N10214" s="1" t="n">
        <v>0.918</v>
      </c>
      <c r="O10214" s="1" t="n">
        <v>0</v>
      </c>
    </row>
    <row r="10215" customFormat="false" ht="15" hidden="false" customHeight="true" outlineLevel="0" collapsed="false">
      <c r="A10215" s="1" t="n">
        <v>3</v>
      </c>
      <c r="B10215" s="18" t="n">
        <v>46275</v>
      </c>
      <c r="C10215" s="1" t="n">
        <v>100</v>
      </c>
      <c r="D10215" s="1" t="s">
        <v>3385</v>
      </c>
      <c r="E10215" s="1" t="n">
        <v>42</v>
      </c>
      <c r="F10215" s="1" t="s">
        <v>99</v>
      </c>
      <c r="I10215" s="1" t="n">
        <v>1682367</v>
      </c>
      <c r="J10215" s="1" t="n">
        <v>100000</v>
      </c>
      <c r="K10215" s="1" t="n">
        <v>1</v>
      </c>
      <c r="L10215" s="1" t="s">
        <v>3379</v>
      </c>
      <c r="N10215" s="1" t="n">
        <v>2.782</v>
      </c>
      <c r="O10215" s="1" t="n">
        <v>67.21</v>
      </c>
    </row>
    <row r="10216" customFormat="false" ht="15" hidden="false" customHeight="true" outlineLevel="0" collapsed="false">
      <c r="A10216" s="1" t="n">
        <v>3</v>
      </c>
      <c r="B10216" s="18" t="n">
        <v>46275</v>
      </c>
      <c r="C10216" s="1" t="n">
        <v>100</v>
      </c>
      <c r="D10216" s="1" t="s">
        <v>3385</v>
      </c>
      <c r="E10216" s="1" t="n">
        <v>42</v>
      </c>
      <c r="F10216" s="1" t="s">
        <v>99</v>
      </c>
      <c r="I10216" s="1" t="n">
        <v>1682367</v>
      </c>
      <c r="J10216" s="1" t="n">
        <v>100006</v>
      </c>
      <c r="K10216" s="1" t="n">
        <v>7</v>
      </c>
      <c r="L10216" s="1" t="s">
        <v>3365</v>
      </c>
      <c r="N10216" s="1" t="n">
        <v>2.254</v>
      </c>
      <c r="O10216" s="1" t="n">
        <v>75.12</v>
      </c>
    </row>
    <row r="10217" customFormat="false" ht="15" hidden="false" customHeight="true" outlineLevel="0" collapsed="false">
      <c r="A10217" s="1" t="n">
        <v>3</v>
      </c>
      <c r="B10217" s="18" t="n">
        <v>46275</v>
      </c>
      <c r="C10217" s="1" t="n">
        <v>100</v>
      </c>
      <c r="D10217" s="1" t="s">
        <v>3385</v>
      </c>
      <c r="E10217" s="1" t="n">
        <v>42</v>
      </c>
      <c r="F10217" s="1" t="s">
        <v>99</v>
      </c>
      <c r="I10217" s="1" t="n">
        <v>1682367</v>
      </c>
      <c r="J10217" s="1" t="n">
        <v>100007</v>
      </c>
      <c r="K10217" s="1" t="n">
        <v>8</v>
      </c>
      <c r="L10217" s="1" t="s">
        <v>3383</v>
      </c>
      <c r="N10217" s="1" t="n">
        <v>4.186</v>
      </c>
      <c r="O10217" s="1" t="n">
        <v>118.57</v>
      </c>
    </row>
    <row r="10218" customFormat="false" ht="15" hidden="false" customHeight="true" outlineLevel="0" collapsed="false">
      <c r="A10218" s="1" t="n">
        <v>3</v>
      </c>
      <c r="B10218" s="18" t="n">
        <v>46275</v>
      </c>
      <c r="C10218" s="1" t="n">
        <v>100</v>
      </c>
      <c r="D10218" s="1" t="s">
        <v>3385</v>
      </c>
      <c r="E10218" s="1" t="n">
        <v>42</v>
      </c>
      <c r="F10218" s="1" t="s">
        <v>99</v>
      </c>
      <c r="I10218" s="1" t="n">
        <v>1682367</v>
      </c>
      <c r="J10218" s="1" t="n">
        <v>100008</v>
      </c>
      <c r="K10218" s="1" t="n">
        <v>9</v>
      </c>
      <c r="L10218" s="1" t="s">
        <v>3366</v>
      </c>
      <c r="N10218" s="1" t="n">
        <v>12.12</v>
      </c>
      <c r="O10218" s="1" t="n">
        <v>414</v>
      </c>
    </row>
    <row r="10219" customFormat="false" ht="15" hidden="false" customHeight="true" outlineLevel="0" collapsed="false">
      <c r="A10219" s="1" t="n">
        <v>3</v>
      </c>
      <c r="B10219" s="18" t="n">
        <v>46275</v>
      </c>
      <c r="C10219" s="1" t="n">
        <v>100</v>
      </c>
      <c r="D10219" s="1" t="s">
        <v>3385</v>
      </c>
      <c r="E10219" s="1" t="n">
        <v>42</v>
      </c>
      <c r="F10219" s="1" t="s">
        <v>99</v>
      </c>
      <c r="I10219" s="1" t="n">
        <v>1682367</v>
      </c>
      <c r="J10219" s="1" t="n">
        <v>100010</v>
      </c>
      <c r="K10219" s="1" t="n">
        <v>11</v>
      </c>
      <c r="L10219" s="1" t="s">
        <v>3367</v>
      </c>
      <c r="N10219" s="1" t="n">
        <v>2.428</v>
      </c>
      <c r="O10219" s="1" t="n">
        <v>95.08</v>
      </c>
    </row>
    <row r="10220" customFormat="false" ht="15" hidden="false" customHeight="true" outlineLevel="0" collapsed="false">
      <c r="A10220" s="1" t="n">
        <v>3</v>
      </c>
      <c r="B10220" s="18" t="n">
        <v>46275</v>
      </c>
      <c r="C10220" s="1" t="n">
        <v>100</v>
      </c>
      <c r="D10220" s="1" t="s">
        <v>3385</v>
      </c>
      <c r="E10220" s="1" t="n">
        <v>42</v>
      </c>
      <c r="F10220" s="1" t="s">
        <v>99</v>
      </c>
      <c r="I10220" s="1" t="n">
        <v>1682367</v>
      </c>
      <c r="J10220" s="1" t="n">
        <v>100011</v>
      </c>
      <c r="K10220" s="1" t="n">
        <v>12</v>
      </c>
      <c r="L10220" s="1" t="s">
        <v>3368</v>
      </c>
      <c r="N10220" s="1" t="n">
        <v>6.32</v>
      </c>
      <c r="O10220" s="1" t="n">
        <v>247.48</v>
      </c>
    </row>
    <row r="10221" customFormat="false" ht="15" hidden="false" customHeight="true" outlineLevel="0" collapsed="false">
      <c r="A10221" s="1" t="n">
        <v>3</v>
      </c>
      <c r="B10221" s="18" t="n">
        <v>46275</v>
      </c>
      <c r="C10221" s="1" t="n">
        <v>100</v>
      </c>
      <c r="D10221" s="1" t="s">
        <v>3385</v>
      </c>
      <c r="E10221" s="1" t="n">
        <v>42</v>
      </c>
      <c r="F10221" s="1" t="s">
        <v>99</v>
      </c>
      <c r="I10221" s="1" t="n">
        <v>1682367</v>
      </c>
      <c r="J10221" s="1" t="n">
        <v>100012</v>
      </c>
      <c r="K10221" s="1" t="n">
        <v>13</v>
      </c>
      <c r="L10221" s="1" t="s">
        <v>3369</v>
      </c>
      <c r="N10221" s="1" t="n">
        <v>5.4</v>
      </c>
      <c r="O10221" s="1" t="n">
        <v>229.46</v>
      </c>
    </row>
    <row r="10222" customFormat="false" ht="15" hidden="false" customHeight="true" outlineLevel="0" collapsed="false">
      <c r="A10222" s="1" t="n">
        <v>3</v>
      </c>
      <c r="B10222" s="18" t="n">
        <v>46275</v>
      </c>
      <c r="C10222" s="1" t="n">
        <v>100</v>
      </c>
      <c r="D10222" s="1" t="s">
        <v>3385</v>
      </c>
      <c r="E10222" s="1" t="n">
        <v>42</v>
      </c>
      <c r="F10222" s="1" t="s">
        <v>99</v>
      </c>
      <c r="I10222" s="1" t="n">
        <v>1682367</v>
      </c>
      <c r="J10222" s="1" t="n">
        <v>100013</v>
      </c>
      <c r="K10222" s="1" t="n">
        <v>14</v>
      </c>
      <c r="L10222" s="1" t="s">
        <v>3370</v>
      </c>
      <c r="N10222" s="1" t="n">
        <v>9.205</v>
      </c>
      <c r="O10222" s="1" t="n">
        <v>421.82</v>
      </c>
    </row>
    <row r="10223" customFormat="false" ht="15" hidden="false" customHeight="true" outlineLevel="0" collapsed="false">
      <c r="A10223" s="1" t="n">
        <v>3</v>
      </c>
      <c r="B10223" s="18" t="n">
        <v>46275</v>
      </c>
      <c r="C10223" s="1" t="n">
        <v>100</v>
      </c>
      <c r="D10223" s="1" t="s">
        <v>3385</v>
      </c>
      <c r="E10223" s="1" t="n">
        <v>42</v>
      </c>
      <c r="F10223" s="1" t="s">
        <v>99</v>
      </c>
      <c r="I10223" s="1" t="n">
        <v>1682367</v>
      </c>
      <c r="J10223" s="1" t="n">
        <v>100014</v>
      </c>
      <c r="K10223" s="1" t="n">
        <v>15</v>
      </c>
      <c r="L10223" s="1" t="s">
        <v>3371</v>
      </c>
      <c r="N10223" s="1" t="n">
        <v>4.202</v>
      </c>
      <c r="O10223" s="1" t="n">
        <v>196.06</v>
      </c>
    </row>
    <row r="10224" customFormat="false" ht="15" hidden="false" customHeight="true" outlineLevel="0" collapsed="false">
      <c r="A10224" s="1" t="n">
        <v>3</v>
      </c>
      <c r="B10224" s="18" t="n">
        <v>46275</v>
      </c>
      <c r="C10224" s="1" t="n">
        <v>100</v>
      </c>
      <c r="D10224" s="1" t="s">
        <v>3385</v>
      </c>
      <c r="E10224" s="1" t="n">
        <v>42</v>
      </c>
      <c r="F10224" s="1" t="s">
        <v>99</v>
      </c>
      <c r="I10224" s="1" t="n">
        <v>1682367</v>
      </c>
      <c r="J10224" s="1" t="n">
        <v>100015</v>
      </c>
      <c r="K10224" s="1" t="n">
        <v>16</v>
      </c>
      <c r="L10224" s="1" t="s">
        <v>3372</v>
      </c>
      <c r="N10224" s="1" t="n">
        <v>1.324</v>
      </c>
      <c r="O10224" s="1" t="n">
        <v>56.26</v>
      </c>
    </row>
    <row r="10225" customFormat="false" ht="15" hidden="false" customHeight="true" outlineLevel="0" collapsed="false">
      <c r="A10225" s="1" t="n">
        <v>3</v>
      </c>
      <c r="B10225" s="18" t="n">
        <v>46275</v>
      </c>
      <c r="C10225" s="1" t="n">
        <v>100</v>
      </c>
      <c r="D10225" s="1" t="s">
        <v>3385</v>
      </c>
      <c r="E10225" s="1" t="n">
        <v>42</v>
      </c>
      <c r="F10225" s="1" t="s">
        <v>99</v>
      </c>
      <c r="I10225" s="1" t="n">
        <v>1682367</v>
      </c>
      <c r="J10225" s="1" t="n">
        <v>100016</v>
      </c>
      <c r="K10225" s="1" t="n">
        <v>17</v>
      </c>
      <c r="L10225" s="1" t="s">
        <v>3373</v>
      </c>
      <c r="N10225" s="1" t="n">
        <v>2.228</v>
      </c>
      <c r="O10225" s="1" t="n">
        <v>102.1</v>
      </c>
    </row>
    <row r="10226" customFormat="false" ht="15" hidden="false" customHeight="true" outlineLevel="0" collapsed="false">
      <c r="A10226" s="1" t="n">
        <v>3</v>
      </c>
      <c r="B10226" s="18" t="n">
        <v>46275</v>
      </c>
      <c r="C10226" s="1" t="n">
        <v>100</v>
      </c>
      <c r="D10226" s="1" t="s">
        <v>3385</v>
      </c>
      <c r="E10226" s="1" t="n">
        <v>42</v>
      </c>
      <c r="F10226" s="1" t="s">
        <v>99</v>
      </c>
      <c r="I10226" s="1" t="n">
        <v>1682367</v>
      </c>
      <c r="J10226" s="1" t="n">
        <v>100017</v>
      </c>
      <c r="K10226" s="1" t="n">
        <v>18</v>
      </c>
      <c r="L10226" s="1" t="s">
        <v>3374</v>
      </c>
      <c r="N10226" s="1" t="n">
        <v>1.558</v>
      </c>
      <c r="O10226" s="1" t="n">
        <v>84.38</v>
      </c>
    </row>
    <row r="10227" customFormat="false" ht="15" hidden="false" customHeight="true" outlineLevel="0" collapsed="false">
      <c r="A10227" s="1" t="n">
        <v>3</v>
      </c>
      <c r="B10227" s="18" t="n">
        <v>46275</v>
      </c>
      <c r="C10227" s="1" t="n">
        <v>100</v>
      </c>
      <c r="D10227" s="1" t="s">
        <v>3385</v>
      </c>
      <c r="E10227" s="1" t="n">
        <v>42</v>
      </c>
      <c r="F10227" s="1" t="s">
        <v>99</v>
      </c>
      <c r="I10227" s="1" t="n">
        <v>1682367</v>
      </c>
      <c r="J10227" s="1" t="n">
        <v>100020</v>
      </c>
      <c r="K10227" s="1" t="n">
        <v>21</v>
      </c>
      <c r="L10227" s="1" t="s">
        <v>3384</v>
      </c>
      <c r="N10227" s="1" t="n">
        <v>0.766</v>
      </c>
      <c r="O10227" s="1" t="n">
        <v>26.17</v>
      </c>
    </row>
    <row r="10228" customFormat="false" ht="15" hidden="false" customHeight="true" outlineLevel="0" collapsed="false">
      <c r="A10228" s="1" t="n">
        <v>3</v>
      </c>
      <c r="B10228" s="18" t="n">
        <v>46275</v>
      </c>
      <c r="C10228" s="1" t="n">
        <v>100</v>
      </c>
      <c r="D10228" s="1" t="s">
        <v>3385</v>
      </c>
      <c r="E10228" s="1" t="n">
        <v>42</v>
      </c>
      <c r="F10228" s="1" t="s">
        <v>99</v>
      </c>
      <c r="I10228" s="1" t="n">
        <v>1682367</v>
      </c>
      <c r="J10228" s="1" t="n">
        <v>100053</v>
      </c>
      <c r="K10228" s="1" t="n">
        <v>54</v>
      </c>
      <c r="L10228" s="1" t="s">
        <v>3375</v>
      </c>
      <c r="N10228" s="1" t="n">
        <v>2.022</v>
      </c>
      <c r="O10228" s="1" t="n">
        <v>75.81</v>
      </c>
    </row>
    <row r="10229" customFormat="false" ht="15" hidden="false" customHeight="true" outlineLevel="0" collapsed="false">
      <c r="A10229" s="1" t="n">
        <v>3</v>
      </c>
      <c r="B10229" s="18" t="n">
        <v>46275</v>
      </c>
      <c r="C10229" s="1" t="n">
        <v>100</v>
      </c>
      <c r="D10229" s="1" t="s">
        <v>3385</v>
      </c>
      <c r="E10229" s="1" t="n">
        <v>42</v>
      </c>
      <c r="F10229" s="1" t="s">
        <v>99</v>
      </c>
      <c r="I10229" s="1" t="n">
        <v>1682367</v>
      </c>
      <c r="J10229" s="1" t="n">
        <v>100638</v>
      </c>
      <c r="K10229" s="1" t="n">
        <v>508</v>
      </c>
      <c r="L10229" s="1" t="s">
        <v>3376</v>
      </c>
      <c r="N10229" s="1" t="n">
        <v>2.32</v>
      </c>
      <c r="O10229" s="1" t="n">
        <v>3.85</v>
      </c>
    </row>
    <row r="10230" customFormat="false" ht="15" hidden="false" customHeight="true" outlineLevel="0" collapsed="false">
      <c r="A10230" s="1" t="n">
        <v>3</v>
      </c>
      <c r="B10230" s="18" t="n">
        <v>46275</v>
      </c>
      <c r="C10230" s="1" t="n">
        <v>100</v>
      </c>
      <c r="D10230" s="1" t="s">
        <v>3385</v>
      </c>
      <c r="E10230" s="1" t="n">
        <v>42</v>
      </c>
      <c r="F10230" s="1" t="s">
        <v>99</v>
      </c>
      <c r="I10230" s="1" t="n">
        <v>1682367</v>
      </c>
      <c r="J10230" s="1" t="n">
        <v>100520</v>
      </c>
      <c r="K10230" s="1" t="n">
        <v>507</v>
      </c>
      <c r="L10230" s="1" t="s">
        <v>3377</v>
      </c>
      <c r="N10230" s="1" t="n">
        <v>10.69</v>
      </c>
      <c r="O10230" s="1" t="n">
        <v>26.64</v>
      </c>
    </row>
    <row r="10231" customFormat="false" ht="15" hidden="false" customHeight="true" outlineLevel="0" collapsed="false">
      <c r="A10231" s="1" t="n">
        <v>3</v>
      </c>
      <c r="B10231" s="18" t="n">
        <v>46275</v>
      </c>
      <c r="C10231" s="1" t="n">
        <v>100</v>
      </c>
      <c r="D10231" s="1" t="s">
        <v>3385</v>
      </c>
      <c r="E10231" s="1" t="n">
        <v>42</v>
      </c>
      <c r="F10231" s="1" t="s">
        <v>99</v>
      </c>
      <c r="I10231" s="1" t="n">
        <v>1682367</v>
      </c>
      <c r="J10231" s="1" t="n">
        <v>110455</v>
      </c>
      <c r="K10231" s="1" t="n">
        <v>53212</v>
      </c>
      <c r="L10231" s="1" t="s">
        <v>3378</v>
      </c>
      <c r="N10231" s="1" t="n">
        <v>0.195</v>
      </c>
      <c r="O10231" s="1" t="n">
        <v>0</v>
      </c>
    </row>
    <row r="10232" customFormat="false" ht="15" hidden="false" customHeight="true" outlineLevel="0" collapsed="false">
      <c r="A10232" s="1" t="n">
        <v>3</v>
      </c>
      <c r="B10232" s="18" t="n">
        <v>46275</v>
      </c>
      <c r="C10232" s="1" t="n">
        <v>100</v>
      </c>
      <c r="D10232" s="1" t="s">
        <v>3385</v>
      </c>
      <c r="E10232" s="1" t="n">
        <v>42</v>
      </c>
      <c r="F10232" s="1" t="s">
        <v>99</v>
      </c>
      <c r="I10232" s="1" t="n">
        <v>1682370</v>
      </c>
      <c r="J10232" s="1" t="n">
        <v>100000</v>
      </c>
      <c r="K10232" s="1" t="n">
        <v>1</v>
      </c>
      <c r="L10232" s="1" t="s">
        <v>3379</v>
      </c>
      <c r="N10232" s="1" t="n">
        <v>2.484</v>
      </c>
      <c r="O10232" s="1" t="n">
        <v>53.1</v>
      </c>
    </row>
    <row r="10233" customFormat="false" ht="15" hidden="false" customHeight="true" outlineLevel="0" collapsed="false">
      <c r="A10233" s="1" t="n">
        <v>3</v>
      </c>
      <c r="B10233" s="18" t="n">
        <v>46275</v>
      </c>
      <c r="C10233" s="1" t="n">
        <v>100</v>
      </c>
      <c r="D10233" s="1" t="s">
        <v>3385</v>
      </c>
      <c r="E10233" s="1" t="n">
        <v>42</v>
      </c>
      <c r="F10233" s="1" t="s">
        <v>99</v>
      </c>
      <c r="I10233" s="1" t="n">
        <v>1682370</v>
      </c>
      <c r="J10233" s="1" t="n">
        <v>100001</v>
      </c>
      <c r="K10233" s="1" t="n">
        <v>2</v>
      </c>
      <c r="L10233" s="1" t="s">
        <v>3380</v>
      </c>
      <c r="N10233" s="1" t="n">
        <v>9.665</v>
      </c>
      <c r="O10233" s="1" t="n">
        <v>220.87</v>
      </c>
    </row>
    <row r="10234" customFormat="false" ht="15" hidden="false" customHeight="true" outlineLevel="0" collapsed="false">
      <c r="A10234" s="1" t="n">
        <v>3</v>
      </c>
      <c r="B10234" s="18" t="n">
        <v>46275</v>
      </c>
      <c r="C10234" s="1" t="n">
        <v>100</v>
      </c>
      <c r="D10234" s="1" t="s">
        <v>3385</v>
      </c>
      <c r="E10234" s="1" t="n">
        <v>42</v>
      </c>
      <c r="F10234" s="1" t="s">
        <v>99</v>
      </c>
      <c r="I10234" s="1" t="n">
        <v>1682370</v>
      </c>
      <c r="J10234" s="1" t="n">
        <v>100002</v>
      </c>
      <c r="K10234" s="1" t="n">
        <v>3</v>
      </c>
      <c r="L10234" s="1" t="s">
        <v>3381</v>
      </c>
      <c r="N10234" s="1" t="n">
        <v>13.336</v>
      </c>
      <c r="O10234" s="1" t="n">
        <v>314.59</v>
      </c>
    </row>
    <row r="10235" customFormat="false" ht="15" hidden="false" customHeight="true" outlineLevel="0" collapsed="false">
      <c r="A10235" s="1" t="n">
        <v>3</v>
      </c>
      <c r="B10235" s="18" t="n">
        <v>46275</v>
      </c>
      <c r="C10235" s="1" t="n">
        <v>100</v>
      </c>
      <c r="D10235" s="1" t="s">
        <v>3385</v>
      </c>
      <c r="E10235" s="1" t="n">
        <v>42</v>
      </c>
      <c r="F10235" s="1" t="s">
        <v>99</v>
      </c>
      <c r="I10235" s="1" t="n">
        <v>1682370</v>
      </c>
      <c r="J10235" s="1" t="n">
        <v>100003</v>
      </c>
      <c r="K10235" s="1" t="n">
        <v>4</v>
      </c>
      <c r="L10235" s="1" t="s">
        <v>3382</v>
      </c>
      <c r="N10235" s="1" t="n">
        <v>17.95</v>
      </c>
      <c r="O10235" s="1" t="n">
        <v>463.14</v>
      </c>
    </row>
    <row r="10236" customFormat="false" ht="15" hidden="false" customHeight="true" outlineLevel="0" collapsed="false">
      <c r="A10236" s="1" t="n">
        <v>3</v>
      </c>
      <c r="B10236" s="18" t="n">
        <v>46275</v>
      </c>
      <c r="C10236" s="1" t="n">
        <v>100</v>
      </c>
      <c r="D10236" s="1" t="s">
        <v>3385</v>
      </c>
      <c r="E10236" s="1" t="n">
        <v>42</v>
      </c>
      <c r="F10236" s="1" t="s">
        <v>99</v>
      </c>
      <c r="I10236" s="1" t="n">
        <v>1682370</v>
      </c>
      <c r="J10236" s="1" t="n">
        <v>100007</v>
      </c>
      <c r="K10236" s="1" t="n">
        <v>8</v>
      </c>
      <c r="L10236" s="1" t="s">
        <v>3383</v>
      </c>
      <c r="N10236" s="1" t="n">
        <v>6.25</v>
      </c>
      <c r="O10236" s="1" t="n">
        <v>156.65</v>
      </c>
    </row>
    <row r="10237" customFormat="false" ht="15" hidden="false" customHeight="true" outlineLevel="0" collapsed="false">
      <c r="A10237" s="1" t="n">
        <v>3</v>
      </c>
      <c r="B10237" s="18" t="n">
        <v>46275</v>
      </c>
      <c r="C10237" s="1" t="n">
        <v>100</v>
      </c>
      <c r="D10237" s="1" t="s">
        <v>3385</v>
      </c>
      <c r="E10237" s="1" t="n">
        <v>42</v>
      </c>
      <c r="F10237" s="1" t="s">
        <v>99</v>
      </c>
      <c r="I10237" s="1" t="n">
        <v>1682370</v>
      </c>
      <c r="J10237" s="1" t="n">
        <v>100638</v>
      </c>
      <c r="K10237" s="1" t="n">
        <v>508</v>
      </c>
      <c r="L10237" s="1" t="s">
        <v>3376</v>
      </c>
      <c r="N10237" s="1" t="n">
        <v>1.924</v>
      </c>
      <c r="O10237" s="1" t="n">
        <v>2.82</v>
      </c>
    </row>
    <row r="10238" customFormat="false" ht="15" hidden="false" customHeight="true" outlineLevel="0" collapsed="false">
      <c r="A10238" s="1" t="n">
        <v>3</v>
      </c>
      <c r="B10238" s="18" t="n">
        <v>46275</v>
      </c>
      <c r="C10238" s="1" t="n">
        <v>100</v>
      </c>
      <c r="D10238" s="1" t="s">
        <v>3385</v>
      </c>
      <c r="E10238" s="1" t="n">
        <v>42</v>
      </c>
      <c r="F10238" s="1" t="s">
        <v>99</v>
      </c>
      <c r="I10238" s="1" t="n">
        <v>1682370</v>
      </c>
      <c r="J10238" s="1" t="n">
        <v>100520</v>
      </c>
      <c r="K10238" s="1" t="n">
        <v>507</v>
      </c>
      <c r="L10238" s="1" t="s">
        <v>3377</v>
      </c>
      <c r="N10238" s="1" t="n">
        <v>3.456</v>
      </c>
      <c r="O10238" s="1" t="n">
        <v>7.62</v>
      </c>
    </row>
    <row r="10239" customFormat="false" ht="15" hidden="false" customHeight="true" outlineLevel="0" collapsed="false">
      <c r="A10239" s="1" t="n">
        <v>3</v>
      </c>
      <c r="B10239" s="18" t="n">
        <v>46275</v>
      </c>
      <c r="C10239" s="1" t="n">
        <v>100</v>
      </c>
      <c r="D10239" s="1" t="s">
        <v>3385</v>
      </c>
      <c r="E10239" s="1" t="n">
        <v>42</v>
      </c>
      <c r="F10239" s="1" t="s">
        <v>99</v>
      </c>
      <c r="I10239" s="1" t="n">
        <v>1682370</v>
      </c>
      <c r="J10239" s="1" t="n">
        <v>110455</v>
      </c>
      <c r="K10239" s="1" t="n">
        <v>53212</v>
      </c>
      <c r="L10239" s="1" t="s">
        <v>3378</v>
      </c>
      <c r="N10239" s="1" t="n">
        <v>0.335</v>
      </c>
      <c r="O10239" s="1" t="n">
        <v>0.01</v>
      </c>
    </row>
    <row r="10240" customFormat="false" ht="15" hidden="false" customHeight="true" outlineLevel="0" collapsed="false">
      <c r="A10240" s="1" t="n">
        <v>3</v>
      </c>
      <c r="B10240" s="18" t="n">
        <v>46275</v>
      </c>
      <c r="C10240" s="1" t="n">
        <v>100</v>
      </c>
      <c r="D10240" s="1" t="s">
        <v>3385</v>
      </c>
      <c r="E10240" s="1" t="n">
        <v>42</v>
      </c>
      <c r="F10240" s="1" t="s">
        <v>99</v>
      </c>
      <c r="I10240" s="1" t="n">
        <v>1683065</v>
      </c>
      <c r="J10240" s="1" t="n">
        <v>100000</v>
      </c>
      <c r="K10240" s="1" t="n">
        <v>1</v>
      </c>
      <c r="L10240" s="1" t="s">
        <v>3379</v>
      </c>
      <c r="N10240" s="1" t="n">
        <v>2.468</v>
      </c>
      <c r="O10240" s="1" t="n">
        <v>61.8</v>
      </c>
    </row>
    <row r="10241" customFormat="false" ht="15" hidden="false" customHeight="true" outlineLevel="0" collapsed="false">
      <c r="A10241" s="1" t="n">
        <v>3</v>
      </c>
      <c r="B10241" s="18" t="n">
        <v>46275</v>
      </c>
      <c r="C10241" s="1" t="n">
        <v>100</v>
      </c>
      <c r="D10241" s="1" t="s">
        <v>3385</v>
      </c>
      <c r="E10241" s="1" t="n">
        <v>42</v>
      </c>
      <c r="F10241" s="1" t="s">
        <v>99</v>
      </c>
      <c r="I10241" s="1" t="n">
        <v>1683065</v>
      </c>
      <c r="J10241" s="1" t="n">
        <v>100006</v>
      </c>
      <c r="K10241" s="1" t="n">
        <v>7</v>
      </c>
      <c r="L10241" s="1" t="s">
        <v>3365</v>
      </c>
      <c r="N10241" s="1" t="n">
        <v>2.336</v>
      </c>
      <c r="O10241" s="1" t="n">
        <v>80.69</v>
      </c>
    </row>
    <row r="10242" customFormat="false" ht="15" hidden="false" customHeight="true" outlineLevel="0" collapsed="false">
      <c r="A10242" s="1" t="n">
        <v>3</v>
      </c>
      <c r="B10242" s="18" t="n">
        <v>46275</v>
      </c>
      <c r="C10242" s="1" t="n">
        <v>100</v>
      </c>
      <c r="D10242" s="1" t="s">
        <v>3385</v>
      </c>
      <c r="E10242" s="1" t="n">
        <v>42</v>
      </c>
      <c r="F10242" s="1" t="s">
        <v>99</v>
      </c>
      <c r="I10242" s="1" t="n">
        <v>1683065</v>
      </c>
      <c r="J10242" s="1" t="n">
        <v>100008</v>
      </c>
      <c r="K10242" s="1" t="n">
        <v>9</v>
      </c>
      <c r="L10242" s="1" t="s">
        <v>3366</v>
      </c>
      <c r="N10242" s="1" t="n">
        <v>10.695</v>
      </c>
      <c r="O10242" s="1" t="n">
        <v>378.65</v>
      </c>
    </row>
    <row r="10243" customFormat="false" ht="15" hidden="false" customHeight="true" outlineLevel="0" collapsed="false">
      <c r="A10243" s="1" t="n">
        <v>3</v>
      </c>
      <c r="B10243" s="18" t="n">
        <v>46275</v>
      </c>
      <c r="C10243" s="1" t="n">
        <v>100</v>
      </c>
      <c r="D10243" s="1" t="s">
        <v>3385</v>
      </c>
      <c r="E10243" s="1" t="n">
        <v>42</v>
      </c>
      <c r="F10243" s="1" t="s">
        <v>99</v>
      </c>
      <c r="I10243" s="1" t="n">
        <v>1683065</v>
      </c>
      <c r="J10243" s="1" t="n">
        <v>100010</v>
      </c>
      <c r="K10243" s="1" t="n">
        <v>11</v>
      </c>
      <c r="L10243" s="1" t="s">
        <v>3367</v>
      </c>
      <c r="N10243" s="1" t="n">
        <v>2.444</v>
      </c>
      <c r="O10243" s="1" t="n">
        <v>99.19</v>
      </c>
    </row>
    <row r="10244" customFormat="false" ht="15" hidden="false" customHeight="true" outlineLevel="0" collapsed="false">
      <c r="A10244" s="1" t="n">
        <v>3</v>
      </c>
      <c r="B10244" s="18" t="n">
        <v>46275</v>
      </c>
      <c r="C10244" s="1" t="n">
        <v>100</v>
      </c>
      <c r="D10244" s="1" t="s">
        <v>3385</v>
      </c>
      <c r="E10244" s="1" t="n">
        <v>42</v>
      </c>
      <c r="F10244" s="1" t="s">
        <v>99</v>
      </c>
      <c r="I10244" s="1" t="n">
        <v>1683065</v>
      </c>
      <c r="J10244" s="1" t="n">
        <v>100011</v>
      </c>
      <c r="K10244" s="1" t="n">
        <v>12</v>
      </c>
      <c r="L10244" s="1" t="s">
        <v>3368</v>
      </c>
      <c r="N10244" s="1" t="n">
        <v>6.215</v>
      </c>
      <c r="O10244" s="1" t="n">
        <v>252.25</v>
      </c>
    </row>
    <row r="10245" customFormat="false" ht="15" hidden="false" customHeight="true" outlineLevel="0" collapsed="false">
      <c r="A10245" s="1" t="n">
        <v>3</v>
      </c>
      <c r="B10245" s="18" t="n">
        <v>46275</v>
      </c>
      <c r="C10245" s="1" t="n">
        <v>100</v>
      </c>
      <c r="D10245" s="1" t="s">
        <v>3385</v>
      </c>
      <c r="E10245" s="1" t="n">
        <v>42</v>
      </c>
      <c r="F10245" s="1" t="s">
        <v>99</v>
      </c>
      <c r="I10245" s="1" t="n">
        <v>1683065</v>
      </c>
      <c r="J10245" s="1" t="n">
        <v>100012</v>
      </c>
      <c r="K10245" s="1" t="n">
        <v>13</v>
      </c>
      <c r="L10245" s="1" t="s">
        <v>3369</v>
      </c>
      <c r="N10245" s="1" t="n">
        <v>5.486</v>
      </c>
      <c r="O10245" s="1" t="n">
        <v>241.61</v>
      </c>
    </row>
    <row r="10246" customFormat="false" ht="15" hidden="false" customHeight="true" outlineLevel="0" collapsed="false">
      <c r="A10246" s="1" t="n">
        <v>3</v>
      </c>
      <c r="B10246" s="18" t="n">
        <v>46275</v>
      </c>
      <c r="C10246" s="1" t="n">
        <v>100</v>
      </c>
      <c r="D10246" s="1" t="s">
        <v>3385</v>
      </c>
      <c r="E10246" s="1" t="n">
        <v>42</v>
      </c>
      <c r="F10246" s="1" t="s">
        <v>99</v>
      </c>
      <c r="I10246" s="1" t="n">
        <v>1683065</v>
      </c>
      <c r="J10246" s="1" t="n">
        <v>100013</v>
      </c>
      <c r="K10246" s="1" t="n">
        <v>14</v>
      </c>
      <c r="L10246" s="1" t="s">
        <v>3370</v>
      </c>
      <c r="N10246" s="1" t="n">
        <v>9.365</v>
      </c>
      <c r="O10246" s="1" t="n">
        <v>444.81</v>
      </c>
    </row>
    <row r="10247" customFormat="false" ht="15" hidden="false" customHeight="true" outlineLevel="0" collapsed="false">
      <c r="A10247" s="1" t="n">
        <v>3</v>
      </c>
      <c r="B10247" s="18" t="n">
        <v>46275</v>
      </c>
      <c r="C10247" s="1" t="n">
        <v>100</v>
      </c>
      <c r="D10247" s="1" t="s">
        <v>3385</v>
      </c>
      <c r="E10247" s="1" t="n">
        <v>42</v>
      </c>
      <c r="F10247" s="1" t="s">
        <v>99</v>
      </c>
      <c r="I10247" s="1" t="n">
        <v>1683065</v>
      </c>
      <c r="J10247" s="1" t="n">
        <v>100014</v>
      </c>
      <c r="K10247" s="1" t="n">
        <v>15</v>
      </c>
      <c r="L10247" s="1" t="s">
        <v>3371</v>
      </c>
      <c r="N10247" s="1" t="n">
        <v>4.22</v>
      </c>
      <c r="O10247" s="1" t="n">
        <v>204.08</v>
      </c>
    </row>
    <row r="10248" customFormat="false" ht="15" hidden="false" customHeight="true" outlineLevel="0" collapsed="false">
      <c r="A10248" s="1" t="n">
        <v>3</v>
      </c>
      <c r="B10248" s="18" t="n">
        <v>46275</v>
      </c>
      <c r="C10248" s="1" t="n">
        <v>100</v>
      </c>
      <c r="D10248" s="1" t="s">
        <v>3385</v>
      </c>
      <c r="E10248" s="1" t="n">
        <v>42</v>
      </c>
      <c r="F10248" s="1" t="s">
        <v>99</v>
      </c>
      <c r="I10248" s="1" t="n">
        <v>1683065</v>
      </c>
      <c r="J10248" s="1" t="n">
        <v>100015</v>
      </c>
      <c r="K10248" s="1" t="n">
        <v>16</v>
      </c>
      <c r="L10248" s="1" t="s">
        <v>3372</v>
      </c>
      <c r="N10248" s="1" t="n">
        <v>1.582</v>
      </c>
      <c r="O10248" s="1" t="n">
        <v>69.67</v>
      </c>
    </row>
    <row r="10249" customFormat="false" ht="15" hidden="false" customHeight="true" outlineLevel="0" collapsed="false">
      <c r="A10249" s="1" t="n">
        <v>3</v>
      </c>
      <c r="B10249" s="18" t="n">
        <v>46275</v>
      </c>
      <c r="C10249" s="1" t="n">
        <v>100</v>
      </c>
      <c r="D10249" s="1" t="s">
        <v>3385</v>
      </c>
      <c r="E10249" s="1" t="n">
        <v>42</v>
      </c>
      <c r="F10249" s="1" t="s">
        <v>99</v>
      </c>
      <c r="I10249" s="1" t="n">
        <v>1683065</v>
      </c>
      <c r="J10249" s="1" t="n">
        <v>100016</v>
      </c>
      <c r="K10249" s="1" t="n">
        <v>17</v>
      </c>
      <c r="L10249" s="1" t="s">
        <v>3373</v>
      </c>
      <c r="N10249" s="1" t="n">
        <v>1.804</v>
      </c>
      <c r="O10249" s="1" t="n">
        <v>85.68</v>
      </c>
    </row>
    <row r="10250" customFormat="false" ht="15" hidden="false" customHeight="true" outlineLevel="0" collapsed="false">
      <c r="A10250" s="1" t="n">
        <v>3</v>
      </c>
      <c r="B10250" s="18" t="n">
        <v>46275</v>
      </c>
      <c r="C10250" s="1" t="n">
        <v>100</v>
      </c>
      <c r="D10250" s="1" t="s">
        <v>3385</v>
      </c>
      <c r="E10250" s="1" t="n">
        <v>42</v>
      </c>
      <c r="F10250" s="1" t="s">
        <v>99</v>
      </c>
      <c r="I10250" s="1" t="n">
        <v>1683065</v>
      </c>
      <c r="J10250" s="1" t="n">
        <v>100017</v>
      </c>
      <c r="K10250" s="1" t="n">
        <v>18</v>
      </c>
      <c r="L10250" s="1" t="s">
        <v>3374</v>
      </c>
      <c r="N10250" s="1" t="n">
        <v>1.398</v>
      </c>
      <c r="O10250" s="1" t="n">
        <v>78.48</v>
      </c>
    </row>
    <row r="10251" customFormat="false" ht="15" hidden="false" customHeight="true" outlineLevel="0" collapsed="false">
      <c r="A10251" s="1" t="n">
        <v>3</v>
      </c>
      <c r="B10251" s="18" t="n">
        <v>46275</v>
      </c>
      <c r="C10251" s="1" t="n">
        <v>100</v>
      </c>
      <c r="D10251" s="1" t="s">
        <v>3385</v>
      </c>
      <c r="E10251" s="1" t="n">
        <v>42</v>
      </c>
      <c r="F10251" s="1" t="s">
        <v>99</v>
      </c>
      <c r="I10251" s="1" t="n">
        <v>1683065</v>
      </c>
      <c r="J10251" s="1" t="n">
        <v>100019</v>
      </c>
      <c r="K10251" s="1" t="n">
        <v>20</v>
      </c>
      <c r="L10251" s="1" t="s">
        <v>5064</v>
      </c>
      <c r="N10251" s="1" t="n">
        <v>1.174</v>
      </c>
      <c r="O10251" s="1" t="n">
        <v>43.59</v>
      </c>
    </row>
    <row r="10252" customFormat="false" ht="15" hidden="false" customHeight="true" outlineLevel="0" collapsed="false">
      <c r="A10252" s="1" t="n">
        <v>3</v>
      </c>
      <c r="B10252" s="18" t="n">
        <v>46275</v>
      </c>
      <c r="C10252" s="1" t="n">
        <v>100</v>
      </c>
      <c r="D10252" s="1" t="s">
        <v>3385</v>
      </c>
      <c r="E10252" s="1" t="n">
        <v>42</v>
      </c>
      <c r="F10252" s="1" t="s">
        <v>99</v>
      </c>
      <c r="I10252" s="1" t="n">
        <v>1683065</v>
      </c>
      <c r="J10252" s="1" t="n">
        <v>100020</v>
      </c>
      <c r="K10252" s="1" t="n">
        <v>21</v>
      </c>
      <c r="L10252" s="1" t="s">
        <v>3384</v>
      </c>
      <c r="N10252" s="1" t="n">
        <v>3.262</v>
      </c>
      <c r="O10252" s="1" t="n">
        <v>115.49</v>
      </c>
    </row>
    <row r="10253" customFormat="false" ht="15" hidden="false" customHeight="true" outlineLevel="0" collapsed="false">
      <c r="A10253" s="1" t="n">
        <v>3</v>
      </c>
      <c r="B10253" s="18" t="n">
        <v>46275</v>
      </c>
      <c r="C10253" s="1" t="n">
        <v>100</v>
      </c>
      <c r="D10253" s="1" t="s">
        <v>3385</v>
      </c>
      <c r="E10253" s="1" t="n">
        <v>42</v>
      </c>
      <c r="F10253" s="1" t="s">
        <v>99</v>
      </c>
      <c r="I10253" s="1" t="n">
        <v>1683065</v>
      </c>
      <c r="J10253" s="1" t="n">
        <v>100520</v>
      </c>
      <c r="K10253" s="1" t="n">
        <v>507</v>
      </c>
      <c r="L10253" s="1" t="s">
        <v>3377</v>
      </c>
      <c r="N10253" s="1" t="n">
        <v>15.175</v>
      </c>
      <c r="O10253" s="1" t="n">
        <v>39.19</v>
      </c>
    </row>
    <row r="10254" customFormat="false" ht="15" hidden="false" customHeight="true" outlineLevel="0" collapsed="false">
      <c r="A10254" s="1" t="n">
        <v>3</v>
      </c>
      <c r="B10254" s="18" t="n">
        <v>46275</v>
      </c>
      <c r="C10254" s="1" t="n">
        <v>100</v>
      </c>
      <c r="D10254" s="1" t="s">
        <v>3385</v>
      </c>
      <c r="E10254" s="1" t="n">
        <v>42</v>
      </c>
      <c r="F10254" s="1" t="s">
        <v>99</v>
      </c>
      <c r="I10254" s="1" t="n">
        <v>1683065</v>
      </c>
      <c r="J10254" s="1" t="n">
        <v>110455</v>
      </c>
      <c r="K10254" s="1" t="n">
        <v>53212</v>
      </c>
      <c r="L10254" s="1" t="s">
        <v>3378</v>
      </c>
      <c r="N10254" s="1" t="n">
        <v>0.976</v>
      </c>
      <c r="O10254" s="1" t="n">
        <v>0.02</v>
      </c>
    </row>
    <row r="10255" customFormat="false" ht="15" hidden="false" customHeight="true" outlineLevel="0" collapsed="false">
      <c r="A10255" s="1" t="n">
        <v>3</v>
      </c>
      <c r="B10255" s="18" t="n">
        <v>46275</v>
      </c>
      <c r="C10255" s="1" t="n">
        <v>171</v>
      </c>
      <c r="D10255" s="1" t="s">
        <v>3445</v>
      </c>
      <c r="E10255" s="1" t="n">
        <v>1740</v>
      </c>
      <c r="F10255" s="1" t="s">
        <v>207</v>
      </c>
      <c r="I10255" s="1" t="n">
        <v>1268156</v>
      </c>
      <c r="J10255" s="1" t="n">
        <v>16602</v>
      </c>
      <c r="K10255" s="1" t="n">
        <v>7891000084649</v>
      </c>
      <c r="L10255" s="1" t="s">
        <v>4016</v>
      </c>
      <c r="N10255" s="1" t="n">
        <v>1</v>
      </c>
      <c r="O10255" s="1" t="n">
        <v>10.99</v>
      </c>
    </row>
    <row r="10256" customFormat="false" ht="15" hidden="false" customHeight="true" outlineLevel="0" collapsed="false">
      <c r="A10256" s="1" t="n">
        <v>3</v>
      </c>
      <c r="B10256" s="18" t="n">
        <v>46275</v>
      </c>
      <c r="C10256" s="1" t="n">
        <v>171</v>
      </c>
      <c r="D10256" s="1" t="s">
        <v>3445</v>
      </c>
      <c r="E10256" s="1" t="n">
        <v>1740</v>
      </c>
      <c r="F10256" s="1" t="s">
        <v>207</v>
      </c>
      <c r="I10256" s="1" t="n">
        <v>1268156</v>
      </c>
      <c r="J10256" s="1" t="n">
        <v>50424</v>
      </c>
      <c r="K10256" s="1" t="n">
        <v>7898953148169</v>
      </c>
      <c r="L10256" s="1" t="s">
        <v>3420</v>
      </c>
      <c r="N10256" s="1" t="n">
        <v>2</v>
      </c>
      <c r="O10256" s="1" t="n">
        <v>19.96</v>
      </c>
    </row>
    <row r="10257" customFormat="false" ht="15" hidden="false" customHeight="true" outlineLevel="0" collapsed="false">
      <c r="A10257" s="1" t="n">
        <v>3</v>
      </c>
      <c r="B10257" s="18" t="n">
        <v>46276</v>
      </c>
      <c r="C10257" s="1" t="n">
        <v>1</v>
      </c>
      <c r="D10257" s="1" t="s">
        <v>3245</v>
      </c>
      <c r="E10257" s="1" t="n">
        <v>10035</v>
      </c>
      <c r="F10257" s="1" t="s">
        <v>288</v>
      </c>
      <c r="G10257" s="1"/>
      <c r="I10257" s="1" t="n">
        <v>434</v>
      </c>
      <c r="J10257" s="1" t="n">
        <v>38652</v>
      </c>
      <c r="K10257" s="1" t="n">
        <v>7898994684220</v>
      </c>
      <c r="L10257" s="1" t="s">
        <v>3386</v>
      </c>
      <c r="M10257" s="1"/>
      <c r="N10257" s="1" t="n">
        <v>50</v>
      </c>
      <c r="O10257" s="1" t="n">
        <v>475</v>
      </c>
    </row>
    <row r="10258" customFormat="false" ht="15" hidden="false" customHeight="false" outlineLevel="0" collapsed="false">
      <c r="A10258" s="0" t="n">
        <v>3</v>
      </c>
      <c r="B10258" s="78" t="n">
        <v>46276</v>
      </c>
      <c r="C10258" s="0" t="n">
        <v>1</v>
      </c>
      <c r="D10258" s="0" t="s">
        <v>3245</v>
      </c>
      <c r="E10258" s="0" t="n">
        <v>10035</v>
      </c>
      <c r="F10258" s="0" t="s">
        <v>288</v>
      </c>
      <c r="I10258" s="0" t="n">
        <v>434</v>
      </c>
      <c r="J10258" s="0" t="n">
        <v>38653</v>
      </c>
      <c r="K10258" s="0" t="n">
        <v>7898994684275</v>
      </c>
      <c r="L10258" s="0" t="s">
        <v>3387</v>
      </c>
      <c r="N10258" s="0" t="n">
        <v>30</v>
      </c>
      <c r="O10258" s="0" t="n">
        <v>144</v>
      </c>
    </row>
    <row r="10259" customFormat="false" ht="15" hidden="false" customHeight="false" outlineLevel="0" collapsed="false">
      <c r="A10259" s="0" t="n">
        <v>3</v>
      </c>
      <c r="B10259" s="78" t="n">
        <v>46276</v>
      </c>
      <c r="C10259" s="0" t="n">
        <v>1</v>
      </c>
      <c r="D10259" s="0" t="s">
        <v>3245</v>
      </c>
      <c r="E10259" s="0" t="n">
        <v>10035</v>
      </c>
      <c r="F10259" s="0" t="s">
        <v>288</v>
      </c>
      <c r="I10259" s="0" t="n">
        <v>434</v>
      </c>
      <c r="J10259" s="0" t="n">
        <v>43726</v>
      </c>
      <c r="K10259" s="0" t="n">
        <v>2245461</v>
      </c>
      <c r="L10259" s="0" t="s">
        <v>3388</v>
      </c>
      <c r="N10259" s="0" t="n">
        <v>10</v>
      </c>
      <c r="O10259" s="0" t="n">
        <v>200</v>
      </c>
    </row>
    <row r="10260" customFormat="false" ht="15" hidden="false" customHeight="false" outlineLevel="0" collapsed="false">
      <c r="A10260" s="0" t="n">
        <v>3</v>
      </c>
      <c r="B10260" s="78" t="n">
        <v>46276</v>
      </c>
      <c r="C10260" s="0" t="n">
        <v>1</v>
      </c>
      <c r="D10260" s="0" t="s">
        <v>3245</v>
      </c>
      <c r="E10260" s="0" t="n">
        <v>10043</v>
      </c>
      <c r="F10260" s="0" t="s">
        <v>139</v>
      </c>
      <c r="I10260" s="0" t="n">
        <v>947</v>
      </c>
      <c r="J10260" s="0" t="n">
        <v>52096</v>
      </c>
      <c r="K10260" s="0" t="n">
        <v>144315</v>
      </c>
      <c r="L10260" s="0" t="s">
        <v>3246</v>
      </c>
      <c r="N10260" s="0" t="n">
        <v>180</v>
      </c>
      <c r="O10260" s="0" t="n">
        <v>270</v>
      </c>
    </row>
    <row r="10261" customFormat="false" ht="15" hidden="false" customHeight="false" outlineLevel="0" collapsed="false">
      <c r="A10261" s="0" t="n">
        <v>3</v>
      </c>
      <c r="B10261" s="78" t="n">
        <v>46276</v>
      </c>
      <c r="C10261" s="0" t="n">
        <v>6</v>
      </c>
      <c r="D10261" s="0" t="s">
        <v>3217</v>
      </c>
      <c r="E10261" s="0" t="n">
        <v>42</v>
      </c>
      <c r="F10261" s="0" t="s">
        <v>99</v>
      </c>
      <c r="I10261" s="0" t="n">
        <v>4608</v>
      </c>
      <c r="J10261" s="0" t="n">
        <v>100227</v>
      </c>
      <c r="K10261" s="0" t="n">
        <v>40538</v>
      </c>
      <c r="L10261" s="0" t="s">
        <v>6193</v>
      </c>
      <c r="N10261" s="0" t="n">
        <v>10</v>
      </c>
      <c r="O10261" s="0" t="n">
        <v>50</v>
      </c>
    </row>
    <row r="10262" customFormat="false" ht="15" hidden="false" customHeight="false" outlineLevel="0" collapsed="false">
      <c r="A10262" s="0" t="n">
        <v>3</v>
      </c>
      <c r="B10262" s="78" t="n">
        <v>46276</v>
      </c>
      <c r="C10262" s="0" t="n">
        <v>6</v>
      </c>
      <c r="D10262" s="0" t="s">
        <v>3217</v>
      </c>
      <c r="E10262" s="0" t="n">
        <v>42</v>
      </c>
      <c r="F10262" s="0" t="s">
        <v>99</v>
      </c>
      <c r="I10262" s="0" t="n">
        <v>4609</v>
      </c>
      <c r="J10262" s="0" t="n">
        <v>100103</v>
      </c>
      <c r="K10262" s="0" t="n">
        <v>104</v>
      </c>
      <c r="L10262" s="0" t="s">
        <v>3215</v>
      </c>
      <c r="N10262" s="0" t="n">
        <v>20</v>
      </c>
      <c r="O10262" s="0" t="n">
        <v>125</v>
      </c>
    </row>
    <row r="10263" customFormat="false" ht="15" hidden="false" customHeight="false" outlineLevel="0" collapsed="false">
      <c r="A10263" s="0" t="n">
        <v>3</v>
      </c>
      <c r="B10263" s="78" t="n">
        <v>46276</v>
      </c>
      <c r="C10263" s="0" t="n">
        <v>6</v>
      </c>
      <c r="D10263" s="0" t="s">
        <v>3217</v>
      </c>
      <c r="E10263" s="0" t="n">
        <v>42</v>
      </c>
      <c r="F10263" s="0" t="s">
        <v>99</v>
      </c>
      <c r="I10263" s="0" t="n">
        <v>4610</v>
      </c>
      <c r="J10263" s="0" t="n">
        <v>37359</v>
      </c>
      <c r="K10263" s="0" t="n">
        <v>55526</v>
      </c>
      <c r="L10263" s="0" t="s">
        <v>3213</v>
      </c>
      <c r="N10263" s="0" t="n">
        <v>10</v>
      </c>
      <c r="O10263" s="0" t="n">
        <v>80</v>
      </c>
    </row>
    <row r="10264" customFormat="false" ht="15" hidden="false" customHeight="false" outlineLevel="0" collapsed="false">
      <c r="A10264" s="0" t="n">
        <v>3</v>
      </c>
      <c r="B10264" s="78" t="n">
        <v>46276</v>
      </c>
      <c r="C10264" s="0" t="n">
        <v>6</v>
      </c>
      <c r="D10264" s="0" t="s">
        <v>3217</v>
      </c>
      <c r="E10264" s="0" t="n">
        <v>42</v>
      </c>
      <c r="F10264" s="0" t="s">
        <v>99</v>
      </c>
      <c r="I10264" s="0" t="n">
        <v>4610</v>
      </c>
      <c r="J10264" s="0" t="n">
        <v>37361</v>
      </c>
      <c r="K10264" s="0" t="n">
        <v>2240817</v>
      </c>
      <c r="L10264" s="0" t="s">
        <v>3214</v>
      </c>
      <c r="N10264" s="0" t="n">
        <v>40</v>
      </c>
      <c r="O10264" s="0" t="n">
        <v>80</v>
      </c>
    </row>
    <row r="10265" customFormat="false" ht="15" hidden="false" customHeight="false" outlineLevel="0" collapsed="false">
      <c r="A10265" s="0" t="n">
        <v>3</v>
      </c>
      <c r="B10265" s="78" t="n">
        <v>46276</v>
      </c>
      <c r="C10265" s="0" t="n">
        <v>6</v>
      </c>
      <c r="D10265" s="0" t="s">
        <v>3217</v>
      </c>
      <c r="E10265" s="0" t="n">
        <v>42</v>
      </c>
      <c r="F10265" s="0" t="s">
        <v>99</v>
      </c>
      <c r="I10265" s="0" t="n">
        <v>4611</v>
      </c>
      <c r="J10265" s="0" t="n">
        <v>100062</v>
      </c>
      <c r="K10265" s="0" t="n">
        <v>63</v>
      </c>
      <c r="L10265" s="0" t="s">
        <v>3248</v>
      </c>
      <c r="N10265" s="0" t="n">
        <v>20</v>
      </c>
      <c r="O10265" s="0" t="n">
        <v>130</v>
      </c>
    </row>
    <row r="10266" customFormat="false" ht="15" hidden="false" customHeight="false" outlineLevel="0" collapsed="false">
      <c r="A10266" s="0" t="n">
        <v>3</v>
      </c>
      <c r="B10266" s="78" t="n">
        <v>46276</v>
      </c>
      <c r="C10266" s="0" t="n">
        <v>6</v>
      </c>
      <c r="D10266" s="0" t="s">
        <v>3217</v>
      </c>
      <c r="E10266" s="0" t="n">
        <v>42</v>
      </c>
      <c r="F10266" s="0" t="s">
        <v>99</v>
      </c>
      <c r="I10266" s="0" t="n">
        <v>4611</v>
      </c>
      <c r="J10266" s="0" t="n">
        <v>100104</v>
      </c>
      <c r="K10266" s="0" t="n">
        <v>105</v>
      </c>
      <c r="L10266" s="0" t="s">
        <v>3249</v>
      </c>
      <c r="N10266" s="0" t="n">
        <v>5</v>
      </c>
      <c r="O10266" s="0" t="n">
        <v>35</v>
      </c>
    </row>
    <row r="10267" customFormat="false" ht="15" hidden="false" customHeight="false" outlineLevel="0" collapsed="false">
      <c r="A10267" s="0" t="n">
        <v>3</v>
      </c>
      <c r="B10267" s="78" t="n">
        <v>46276</v>
      </c>
      <c r="C10267" s="0" t="n">
        <v>6</v>
      </c>
      <c r="D10267" s="0" t="s">
        <v>3217</v>
      </c>
      <c r="E10267" s="0" t="n">
        <v>42</v>
      </c>
      <c r="F10267" s="0" t="s">
        <v>99</v>
      </c>
      <c r="I10267" s="0" t="n">
        <v>4611</v>
      </c>
      <c r="J10267" s="0" t="n">
        <v>100105</v>
      </c>
      <c r="K10267" s="0" t="n">
        <v>106</v>
      </c>
      <c r="L10267" s="0" t="s">
        <v>3250</v>
      </c>
      <c r="N10267" s="0" t="n">
        <v>48</v>
      </c>
      <c r="O10267" s="0" t="n">
        <v>280</v>
      </c>
    </row>
    <row r="10268" customFormat="false" ht="15" hidden="false" customHeight="false" outlineLevel="0" collapsed="false">
      <c r="A10268" s="0" t="n">
        <v>3</v>
      </c>
      <c r="B10268" s="78" t="n">
        <v>46276</v>
      </c>
      <c r="C10268" s="0" t="n">
        <v>6</v>
      </c>
      <c r="D10268" s="0" t="s">
        <v>3217</v>
      </c>
      <c r="E10268" s="0" t="n">
        <v>42</v>
      </c>
      <c r="F10268" s="0" t="s">
        <v>99</v>
      </c>
      <c r="I10268" s="0" t="n">
        <v>4611</v>
      </c>
      <c r="J10268" s="0" t="n">
        <v>100109</v>
      </c>
      <c r="K10268" s="0" t="n">
        <v>110</v>
      </c>
      <c r="L10268" s="0" t="s">
        <v>3252</v>
      </c>
      <c r="N10268" s="0" t="n">
        <v>40</v>
      </c>
      <c r="O10268" s="0" t="n">
        <v>260</v>
      </c>
    </row>
    <row r="10269" customFormat="false" ht="15" hidden="false" customHeight="false" outlineLevel="0" collapsed="false">
      <c r="A10269" s="0" t="n">
        <v>3</v>
      </c>
      <c r="B10269" s="78" t="n">
        <v>46276</v>
      </c>
      <c r="C10269" s="0" t="n">
        <v>6</v>
      </c>
      <c r="D10269" s="0" t="s">
        <v>3217</v>
      </c>
      <c r="E10269" s="0" t="n">
        <v>42</v>
      </c>
      <c r="F10269" s="0" t="s">
        <v>99</v>
      </c>
      <c r="I10269" s="0" t="n">
        <v>4611</v>
      </c>
      <c r="J10269" s="0" t="n">
        <v>100110</v>
      </c>
      <c r="K10269" s="0" t="n">
        <v>111</v>
      </c>
      <c r="L10269" s="0" t="s">
        <v>3401</v>
      </c>
      <c r="N10269" s="0" t="n">
        <v>5</v>
      </c>
      <c r="O10269" s="0" t="n">
        <v>50</v>
      </c>
    </row>
    <row r="10270" customFormat="false" ht="15" hidden="false" customHeight="false" outlineLevel="0" collapsed="false">
      <c r="A10270" s="0" t="n">
        <v>3</v>
      </c>
      <c r="B10270" s="78" t="n">
        <v>46276</v>
      </c>
      <c r="C10270" s="0" t="n">
        <v>6</v>
      </c>
      <c r="D10270" s="0" t="s">
        <v>3217</v>
      </c>
      <c r="E10270" s="0" t="n">
        <v>42</v>
      </c>
      <c r="F10270" s="0" t="s">
        <v>99</v>
      </c>
      <c r="I10270" s="0" t="n">
        <v>4611</v>
      </c>
      <c r="J10270" s="0" t="n">
        <v>100112</v>
      </c>
      <c r="K10270" s="0" t="n">
        <v>113</v>
      </c>
      <c r="L10270" s="0" t="s">
        <v>3253</v>
      </c>
      <c r="N10270" s="0" t="n">
        <v>23</v>
      </c>
      <c r="O10270" s="0" t="n">
        <v>115</v>
      </c>
    </row>
    <row r="10271" customFormat="false" ht="15" hidden="false" customHeight="false" outlineLevel="0" collapsed="false">
      <c r="A10271" s="0" t="n">
        <v>3</v>
      </c>
      <c r="B10271" s="78" t="n">
        <v>46276</v>
      </c>
      <c r="C10271" s="0" t="n">
        <v>6</v>
      </c>
      <c r="D10271" s="0" t="s">
        <v>3217</v>
      </c>
      <c r="E10271" s="0" t="n">
        <v>42</v>
      </c>
      <c r="F10271" s="0" t="s">
        <v>99</v>
      </c>
      <c r="I10271" s="0" t="n">
        <v>4611</v>
      </c>
      <c r="J10271" s="0" t="n">
        <v>100113</v>
      </c>
      <c r="K10271" s="0" t="n">
        <v>114</v>
      </c>
      <c r="L10271" s="0" t="s">
        <v>3254</v>
      </c>
      <c r="N10271" s="0" t="n">
        <v>20</v>
      </c>
      <c r="O10271" s="0" t="n">
        <v>130</v>
      </c>
    </row>
    <row r="10272" customFormat="false" ht="15" hidden="false" customHeight="false" outlineLevel="0" collapsed="false">
      <c r="A10272" s="0" t="n">
        <v>3</v>
      </c>
      <c r="B10272" s="78" t="n">
        <v>46276</v>
      </c>
      <c r="C10272" s="0" t="n">
        <v>6</v>
      </c>
      <c r="D10272" s="0" t="s">
        <v>3217</v>
      </c>
      <c r="E10272" s="0" t="n">
        <v>42</v>
      </c>
      <c r="F10272" s="0" t="s">
        <v>99</v>
      </c>
      <c r="I10272" s="0" t="n">
        <v>4611</v>
      </c>
      <c r="J10272" s="0" t="n">
        <v>100115</v>
      </c>
      <c r="K10272" s="0" t="n">
        <v>116</v>
      </c>
      <c r="L10272" s="0" t="s">
        <v>3402</v>
      </c>
      <c r="N10272" s="0" t="n">
        <v>15</v>
      </c>
      <c r="O10272" s="0" t="n">
        <v>210</v>
      </c>
    </row>
    <row r="10273" customFormat="false" ht="15" hidden="false" customHeight="false" outlineLevel="0" collapsed="false">
      <c r="A10273" s="0" t="n">
        <v>3</v>
      </c>
      <c r="B10273" s="78" t="n">
        <v>46276</v>
      </c>
      <c r="C10273" s="0" t="n">
        <v>6</v>
      </c>
      <c r="D10273" s="0" t="s">
        <v>3217</v>
      </c>
      <c r="E10273" s="0" t="n">
        <v>42</v>
      </c>
      <c r="F10273" s="0" t="s">
        <v>99</v>
      </c>
      <c r="I10273" s="0" t="n">
        <v>4611</v>
      </c>
      <c r="J10273" s="0" t="n">
        <v>100118</v>
      </c>
      <c r="K10273" s="0" t="n">
        <v>119</v>
      </c>
      <c r="L10273" s="0" t="s">
        <v>3256</v>
      </c>
      <c r="N10273" s="0" t="n">
        <v>3</v>
      </c>
      <c r="O10273" s="0" t="n">
        <v>24</v>
      </c>
    </row>
    <row r="10274" customFormat="false" ht="15" hidden="false" customHeight="false" outlineLevel="0" collapsed="false">
      <c r="A10274" s="0" t="n">
        <v>3</v>
      </c>
      <c r="B10274" s="78" t="n">
        <v>46276</v>
      </c>
      <c r="C10274" s="0" t="n">
        <v>6</v>
      </c>
      <c r="D10274" s="0" t="s">
        <v>3217</v>
      </c>
      <c r="E10274" s="0" t="n">
        <v>42</v>
      </c>
      <c r="F10274" s="0" t="s">
        <v>99</v>
      </c>
      <c r="I10274" s="0" t="n">
        <v>4611</v>
      </c>
      <c r="J10274" s="0" t="n">
        <v>100122</v>
      </c>
      <c r="K10274" s="0" t="n">
        <v>123</v>
      </c>
      <c r="L10274" s="0" t="s">
        <v>3258</v>
      </c>
      <c r="N10274" s="0" t="n">
        <v>5</v>
      </c>
      <c r="O10274" s="0" t="n">
        <v>95</v>
      </c>
    </row>
    <row r="10275" customFormat="false" ht="15" hidden="false" customHeight="false" outlineLevel="0" collapsed="false">
      <c r="A10275" s="0" t="n">
        <v>3</v>
      </c>
      <c r="B10275" s="78" t="n">
        <v>46276</v>
      </c>
      <c r="C10275" s="0" t="n">
        <v>6</v>
      </c>
      <c r="D10275" s="0" t="s">
        <v>3217</v>
      </c>
      <c r="E10275" s="0" t="n">
        <v>42</v>
      </c>
      <c r="F10275" s="0" t="s">
        <v>99</v>
      </c>
      <c r="I10275" s="0" t="n">
        <v>4611</v>
      </c>
      <c r="J10275" s="0" t="n">
        <v>100123</v>
      </c>
      <c r="K10275" s="0" t="n">
        <v>124</v>
      </c>
      <c r="L10275" s="0" t="s">
        <v>3403</v>
      </c>
      <c r="N10275" s="0" t="n">
        <v>2</v>
      </c>
      <c r="O10275" s="0" t="n">
        <v>36</v>
      </c>
    </row>
    <row r="10276" customFormat="false" ht="15" hidden="false" customHeight="false" outlineLevel="0" collapsed="false">
      <c r="A10276" s="0" t="n">
        <v>3</v>
      </c>
      <c r="B10276" s="78" t="n">
        <v>46276</v>
      </c>
      <c r="C10276" s="0" t="n">
        <v>6</v>
      </c>
      <c r="D10276" s="0" t="s">
        <v>3217</v>
      </c>
      <c r="E10276" s="0" t="n">
        <v>42</v>
      </c>
      <c r="F10276" s="0" t="s">
        <v>99</v>
      </c>
      <c r="I10276" s="0" t="n">
        <v>4611</v>
      </c>
      <c r="J10276" s="0" t="n">
        <v>100124</v>
      </c>
      <c r="K10276" s="0" t="n">
        <v>125</v>
      </c>
      <c r="L10276" s="0" t="s">
        <v>3404</v>
      </c>
      <c r="N10276" s="0" t="n">
        <v>8.2</v>
      </c>
      <c r="O10276" s="0" t="n">
        <v>73.5</v>
      </c>
    </row>
    <row r="10277" customFormat="false" ht="15" hidden="false" customHeight="false" outlineLevel="0" collapsed="false">
      <c r="A10277" s="0" t="n">
        <v>3</v>
      </c>
      <c r="B10277" s="78" t="n">
        <v>46276</v>
      </c>
      <c r="C10277" s="0" t="n">
        <v>6</v>
      </c>
      <c r="D10277" s="0" t="s">
        <v>3217</v>
      </c>
      <c r="E10277" s="0" t="n">
        <v>42</v>
      </c>
      <c r="F10277" s="0" t="s">
        <v>99</v>
      </c>
      <c r="I10277" s="0" t="n">
        <v>4611</v>
      </c>
      <c r="J10277" s="0" t="n">
        <v>100132</v>
      </c>
      <c r="K10277" s="0" t="n">
        <v>133</v>
      </c>
      <c r="L10277" s="0" t="s">
        <v>4032</v>
      </c>
      <c r="N10277" s="0" t="n">
        <v>101.7</v>
      </c>
      <c r="O10277" s="0" t="n">
        <v>330</v>
      </c>
    </row>
    <row r="10278" customFormat="false" ht="15" hidden="false" customHeight="false" outlineLevel="0" collapsed="false">
      <c r="A10278" s="0" t="n">
        <v>3</v>
      </c>
      <c r="B10278" s="78" t="n">
        <v>46276</v>
      </c>
      <c r="C10278" s="0" t="n">
        <v>6</v>
      </c>
      <c r="D10278" s="0" t="s">
        <v>3217</v>
      </c>
      <c r="E10278" s="0" t="n">
        <v>42</v>
      </c>
      <c r="F10278" s="0" t="s">
        <v>99</v>
      </c>
      <c r="I10278" s="0" t="n">
        <v>4611</v>
      </c>
      <c r="J10278" s="0" t="n">
        <v>100138</v>
      </c>
      <c r="K10278" s="0" t="n">
        <v>139</v>
      </c>
      <c r="L10278" s="0" t="s">
        <v>3261</v>
      </c>
      <c r="N10278" s="0" t="n">
        <v>1</v>
      </c>
      <c r="O10278" s="0" t="n">
        <v>40</v>
      </c>
    </row>
    <row r="10279" customFormat="false" ht="15" hidden="false" customHeight="false" outlineLevel="0" collapsed="false">
      <c r="A10279" s="0" t="n">
        <v>3</v>
      </c>
      <c r="B10279" s="78" t="n">
        <v>46276</v>
      </c>
      <c r="C10279" s="0" t="n">
        <v>6</v>
      </c>
      <c r="D10279" s="0" t="s">
        <v>3217</v>
      </c>
      <c r="E10279" s="0" t="n">
        <v>42</v>
      </c>
      <c r="F10279" s="0" t="s">
        <v>99</v>
      </c>
      <c r="I10279" s="0" t="n">
        <v>4611</v>
      </c>
      <c r="J10279" s="0" t="n">
        <v>100148</v>
      </c>
      <c r="K10279" s="0" t="n">
        <v>149</v>
      </c>
      <c r="L10279" s="0" t="s">
        <v>3604</v>
      </c>
      <c r="N10279" s="0" t="n">
        <v>4</v>
      </c>
      <c r="O10279" s="0" t="n">
        <v>40</v>
      </c>
    </row>
    <row r="10280" customFormat="false" ht="15" hidden="false" customHeight="false" outlineLevel="0" collapsed="false">
      <c r="A10280" s="0" t="n">
        <v>3</v>
      </c>
      <c r="B10280" s="78" t="n">
        <v>46276</v>
      </c>
      <c r="C10280" s="0" t="n">
        <v>6</v>
      </c>
      <c r="D10280" s="0" t="s">
        <v>3217</v>
      </c>
      <c r="E10280" s="0" t="n">
        <v>42</v>
      </c>
      <c r="F10280" s="0" t="s">
        <v>99</v>
      </c>
      <c r="I10280" s="0" t="n">
        <v>4611</v>
      </c>
      <c r="J10280" s="0" t="n">
        <v>110160</v>
      </c>
      <c r="K10280" s="0" t="n">
        <v>38562</v>
      </c>
      <c r="L10280" s="0" t="s">
        <v>4211</v>
      </c>
      <c r="N10280" s="0" t="n">
        <v>2</v>
      </c>
      <c r="O10280" s="0" t="n">
        <v>66</v>
      </c>
    </row>
    <row r="10281" customFormat="false" ht="15" hidden="false" customHeight="false" outlineLevel="0" collapsed="false">
      <c r="A10281" s="0" t="n">
        <v>3</v>
      </c>
      <c r="B10281" s="78" t="n">
        <v>46276</v>
      </c>
      <c r="C10281" s="0" t="n">
        <v>6</v>
      </c>
      <c r="D10281" s="0" t="s">
        <v>3217</v>
      </c>
      <c r="E10281" s="0" t="n">
        <v>42</v>
      </c>
      <c r="F10281" s="0" t="s">
        <v>99</v>
      </c>
      <c r="I10281" s="0" t="n">
        <v>4614</v>
      </c>
      <c r="J10281" s="0" t="n">
        <v>100133</v>
      </c>
      <c r="K10281" s="0" t="n">
        <v>134</v>
      </c>
      <c r="L10281" s="0" t="s">
        <v>3260</v>
      </c>
      <c r="N10281" s="0" t="n">
        <v>20</v>
      </c>
      <c r="O10281" s="0" t="n">
        <v>160</v>
      </c>
    </row>
    <row r="10282" customFormat="false" ht="15" hidden="false" customHeight="false" outlineLevel="0" collapsed="false">
      <c r="A10282" s="0" t="n">
        <v>3</v>
      </c>
      <c r="B10282" s="78" t="n">
        <v>46276</v>
      </c>
      <c r="C10282" s="0" t="n">
        <v>11</v>
      </c>
      <c r="D10282" s="0" t="s">
        <v>3218</v>
      </c>
      <c r="E10282" s="0" t="n">
        <v>1749</v>
      </c>
      <c r="F10282" s="0" t="s">
        <v>332</v>
      </c>
      <c r="I10282" s="0" t="n">
        <v>4185</v>
      </c>
      <c r="J10282" s="0" t="n">
        <v>100814</v>
      </c>
      <c r="K10282" s="0" t="n">
        <v>7897312400054</v>
      </c>
      <c r="L10282" s="0" t="s">
        <v>4769</v>
      </c>
      <c r="N10282" s="0" t="n">
        <v>40</v>
      </c>
      <c r="O10282" s="0" t="n">
        <v>152.9</v>
      </c>
    </row>
    <row r="10283" customFormat="false" ht="15" hidden="false" customHeight="false" outlineLevel="0" collapsed="false">
      <c r="A10283" s="0" t="n">
        <v>3</v>
      </c>
      <c r="B10283" s="78" t="n">
        <v>46276</v>
      </c>
      <c r="C10283" s="0" t="n">
        <v>11</v>
      </c>
      <c r="D10283" s="0" t="s">
        <v>3218</v>
      </c>
      <c r="E10283" s="0" t="n">
        <v>1749</v>
      </c>
      <c r="F10283" s="0" t="s">
        <v>332</v>
      </c>
      <c r="I10283" s="0" t="n">
        <v>4185</v>
      </c>
      <c r="J10283" s="0" t="n">
        <v>102300</v>
      </c>
      <c r="K10283" s="0" t="n">
        <v>7898062920014</v>
      </c>
      <c r="L10283" s="0" t="s">
        <v>4770</v>
      </c>
      <c r="N10283" s="0" t="n">
        <v>120</v>
      </c>
      <c r="O10283" s="0" t="n">
        <v>551.6</v>
      </c>
    </row>
    <row r="10284" customFormat="false" ht="15" hidden="false" customHeight="false" outlineLevel="0" collapsed="false">
      <c r="A10284" s="0" t="n">
        <v>3</v>
      </c>
      <c r="B10284" s="78" t="n">
        <v>46276</v>
      </c>
      <c r="C10284" s="0" t="n">
        <v>11</v>
      </c>
      <c r="D10284" s="0" t="s">
        <v>3218</v>
      </c>
      <c r="E10284" s="0" t="n">
        <v>1749</v>
      </c>
      <c r="F10284" s="0" t="s">
        <v>332</v>
      </c>
      <c r="I10284" s="0" t="n">
        <v>4185</v>
      </c>
      <c r="J10284" s="0" t="n">
        <v>32805</v>
      </c>
      <c r="K10284" s="0" t="n">
        <v>7896433800378</v>
      </c>
      <c r="L10284" s="0" t="s">
        <v>4224</v>
      </c>
      <c r="N10284" s="0" t="n">
        <v>120</v>
      </c>
      <c r="O10284" s="0" t="n">
        <v>347.6</v>
      </c>
    </row>
    <row r="10285" customFormat="false" ht="15" hidden="false" customHeight="false" outlineLevel="0" collapsed="false">
      <c r="A10285" s="0" t="n">
        <v>3</v>
      </c>
      <c r="B10285" s="78" t="n">
        <v>46276</v>
      </c>
      <c r="C10285" s="0" t="n">
        <v>11</v>
      </c>
      <c r="D10285" s="0" t="s">
        <v>3218</v>
      </c>
      <c r="E10285" s="0" t="n">
        <v>1749</v>
      </c>
      <c r="F10285" s="0" t="s">
        <v>332</v>
      </c>
      <c r="I10285" s="0" t="n">
        <v>4185</v>
      </c>
      <c r="J10285" s="0" t="n">
        <v>71834</v>
      </c>
      <c r="K10285" s="0" t="n">
        <v>7898361830069</v>
      </c>
      <c r="L10285" s="0" t="s">
        <v>4038</v>
      </c>
      <c r="N10285" s="0" t="n">
        <v>30</v>
      </c>
      <c r="O10285" s="0" t="n">
        <v>95</v>
      </c>
    </row>
    <row r="10286" customFormat="false" ht="15" hidden="false" customHeight="false" outlineLevel="0" collapsed="false">
      <c r="A10286" s="0" t="n">
        <v>3</v>
      </c>
      <c r="B10286" s="78" t="n">
        <v>46276</v>
      </c>
      <c r="C10286" s="0" t="n">
        <v>11</v>
      </c>
      <c r="D10286" s="0" t="s">
        <v>3218</v>
      </c>
      <c r="E10286" s="0" t="n">
        <v>1749</v>
      </c>
      <c r="F10286" s="0" t="s">
        <v>332</v>
      </c>
      <c r="I10286" s="0" t="n">
        <v>4185</v>
      </c>
      <c r="J10286" s="0" t="n">
        <v>72943</v>
      </c>
      <c r="K10286" s="0" t="n">
        <v>7898361830076</v>
      </c>
      <c r="L10286" s="0" t="s">
        <v>4039</v>
      </c>
      <c r="N10286" s="0" t="n">
        <v>150</v>
      </c>
      <c r="O10286" s="0" t="n">
        <v>277.5</v>
      </c>
    </row>
    <row r="10287" customFormat="false" ht="15" hidden="false" customHeight="false" outlineLevel="0" collapsed="false">
      <c r="A10287" s="0" t="n">
        <v>3</v>
      </c>
      <c r="B10287" s="78" t="n">
        <v>46276</v>
      </c>
      <c r="C10287" s="0" t="n">
        <v>11</v>
      </c>
      <c r="D10287" s="0" t="s">
        <v>3218</v>
      </c>
      <c r="E10287" s="0" t="n">
        <v>1609</v>
      </c>
      <c r="F10287" s="0" t="s">
        <v>521</v>
      </c>
      <c r="I10287" s="0" t="n">
        <v>6102</v>
      </c>
      <c r="J10287" s="0" t="n">
        <v>13225</v>
      </c>
      <c r="K10287" s="0" t="n">
        <v>7896981601151</v>
      </c>
      <c r="L10287" s="0" t="s">
        <v>3450</v>
      </c>
      <c r="N10287" s="0" t="n">
        <v>12</v>
      </c>
      <c r="O10287" s="0" t="n">
        <v>45</v>
      </c>
    </row>
    <row r="10288" customFormat="false" ht="15" hidden="false" customHeight="false" outlineLevel="0" collapsed="false">
      <c r="A10288" s="0" t="n">
        <v>3</v>
      </c>
      <c r="B10288" s="78" t="n">
        <v>46276</v>
      </c>
      <c r="C10288" s="0" t="n">
        <v>11</v>
      </c>
      <c r="D10288" s="0" t="s">
        <v>3218</v>
      </c>
      <c r="E10288" s="0" t="n">
        <v>1609</v>
      </c>
      <c r="F10288" s="0" t="s">
        <v>521</v>
      </c>
      <c r="I10288" s="0" t="n">
        <v>6102</v>
      </c>
      <c r="J10288" s="0" t="n">
        <v>13720</v>
      </c>
      <c r="K10288" s="0" t="n">
        <v>7896981600307</v>
      </c>
      <c r="L10288" s="0" t="s">
        <v>3451</v>
      </c>
      <c r="N10288" s="0" t="n">
        <v>9</v>
      </c>
      <c r="O10288" s="0" t="n">
        <v>55</v>
      </c>
    </row>
    <row r="10289" customFormat="false" ht="15" hidden="false" customHeight="false" outlineLevel="0" collapsed="false">
      <c r="A10289" s="0" t="n">
        <v>3</v>
      </c>
      <c r="B10289" s="78" t="n">
        <v>46276</v>
      </c>
      <c r="C10289" s="0" t="n">
        <v>11</v>
      </c>
      <c r="D10289" s="0" t="s">
        <v>3218</v>
      </c>
      <c r="E10289" s="0" t="n">
        <v>1609</v>
      </c>
      <c r="F10289" s="0" t="s">
        <v>521</v>
      </c>
      <c r="I10289" s="0" t="n">
        <v>6102</v>
      </c>
      <c r="J10289" s="0" t="n">
        <v>17163</v>
      </c>
      <c r="K10289" s="0" t="n">
        <v>7896981600567</v>
      </c>
      <c r="L10289" s="0" t="s">
        <v>3452</v>
      </c>
      <c r="N10289" s="0" t="n">
        <v>18</v>
      </c>
      <c r="O10289" s="0" t="n">
        <v>160</v>
      </c>
    </row>
    <row r="10290" customFormat="false" ht="15" hidden="false" customHeight="false" outlineLevel="0" collapsed="false">
      <c r="A10290" s="0" t="n">
        <v>3</v>
      </c>
      <c r="B10290" s="78" t="n">
        <v>46276</v>
      </c>
      <c r="C10290" s="0" t="n">
        <v>11</v>
      </c>
      <c r="D10290" s="0" t="s">
        <v>3218</v>
      </c>
      <c r="E10290" s="0" t="n">
        <v>1609</v>
      </c>
      <c r="F10290" s="0" t="s">
        <v>521</v>
      </c>
      <c r="I10290" s="0" t="n">
        <v>6102</v>
      </c>
      <c r="J10290" s="0" t="n">
        <v>18382</v>
      </c>
      <c r="K10290" s="0" t="n">
        <v>7896878801190</v>
      </c>
      <c r="L10290" s="0" t="s">
        <v>3453</v>
      </c>
      <c r="N10290" s="0" t="n">
        <v>30</v>
      </c>
      <c r="O10290" s="0" t="n">
        <v>57</v>
      </c>
    </row>
    <row r="10291" customFormat="false" ht="15" hidden="false" customHeight="false" outlineLevel="0" collapsed="false">
      <c r="A10291" s="0" t="n">
        <v>3</v>
      </c>
      <c r="B10291" s="78" t="n">
        <v>46276</v>
      </c>
      <c r="C10291" s="0" t="n">
        <v>11</v>
      </c>
      <c r="D10291" s="0" t="s">
        <v>3218</v>
      </c>
      <c r="E10291" s="0" t="n">
        <v>1609</v>
      </c>
      <c r="F10291" s="0" t="s">
        <v>521</v>
      </c>
      <c r="I10291" s="0" t="n">
        <v>6102</v>
      </c>
      <c r="J10291" s="0" t="n">
        <v>18383</v>
      </c>
      <c r="K10291" s="0" t="n">
        <v>7896878801138</v>
      </c>
      <c r="L10291" s="0" t="s">
        <v>5130</v>
      </c>
      <c r="N10291" s="0" t="n">
        <v>5</v>
      </c>
      <c r="O10291" s="0" t="n">
        <v>20.25</v>
      </c>
    </row>
    <row r="10292" customFormat="false" ht="15" hidden="false" customHeight="false" outlineLevel="0" collapsed="false">
      <c r="A10292" s="0" t="n">
        <v>3</v>
      </c>
      <c r="B10292" s="78" t="n">
        <v>46276</v>
      </c>
      <c r="C10292" s="0" t="n">
        <v>11</v>
      </c>
      <c r="D10292" s="0" t="s">
        <v>3218</v>
      </c>
      <c r="E10292" s="0" t="n">
        <v>1609</v>
      </c>
      <c r="F10292" s="0" t="s">
        <v>521</v>
      </c>
      <c r="I10292" s="0" t="n">
        <v>6102</v>
      </c>
      <c r="J10292" s="0" t="n">
        <v>18384</v>
      </c>
      <c r="K10292" s="0" t="n">
        <v>7896878801206</v>
      </c>
      <c r="L10292" s="0" t="s">
        <v>3454</v>
      </c>
      <c r="N10292" s="0" t="n">
        <v>20</v>
      </c>
      <c r="O10292" s="0" t="n">
        <v>61</v>
      </c>
    </row>
    <row r="10293" customFormat="false" ht="15" hidden="false" customHeight="false" outlineLevel="0" collapsed="false">
      <c r="A10293" s="0" t="n">
        <v>3</v>
      </c>
      <c r="B10293" s="78" t="n">
        <v>46276</v>
      </c>
      <c r="C10293" s="0" t="n">
        <v>11</v>
      </c>
      <c r="D10293" s="0" t="s">
        <v>3218</v>
      </c>
      <c r="E10293" s="0" t="n">
        <v>1609</v>
      </c>
      <c r="F10293" s="0" t="s">
        <v>521</v>
      </c>
      <c r="I10293" s="0" t="n">
        <v>6102</v>
      </c>
      <c r="J10293" s="0" t="n">
        <v>18385</v>
      </c>
      <c r="K10293" s="0" t="n">
        <v>7896878801220</v>
      </c>
      <c r="L10293" s="0" t="s">
        <v>3455</v>
      </c>
      <c r="N10293" s="0" t="n">
        <v>9</v>
      </c>
      <c r="O10293" s="0" t="n">
        <v>70.65</v>
      </c>
    </row>
    <row r="10294" customFormat="false" ht="15" hidden="false" customHeight="false" outlineLevel="0" collapsed="false">
      <c r="A10294" s="0" t="n">
        <v>3</v>
      </c>
      <c r="B10294" s="78" t="n">
        <v>46276</v>
      </c>
      <c r="C10294" s="0" t="n">
        <v>11</v>
      </c>
      <c r="D10294" s="0" t="s">
        <v>3218</v>
      </c>
      <c r="E10294" s="0" t="n">
        <v>1609</v>
      </c>
      <c r="F10294" s="0" t="s">
        <v>521</v>
      </c>
      <c r="I10294" s="0" t="n">
        <v>6102</v>
      </c>
      <c r="J10294" s="0" t="n">
        <v>18775</v>
      </c>
      <c r="K10294" s="0" t="n">
        <v>7896878801237</v>
      </c>
      <c r="L10294" s="0" t="s">
        <v>3456</v>
      </c>
      <c r="N10294" s="0" t="n">
        <v>40</v>
      </c>
      <c r="O10294" s="0" t="n">
        <v>132</v>
      </c>
    </row>
    <row r="10295" customFormat="false" ht="15" hidden="false" customHeight="false" outlineLevel="0" collapsed="false">
      <c r="A10295" s="0" t="n">
        <v>3</v>
      </c>
      <c r="B10295" s="78" t="n">
        <v>46276</v>
      </c>
      <c r="C10295" s="0" t="n">
        <v>11</v>
      </c>
      <c r="D10295" s="0" t="s">
        <v>3218</v>
      </c>
      <c r="E10295" s="0" t="n">
        <v>1609</v>
      </c>
      <c r="F10295" s="0" t="s">
        <v>521</v>
      </c>
      <c r="I10295" s="0" t="n">
        <v>6102</v>
      </c>
      <c r="J10295" s="0" t="n">
        <v>18910</v>
      </c>
      <c r="K10295" s="0" t="n">
        <v>7896878801176</v>
      </c>
      <c r="L10295" s="0" t="s">
        <v>5131</v>
      </c>
      <c r="N10295" s="0" t="n">
        <v>5</v>
      </c>
      <c r="O10295" s="0" t="n">
        <v>20.25</v>
      </c>
    </row>
    <row r="10296" customFormat="false" ht="15" hidden="false" customHeight="false" outlineLevel="0" collapsed="false">
      <c r="A10296" s="0" t="n">
        <v>3</v>
      </c>
      <c r="B10296" s="78" t="n">
        <v>46276</v>
      </c>
      <c r="C10296" s="0" t="n">
        <v>11</v>
      </c>
      <c r="D10296" s="0" t="s">
        <v>3218</v>
      </c>
      <c r="E10296" s="0" t="n">
        <v>1609</v>
      </c>
      <c r="F10296" s="0" t="s">
        <v>521</v>
      </c>
      <c r="I10296" s="0" t="n">
        <v>6102</v>
      </c>
      <c r="J10296" s="0" t="n">
        <v>18968</v>
      </c>
      <c r="K10296" s="0" t="n">
        <v>7896878801244</v>
      </c>
      <c r="L10296" s="0" t="s">
        <v>3457</v>
      </c>
      <c r="N10296" s="0" t="n">
        <v>20</v>
      </c>
      <c r="O10296" s="0" t="n">
        <v>66</v>
      </c>
    </row>
    <row r="10297" customFormat="false" ht="15" hidden="false" customHeight="false" outlineLevel="0" collapsed="false">
      <c r="A10297" s="0" t="n">
        <v>3</v>
      </c>
      <c r="B10297" s="78" t="n">
        <v>46276</v>
      </c>
      <c r="C10297" s="0" t="n">
        <v>11</v>
      </c>
      <c r="D10297" s="0" t="s">
        <v>3218</v>
      </c>
      <c r="E10297" s="0" t="n">
        <v>1609</v>
      </c>
      <c r="F10297" s="0" t="s">
        <v>521</v>
      </c>
      <c r="I10297" s="0" t="n">
        <v>6102</v>
      </c>
      <c r="J10297" s="0" t="n">
        <v>19201</v>
      </c>
      <c r="K10297" s="0" t="n">
        <v>7896878801015</v>
      </c>
      <c r="L10297" s="0" t="s">
        <v>4193</v>
      </c>
      <c r="N10297" s="0" t="n">
        <v>20</v>
      </c>
      <c r="O10297" s="0" t="n">
        <v>80</v>
      </c>
    </row>
    <row r="10298" customFormat="false" ht="15" hidden="false" customHeight="false" outlineLevel="0" collapsed="false">
      <c r="A10298" s="0" t="n">
        <v>3</v>
      </c>
      <c r="B10298" s="78" t="n">
        <v>46276</v>
      </c>
      <c r="C10298" s="0" t="n">
        <v>11</v>
      </c>
      <c r="D10298" s="0" t="s">
        <v>3218</v>
      </c>
      <c r="E10298" s="0" t="n">
        <v>1609</v>
      </c>
      <c r="F10298" s="0" t="s">
        <v>521</v>
      </c>
      <c r="I10298" s="0" t="n">
        <v>6102</v>
      </c>
      <c r="J10298" s="0" t="n">
        <v>20027</v>
      </c>
      <c r="K10298" s="0" t="n">
        <v>7896878801053</v>
      </c>
      <c r="L10298" s="0" t="s">
        <v>5132</v>
      </c>
      <c r="N10298" s="0" t="n">
        <v>5</v>
      </c>
      <c r="O10298" s="0" t="n">
        <v>20.25</v>
      </c>
    </row>
    <row r="10299" customFormat="false" ht="15" hidden="false" customHeight="false" outlineLevel="0" collapsed="false">
      <c r="A10299" s="0" t="n">
        <v>3</v>
      </c>
      <c r="B10299" s="78" t="n">
        <v>46276</v>
      </c>
      <c r="C10299" s="0" t="n">
        <v>11</v>
      </c>
      <c r="D10299" s="0" t="s">
        <v>3218</v>
      </c>
      <c r="E10299" s="0" t="n">
        <v>1609</v>
      </c>
      <c r="F10299" s="0" t="s">
        <v>521</v>
      </c>
      <c r="I10299" s="0" t="n">
        <v>6102</v>
      </c>
      <c r="J10299" s="0" t="n">
        <v>24963</v>
      </c>
      <c r="K10299" s="0" t="n">
        <v>7896878801060</v>
      </c>
      <c r="L10299" s="0" t="s">
        <v>5133</v>
      </c>
      <c r="N10299" s="0" t="n">
        <v>2</v>
      </c>
      <c r="O10299" s="0" t="n">
        <v>15.7</v>
      </c>
    </row>
    <row r="10300" customFormat="false" ht="15" hidden="false" customHeight="false" outlineLevel="0" collapsed="false">
      <c r="A10300" s="0" t="n">
        <v>3</v>
      </c>
      <c r="B10300" s="78" t="n">
        <v>46276</v>
      </c>
      <c r="C10300" s="0" t="n">
        <v>11</v>
      </c>
      <c r="D10300" s="0" t="s">
        <v>3218</v>
      </c>
      <c r="E10300" s="0" t="n">
        <v>1609</v>
      </c>
      <c r="F10300" s="0" t="s">
        <v>521</v>
      </c>
      <c r="I10300" s="0" t="n">
        <v>6102</v>
      </c>
      <c r="J10300" s="0" t="n">
        <v>24964</v>
      </c>
      <c r="K10300" s="0" t="n">
        <v>7896878801183</v>
      </c>
      <c r="L10300" s="0" t="s">
        <v>5134</v>
      </c>
      <c r="N10300" s="0" t="n">
        <v>2</v>
      </c>
      <c r="O10300" s="0" t="n">
        <v>15.7</v>
      </c>
    </row>
    <row r="10301" customFormat="false" ht="15" hidden="false" customHeight="false" outlineLevel="0" collapsed="false">
      <c r="A10301" s="0" t="n">
        <v>3</v>
      </c>
      <c r="B10301" s="78" t="n">
        <v>46276</v>
      </c>
      <c r="C10301" s="0" t="n">
        <v>11</v>
      </c>
      <c r="D10301" s="0" t="s">
        <v>3218</v>
      </c>
      <c r="E10301" s="0" t="n">
        <v>1609</v>
      </c>
      <c r="F10301" s="0" t="s">
        <v>521</v>
      </c>
      <c r="I10301" s="0" t="n">
        <v>6102</v>
      </c>
      <c r="J10301" s="0" t="n">
        <v>24965</v>
      </c>
      <c r="K10301" s="0" t="n">
        <v>7896878801107</v>
      </c>
      <c r="L10301" s="0" t="s">
        <v>5135</v>
      </c>
      <c r="N10301" s="0" t="n">
        <v>3</v>
      </c>
      <c r="O10301" s="0" t="n">
        <v>23.55</v>
      </c>
    </row>
    <row r="10302" customFormat="false" ht="15" hidden="false" customHeight="false" outlineLevel="0" collapsed="false">
      <c r="A10302" s="0" t="n">
        <v>3</v>
      </c>
      <c r="B10302" s="78" t="n">
        <v>46276</v>
      </c>
      <c r="C10302" s="0" t="n">
        <v>11</v>
      </c>
      <c r="D10302" s="0" t="s">
        <v>3218</v>
      </c>
      <c r="E10302" s="0" t="n">
        <v>1609</v>
      </c>
      <c r="F10302" s="0" t="s">
        <v>521</v>
      </c>
      <c r="I10302" s="0" t="n">
        <v>6102</v>
      </c>
      <c r="J10302" s="0" t="n">
        <v>41614</v>
      </c>
      <c r="K10302" s="0" t="n">
        <v>7896878801213</v>
      </c>
      <c r="L10302" s="0" t="s">
        <v>3458</v>
      </c>
      <c r="N10302" s="0" t="n">
        <v>20</v>
      </c>
      <c r="O10302" s="0" t="n">
        <v>81</v>
      </c>
    </row>
    <row r="10303" customFormat="false" ht="15" hidden="false" customHeight="false" outlineLevel="0" collapsed="false">
      <c r="A10303" s="0" t="n">
        <v>3</v>
      </c>
      <c r="B10303" s="78" t="n">
        <v>46276</v>
      </c>
      <c r="C10303" s="0" t="n">
        <v>11</v>
      </c>
      <c r="D10303" s="0" t="s">
        <v>3218</v>
      </c>
      <c r="E10303" s="0" t="n">
        <v>1609</v>
      </c>
      <c r="F10303" s="0" t="s">
        <v>521</v>
      </c>
      <c r="I10303" s="0" t="n">
        <v>6102</v>
      </c>
      <c r="J10303" s="0" t="n">
        <v>32861</v>
      </c>
      <c r="K10303" s="0" t="n">
        <v>7896878801145</v>
      </c>
      <c r="L10303" s="0" t="s">
        <v>5136</v>
      </c>
      <c r="N10303" s="0" t="n">
        <v>2</v>
      </c>
      <c r="O10303" s="0" t="n">
        <v>15.7</v>
      </c>
    </row>
    <row r="10304" customFormat="false" ht="15" hidden="false" customHeight="false" outlineLevel="0" collapsed="false">
      <c r="A10304" s="0" t="n">
        <v>3</v>
      </c>
      <c r="B10304" s="78" t="n">
        <v>46276</v>
      </c>
      <c r="C10304" s="0" t="n">
        <v>11</v>
      </c>
      <c r="D10304" s="0" t="s">
        <v>3218</v>
      </c>
      <c r="E10304" s="0" t="n">
        <v>1609</v>
      </c>
      <c r="F10304" s="0" t="s">
        <v>521</v>
      </c>
      <c r="I10304" s="0" t="n">
        <v>6102</v>
      </c>
      <c r="J10304" s="0" t="n">
        <v>80962</v>
      </c>
      <c r="K10304" s="0" t="n">
        <v>7890678801091</v>
      </c>
      <c r="L10304" s="0" t="s">
        <v>5138</v>
      </c>
      <c r="N10304" s="0" t="n">
        <v>5</v>
      </c>
      <c r="O10304" s="0" t="n">
        <v>20.25</v>
      </c>
    </row>
    <row r="10305" customFormat="false" ht="15" hidden="false" customHeight="false" outlineLevel="0" collapsed="false">
      <c r="A10305" s="0" t="n">
        <v>3</v>
      </c>
      <c r="B10305" s="78" t="n">
        <v>46276</v>
      </c>
      <c r="C10305" s="0" t="n">
        <v>11</v>
      </c>
      <c r="D10305" s="0" t="s">
        <v>3218</v>
      </c>
      <c r="E10305" s="0" t="n">
        <v>1722</v>
      </c>
      <c r="F10305" s="0" t="s">
        <v>528</v>
      </c>
      <c r="I10305" s="0" t="n">
        <v>7256</v>
      </c>
      <c r="J10305" s="0" t="n">
        <v>40370</v>
      </c>
      <c r="K10305" s="0" t="n">
        <v>40141707130</v>
      </c>
      <c r="L10305" s="0" t="s">
        <v>4719</v>
      </c>
      <c r="N10305" s="0" t="n">
        <v>4</v>
      </c>
      <c r="O10305" s="0" t="n">
        <v>20</v>
      </c>
    </row>
    <row r="10306" customFormat="false" ht="15" hidden="false" customHeight="false" outlineLevel="0" collapsed="false">
      <c r="A10306" s="0" t="n">
        <v>3</v>
      </c>
      <c r="B10306" s="78" t="n">
        <v>46276</v>
      </c>
      <c r="C10306" s="0" t="n">
        <v>11</v>
      </c>
      <c r="D10306" s="0" t="s">
        <v>3218</v>
      </c>
      <c r="E10306" s="0" t="n">
        <v>1722</v>
      </c>
      <c r="F10306" s="0" t="s">
        <v>528</v>
      </c>
      <c r="I10306" s="0" t="n">
        <v>7256</v>
      </c>
      <c r="J10306" s="0" t="n">
        <v>40803</v>
      </c>
      <c r="K10306" s="0" t="n">
        <v>40141707123</v>
      </c>
      <c r="L10306" s="0" t="s">
        <v>4720</v>
      </c>
      <c r="N10306" s="0" t="n">
        <v>4</v>
      </c>
      <c r="O10306" s="0" t="n">
        <v>20</v>
      </c>
    </row>
    <row r="10307" customFormat="false" ht="15" hidden="false" customHeight="false" outlineLevel="0" collapsed="false">
      <c r="A10307" s="0" t="n">
        <v>3</v>
      </c>
      <c r="B10307" s="78" t="n">
        <v>46276</v>
      </c>
      <c r="C10307" s="0" t="n">
        <v>11</v>
      </c>
      <c r="D10307" s="0" t="s">
        <v>3218</v>
      </c>
      <c r="E10307" s="0" t="n">
        <v>1722</v>
      </c>
      <c r="F10307" s="0" t="s">
        <v>528</v>
      </c>
      <c r="I10307" s="0" t="n">
        <v>7256</v>
      </c>
      <c r="J10307" s="0" t="n">
        <v>66756</v>
      </c>
      <c r="K10307" s="0" t="n">
        <v>40141707161</v>
      </c>
      <c r="L10307" s="0" t="s">
        <v>4721</v>
      </c>
      <c r="N10307" s="0" t="n">
        <v>2</v>
      </c>
      <c r="O10307" s="0" t="n">
        <v>16</v>
      </c>
    </row>
    <row r="10308" customFormat="false" ht="15" hidden="false" customHeight="false" outlineLevel="0" collapsed="false">
      <c r="A10308" s="0" t="n">
        <v>3</v>
      </c>
      <c r="B10308" s="78" t="n">
        <v>46276</v>
      </c>
      <c r="C10308" s="0" t="n">
        <v>11</v>
      </c>
      <c r="D10308" s="0" t="s">
        <v>3218</v>
      </c>
      <c r="E10308" s="0" t="n">
        <v>1722</v>
      </c>
      <c r="F10308" s="0" t="s">
        <v>528</v>
      </c>
      <c r="I10308" s="0" t="n">
        <v>7256</v>
      </c>
      <c r="J10308" s="0" t="n">
        <v>66984</v>
      </c>
      <c r="K10308" s="0" t="n">
        <v>40141707147</v>
      </c>
      <c r="L10308" s="0" t="s">
        <v>4722</v>
      </c>
      <c r="N10308" s="0" t="n">
        <v>4</v>
      </c>
      <c r="O10308" s="0" t="n">
        <v>28</v>
      </c>
    </row>
    <row r="10309" customFormat="false" ht="15" hidden="false" customHeight="false" outlineLevel="0" collapsed="false">
      <c r="A10309" s="0" t="n">
        <v>3</v>
      </c>
      <c r="B10309" s="78" t="n">
        <v>46276</v>
      </c>
      <c r="C10309" s="0" t="n">
        <v>11</v>
      </c>
      <c r="D10309" s="0" t="s">
        <v>3218</v>
      </c>
      <c r="E10309" s="0" t="n">
        <v>1722</v>
      </c>
      <c r="F10309" s="0" t="s">
        <v>528</v>
      </c>
      <c r="I10309" s="0" t="n">
        <v>7256</v>
      </c>
      <c r="J10309" s="0" t="n">
        <v>66985</v>
      </c>
      <c r="K10309" s="0" t="n">
        <v>40141707154</v>
      </c>
      <c r="L10309" s="0" t="s">
        <v>4723</v>
      </c>
      <c r="N10309" s="0" t="n">
        <v>4</v>
      </c>
      <c r="O10309" s="0" t="n">
        <v>28</v>
      </c>
    </row>
    <row r="10310" customFormat="false" ht="15" hidden="false" customHeight="false" outlineLevel="0" collapsed="false">
      <c r="A10310" s="0" t="n">
        <v>3</v>
      </c>
      <c r="B10310" s="78" t="n">
        <v>46276</v>
      </c>
      <c r="C10310" s="0" t="n">
        <v>11</v>
      </c>
      <c r="D10310" s="0" t="s">
        <v>3218</v>
      </c>
      <c r="E10310" s="0" t="n">
        <v>1722</v>
      </c>
      <c r="F10310" s="0" t="s">
        <v>528</v>
      </c>
      <c r="I10310" s="0" t="n">
        <v>7256</v>
      </c>
      <c r="J10310" s="0" t="n">
        <v>67102</v>
      </c>
      <c r="K10310" s="0" t="n">
        <v>40141707178</v>
      </c>
      <c r="L10310" s="0" t="s">
        <v>3495</v>
      </c>
      <c r="N10310" s="0" t="n">
        <v>45</v>
      </c>
      <c r="O10310" s="0" t="n">
        <v>315</v>
      </c>
    </row>
    <row r="10311" customFormat="false" ht="15" hidden="false" customHeight="false" outlineLevel="0" collapsed="false">
      <c r="A10311" s="0" t="n">
        <v>3</v>
      </c>
      <c r="B10311" s="78" t="n">
        <v>46276</v>
      </c>
      <c r="C10311" s="0" t="n">
        <v>11</v>
      </c>
      <c r="D10311" s="0" t="s">
        <v>3218</v>
      </c>
      <c r="E10311" s="0" t="n">
        <v>1615</v>
      </c>
      <c r="F10311" s="0" t="s">
        <v>157</v>
      </c>
      <c r="I10311" s="0" t="n">
        <v>15304</v>
      </c>
      <c r="J10311" s="0" t="n">
        <v>100114</v>
      </c>
      <c r="K10311" s="0" t="n">
        <v>115</v>
      </c>
      <c r="L10311" s="0" t="s">
        <v>3496</v>
      </c>
      <c r="N10311" s="0" t="n">
        <v>18</v>
      </c>
      <c r="O10311" s="0" t="n">
        <v>180</v>
      </c>
    </row>
    <row r="10312" customFormat="false" ht="15" hidden="false" customHeight="false" outlineLevel="0" collapsed="false">
      <c r="A10312" s="0" t="n">
        <v>3</v>
      </c>
      <c r="B10312" s="78" t="n">
        <v>46276</v>
      </c>
      <c r="C10312" s="0" t="n">
        <v>11</v>
      </c>
      <c r="D10312" s="0" t="s">
        <v>3218</v>
      </c>
      <c r="E10312" s="0" t="n">
        <v>1615</v>
      </c>
      <c r="F10312" s="0" t="s">
        <v>157</v>
      </c>
      <c r="I10312" s="0" t="n">
        <v>15304</v>
      </c>
      <c r="J10312" s="0" t="n">
        <v>37771</v>
      </c>
      <c r="K10312" s="0" t="n">
        <v>774574</v>
      </c>
      <c r="L10312" s="0" t="s">
        <v>3497</v>
      </c>
      <c r="N10312" s="0" t="n">
        <v>20</v>
      </c>
      <c r="O10312" s="0" t="n">
        <v>130</v>
      </c>
    </row>
    <row r="10313" customFormat="false" ht="15" hidden="false" customHeight="false" outlineLevel="0" collapsed="false">
      <c r="A10313" s="0" t="n">
        <v>3</v>
      </c>
      <c r="B10313" s="78" t="n">
        <v>46276</v>
      </c>
      <c r="C10313" s="0" t="n">
        <v>11</v>
      </c>
      <c r="D10313" s="0" t="s">
        <v>3218</v>
      </c>
      <c r="E10313" s="0" t="n">
        <v>1814</v>
      </c>
      <c r="F10313" s="0" t="s">
        <v>440</v>
      </c>
      <c r="I10313" s="0" t="n">
        <v>29137</v>
      </c>
      <c r="J10313" s="0" t="n">
        <v>25090</v>
      </c>
      <c r="K10313" s="0" t="n">
        <v>7898951519152</v>
      </c>
      <c r="L10313" s="0" t="s">
        <v>3273</v>
      </c>
      <c r="N10313" s="0" t="n">
        <v>50</v>
      </c>
      <c r="O10313" s="0" t="n">
        <v>110.59</v>
      </c>
    </row>
    <row r="10314" customFormat="false" ht="15" hidden="false" customHeight="false" outlineLevel="0" collapsed="false">
      <c r="A10314" s="0" t="n">
        <v>3</v>
      </c>
      <c r="B10314" s="78" t="n">
        <v>46276</v>
      </c>
      <c r="C10314" s="0" t="n">
        <v>11</v>
      </c>
      <c r="D10314" s="0" t="s">
        <v>3218</v>
      </c>
      <c r="E10314" s="0" t="n">
        <v>1814</v>
      </c>
      <c r="F10314" s="0" t="s">
        <v>440</v>
      </c>
      <c r="I10314" s="0" t="n">
        <v>29137</v>
      </c>
      <c r="J10314" s="0" t="n">
        <v>25091</v>
      </c>
      <c r="K10314" s="0" t="n">
        <v>7898951519176</v>
      </c>
      <c r="L10314" s="0" t="s">
        <v>3274</v>
      </c>
      <c r="N10314" s="0" t="n">
        <v>50</v>
      </c>
      <c r="O10314" s="0" t="n">
        <v>155.33</v>
      </c>
    </row>
    <row r="10315" customFormat="false" ht="15" hidden="false" customHeight="false" outlineLevel="0" collapsed="false">
      <c r="A10315" s="0" t="n">
        <v>3</v>
      </c>
      <c r="B10315" s="78" t="n">
        <v>46276</v>
      </c>
      <c r="C10315" s="0" t="n">
        <v>11</v>
      </c>
      <c r="D10315" s="0" t="s">
        <v>3218</v>
      </c>
      <c r="E10315" s="0" t="n">
        <v>1814</v>
      </c>
      <c r="F10315" s="0" t="s">
        <v>440</v>
      </c>
      <c r="I10315" s="0" t="n">
        <v>29137</v>
      </c>
      <c r="J10315" s="0" t="n">
        <v>25092</v>
      </c>
      <c r="K10315" s="0" t="n">
        <v>7896883601105</v>
      </c>
      <c r="L10315" s="0" t="s">
        <v>4158</v>
      </c>
      <c r="N10315" s="0" t="n">
        <v>50</v>
      </c>
      <c r="O10315" s="0" t="n">
        <v>90.53</v>
      </c>
    </row>
    <row r="10316" customFormat="false" ht="15" hidden="false" customHeight="false" outlineLevel="0" collapsed="false">
      <c r="A10316" s="0" t="n">
        <v>3</v>
      </c>
      <c r="B10316" s="78" t="n">
        <v>46276</v>
      </c>
      <c r="C10316" s="0" t="n">
        <v>11</v>
      </c>
      <c r="D10316" s="0" t="s">
        <v>3218</v>
      </c>
      <c r="E10316" s="0" t="n">
        <v>1814</v>
      </c>
      <c r="F10316" s="0" t="s">
        <v>440</v>
      </c>
      <c r="I10316" s="0" t="n">
        <v>29137</v>
      </c>
      <c r="J10316" s="0" t="n">
        <v>25093</v>
      </c>
      <c r="K10316" s="0" t="n">
        <v>7898951519169</v>
      </c>
      <c r="L10316" s="0" t="s">
        <v>3275</v>
      </c>
      <c r="N10316" s="0" t="n">
        <v>50</v>
      </c>
      <c r="O10316" s="0" t="n">
        <v>59.16</v>
      </c>
    </row>
    <row r="10317" customFormat="false" ht="15" hidden="false" customHeight="false" outlineLevel="0" collapsed="false">
      <c r="A10317" s="0" t="n">
        <v>3</v>
      </c>
      <c r="B10317" s="78" t="n">
        <v>46276</v>
      </c>
      <c r="C10317" s="0" t="n">
        <v>11</v>
      </c>
      <c r="D10317" s="0" t="s">
        <v>3218</v>
      </c>
      <c r="E10317" s="0" t="n">
        <v>1814</v>
      </c>
      <c r="F10317" s="0" t="s">
        <v>440</v>
      </c>
      <c r="I10317" s="0" t="n">
        <v>29137</v>
      </c>
      <c r="J10317" s="0" t="n">
        <v>25094</v>
      </c>
      <c r="K10317" s="0" t="n">
        <v>7898951519183</v>
      </c>
      <c r="L10317" s="0" t="s">
        <v>5045</v>
      </c>
      <c r="N10317" s="0" t="n">
        <v>10</v>
      </c>
      <c r="O10317" s="0" t="n">
        <v>26.24</v>
      </c>
    </row>
    <row r="10318" customFormat="false" ht="15" hidden="false" customHeight="false" outlineLevel="0" collapsed="false">
      <c r="A10318" s="0" t="n">
        <v>3</v>
      </c>
      <c r="B10318" s="78" t="n">
        <v>46276</v>
      </c>
      <c r="C10318" s="0" t="n">
        <v>11</v>
      </c>
      <c r="D10318" s="0" t="s">
        <v>3218</v>
      </c>
      <c r="E10318" s="0" t="n">
        <v>1814</v>
      </c>
      <c r="F10318" s="0" t="s">
        <v>440</v>
      </c>
      <c r="I10318" s="0" t="n">
        <v>29137</v>
      </c>
      <c r="J10318" s="0" t="n">
        <v>25095</v>
      </c>
      <c r="K10318" s="0" t="n">
        <v>7898951519145</v>
      </c>
      <c r="L10318" s="0" t="s">
        <v>3276</v>
      </c>
      <c r="N10318" s="0" t="n">
        <v>150</v>
      </c>
      <c r="O10318" s="0" t="n">
        <v>204.46</v>
      </c>
    </row>
    <row r="10319" customFormat="false" ht="15" hidden="false" customHeight="false" outlineLevel="0" collapsed="false">
      <c r="A10319" s="0" t="n">
        <v>3</v>
      </c>
      <c r="B10319" s="78" t="n">
        <v>46276</v>
      </c>
      <c r="C10319" s="0" t="n">
        <v>11</v>
      </c>
      <c r="D10319" s="0" t="s">
        <v>3218</v>
      </c>
      <c r="E10319" s="0" t="n">
        <v>1814</v>
      </c>
      <c r="F10319" s="0" t="s">
        <v>440</v>
      </c>
      <c r="I10319" s="0" t="n">
        <v>29137</v>
      </c>
      <c r="J10319" s="0" t="n">
        <v>25096</v>
      </c>
      <c r="K10319" s="0" t="n">
        <v>7898951519138</v>
      </c>
      <c r="L10319" s="0" t="s">
        <v>4159</v>
      </c>
      <c r="N10319" s="0" t="n">
        <v>50</v>
      </c>
      <c r="O10319" s="0" t="n">
        <v>92.5</v>
      </c>
    </row>
    <row r="10320" customFormat="false" ht="15" hidden="false" customHeight="false" outlineLevel="0" collapsed="false">
      <c r="A10320" s="0" t="n">
        <v>3</v>
      </c>
      <c r="B10320" s="78" t="n">
        <v>46276</v>
      </c>
      <c r="C10320" s="0" t="n">
        <v>11</v>
      </c>
      <c r="D10320" s="0" t="s">
        <v>3218</v>
      </c>
      <c r="E10320" s="0" t="n">
        <v>1814</v>
      </c>
      <c r="F10320" s="0" t="s">
        <v>440</v>
      </c>
      <c r="I10320" s="0" t="n">
        <v>29137</v>
      </c>
      <c r="J10320" s="0" t="n">
        <v>25097</v>
      </c>
      <c r="K10320" s="0" t="n">
        <v>7898951519121</v>
      </c>
      <c r="L10320" s="0" t="s">
        <v>3277</v>
      </c>
      <c r="N10320" s="0" t="n">
        <v>40</v>
      </c>
      <c r="O10320" s="0" t="n">
        <v>47.32</v>
      </c>
    </row>
    <row r="10321" customFormat="false" ht="15" hidden="false" customHeight="false" outlineLevel="0" collapsed="false">
      <c r="A10321" s="0" t="n">
        <v>3</v>
      </c>
      <c r="B10321" s="78" t="n">
        <v>46276</v>
      </c>
      <c r="C10321" s="0" t="n">
        <v>11</v>
      </c>
      <c r="D10321" s="0" t="s">
        <v>3218</v>
      </c>
      <c r="E10321" s="0" t="n">
        <v>1814</v>
      </c>
      <c r="F10321" s="0" t="s">
        <v>440</v>
      </c>
      <c r="I10321" s="0" t="n">
        <v>29137</v>
      </c>
      <c r="J10321" s="0" t="n">
        <v>25134</v>
      </c>
      <c r="K10321" s="0" t="n">
        <v>7898951519114</v>
      </c>
      <c r="L10321" s="0" t="s">
        <v>3278</v>
      </c>
      <c r="N10321" s="0" t="n">
        <v>100</v>
      </c>
      <c r="O10321" s="0" t="n">
        <v>146.08</v>
      </c>
    </row>
    <row r="10322" customFormat="false" ht="15" hidden="false" customHeight="false" outlineLevel="0" collapsed="false">
      <c r="A10322" s="0" t="n">
        <v>3</v>
      </c>
      <c r="B10322" s="78" t="n">
        <v>46276</v>
      </c>
      <c r="C10322" s="0" t="n">
        <v>11</v>
      </c>
      <c r="D10322" s="0" t="s">
        <v>3218</v>
      </c>
      <c r="E10322" s="0" t="n">
        <v>1814</v>
      </c>
      <c r="F10322" s="0" t="s">
        <v>440</v>
      </c>
      <c r="I10322" s="0" t="n">
        <v>29137</v>
      </c>
      <c r="J10322" s="0" t="n">
        <v>25757</v>
      </c>
      <c r="K10322" s="0" t="n">
        <v>7898951519107</v>
      </c>
      <c r="L10322" s="0" t="s">
        <v>3279</v>
      </c>
      <c r="N10322" s="0" t="n">
        <v>50</v>
      </c>
      <c r="O10322" s="0" t="n">
        <v>95.15</v>
      </c>
    </row>
    <row r="10323" customFormat="false" ht="15" hidden="false" customHeight="false" outlineLevel="0" collapsed="false">
      <c r="A10323" s="0" t="n">
        <v>3</v>
      </c>
      <c r="B10323" s="78" t="n">
        <v>46276</v>
      </c>
      <c r="C10323" s="0" t="n">
        <v>11</v>
      </c>
      <c r="D10323" s="0" t="s">
        <v>3218</v>
      </c>
      <c r="E10323" s="0" t="n">
        <v>1814</v>
      </c>
      <c r="F10323" s="0" t="s">
        <v>440</v>
      </c>
      <c r="I10323" s="0" t="n">
        <v>29137</v>
      </c>
      <c r="J10323" s="0" t="n">
        <v>25815</v>
      </c>
      <c r="K10323" s="0" t="n">
        <v>7898951519206</v>
      </c>
      <c r="L10323" s="0" t="s">
        <v>5046</v>
      </c>
      <c r="N10323" s="0" t="n">
        <v>10</v>
      </c>
      <c r="O10323" s="0" t="n">
        <v>15.22</v>
      </c>
    </row>
    <row r="10324" customFormat="false" ht="15" hidden="false" customHeight="false" outlineLevel="0" collapsed="false">
      <c r="A10324" s="0" t="n">
        <v>3</v>
      </c>
      <c r="B10324" s="78" t="n">
        <v>46276</v>
      </c>
      <c r="C10324" s="0" t="n">
        <v>11</v>
      </c>
      <c r="D10324" s="0" t="s">
        <v>3218</v>
      </c>
      <c r="E10324" s="0" t="n">
        <v>1814</v>
      </c>
      <c r="F10324" s="0" t="s">
        <v>440</v>
      </c>
      <c r="I10324" s="0" t="n">
        <v>29137</v>
      </c>
      <c r="J10324" s="0" t="n">
        <v>39927</v>
      </c>
      <c r="K10324" s="0" t="n">
        <v>7898951519077</v>
      </c>
      <c r="L10324" s="0" t="s">
        <v>3280</v>
      </c>
      <c r="N10324" s="0" t="n">
        <v>6</v>
      </c>
      <c r="O10324" s="0" t="n">
        <v>61.1</v>
      </c>
    </row>
    <row r="10325" customFormat="false" ht="15" hidden="false" customHeight="false" outlineLevel="0" collapsed="false">
      <c r="A10325" s="0" t="n">
        <v>3</v>
      </c>
      <c r="B10325" s="78" t="n">
        <v>46276</v>
      </c>
      <c r="C10325" s="0" t="n">
        <v>11</v>
      </c>
      <c r="D10325" s="0" t="s">
        <v>3218</v>
      </c>
      <c r="E10325" s="0" t="n">
        <v>1814</v>
      </c>
      <c r="F10325" s="0" t="s">
        <v>440</v>
      </c>
      <c r="I10325" s="0" t="n">
        <v>29137</v>
      </c>
      <c r="J10325" s="0" t="n">
        <v>39928</v>
      </c>
      <c r="K10325" s="0" t="n">
        <v>7898951519015</v>
      </c>
      <c r="L10325" s="0" t="s">
        <v>3281</v>
      </c>
      <c r="N10325" s="0" t="n">
        <v>6</v>
      </c>
      <c r="O10325" s="0" t="n">
        <v>89.5</v>
      </c>
    </row>
    <row r="10326" customFormat="false" ht="15" hidden="false" customHeight="false" outlineLevel="0" collapsed="false">
      <c r="A10326" s="0" t="n">
        <v>3</v>
      </c>
      <c r="B10326" s="78" t="n">
        <v>46276</v>
      </c>
      <c r="C10326" s="0" t="n">
        <v>11</v>
      </c>
      <c r="D10326" s="0" t="s">
        <v>3218</v>
      </c>
      <c r="E10326" s="0" t="n">
        <v>1814</v>
      </c>
      <c r="F10326" s="0" t="s">
        <v>440</v>
      </c>
      <c r="I10326" s="0" t="n">
        <v>29137</v>
      </c>
      <c r="J10326" s="0" t="n">
        <v>39929</v>
      </c>
      <c r="K10326" s="0" t="n">
        <v>7898951519039</v>
      </c>
      <c r="L10326" s="0" t="s">
        <v>3282</v>
      </c>
      <c r="N10326" s="0" t="n">
        <v>5</v>
      </c>
      <c r="O10326" s="0" t="n">
        <v>52.46</v>
      </c>
    </row>
    <row r="10327" customFormat="false" ht="15" hidden="false" customHeight="false" outlineLevel="0" collapsed="false">
      <c r="A10327" s="0" t="n">
        <v>3</v>
      </c>
      <c r="B10327" s="78" t="n">
        <v>46276</v>
      </c>
      <c r="C10327" s="0" t="n">
        <v>11</v>
      </c>
      <c r="D10327" s="0" t="s">
        <v>3218</v>
      </c>
      <c r="E10327" s="0" t="n">
        <v>1814</v>
      </c>
      <c r="F10327" s="0" t="s">
        <v>440</v>
      </c>
      <c r="I10327" s="0" t="n">
        <v>29137</v>
      </c>
      <c r="J10327" s="0" t="n">
        <v>39930</v>
      </c>
      <c r="K10327" s="0" t="n">
        <v>7898951519060</v>
      </c>
      <c r="L10327" s="0" t="s">
        <v>3283</v>
      </c>
      <c r="N10327" s="0" t="n">
        <v>6</v>
      </c>
      <c r="O10327" s="0" t="n">
        <v>111.1</v>
      </c>
    </row>
    <row r="10328" customFormat="false" ht="15" hidden="false" customHeight="false" outlineLevel="0" collapsed="false">
      <c r="A10328" s="0" t="n">
        <v>3</v>
      </c>
      <c r="B10328" s="78" t="n">
        <v>46276</v>
      </c>
      <c r="C10328" s="0" t="n">
        <v>11</v>
      </c>
      <c r="D10328" s="0" t="s">
        <v>3218</v>
      </c>
      <c r="E10328" s="0" t="n">
        <v>1814</v>
      </c>
      <c r="F10328" s="0" t="s">
        <v>440</v>
      </c>
      <c r="I10328" s="0" t="n">
        <v>29137</v>
      </c>
      <c r="J10328" s="0" t="n">
        <v>39932</v>
      </c>
      <c r="K10328" s="0" t="n">
        <v>7898951519091</v>
      </c>
      <c r="L10328" s="0" t="s">
        <v>3284</v>
      </c>
      <c r="N10328" s="0" t="n">
        <v>6</v>
      </c>
      <c r="O10328" s="0" t="n">
        <v>91.96</v>
      </c>
    </row>
    <row r="10329" customFormat="false" ht="15" hidden="false" customHeight="false" outlineLevel="0" collapsed="false">
      <c r="A10329" s="0" t="n">
        <v>3</v>
      </c>
      <c r="B10329" s="78" t="n">
        <v>46276</v>
      </c>
      <c r="C10329" s="0" t="n">
        <v>11</v>
      </c>
      <c r="D10329" s="0" t="s">
        <v>3218</v>
      </c>
      <c r="E10329" s="0" t="n">
        <v>1814</v>
      </c>
      <c r="F10329" s="0" t="s">
        <v>440</v>
      </c>
      <c r="I10329" s="0" t="n">
        <v>29137</v>
      </c>
      <c r="J10329" s="0" t="n">
        <v>39935</v>
      </c>
      <c r="K10329" s="0" t="n">
        <v>7898951519053</v>
      </c>
      <c r="L10329" s="0" t="s">
        <v>3285</v>
      </c>
      <c r="N10329" s="0" t="n">
        <v>15</v>
      </c>
      <c r="O10329" s="0" t="n">
        <v>157.39</v>
      </c>
    </row>
    <row r="10330" customFormat="false" ht="15" hidden="false" customHeight="false" outlineLevel="0" collapsed="false">
      <c r="A10330" s="0" t="n">
        <v>3</v>
      </c>
      <c r="B10330" s="78" t="n">
        <v>46276</v>
      </c>
      <c r="C10330" s="0" t="n">
        <v>11</v>
      </c>
      <c r="D10330" s="0" t="s">
        <v>3218</v>
      </c>
      <c r="E10330" s="0" t="n">
        <v>1814</v>
      </c>
      <c r="F10330" s="0" t="s">
        <v>440</v>
      </c>
      <c r="I10330" s="0" t="n">
        <v>29137</v>
      </c>
      <c r="J10330" s="0" t="n">
        <v>39936</v>
      </c>
      <c r="K10330" s="0" t="n">
        <v>7898951519084</v>
      </c>
      <c r="L10330" s="0" t="s">
        <v>3286</v>
      </c>
      <c r="N10330" s="0" t="n">
        <v>6</v>
      </c>
      <c r="O10330" s="0" t="n">
        <v>153.69</v>
      </c>
    </row>
    <row r="10331" customFormat="false" ht="15" hidden="false" customHeight="false" outlineLevel="0" collapsed="false">
      <c r="A10331" s="0" t="n">
        <v>3</v>
      </c>
      <c r="B10331" s="78" t="n">
        <v>46276</v>
      </c>
      <c r="C10331" s="0" t="n">
        <v>11</v>
      </c>
      <c r="D10331" s="0" t="s">
        <v>3218</v>
      </c>
      <c r="E10331" s="0" t="n">
        <v>1814</v>
      </c>
      <c r="F10331" s="0" t="s">
        <v>440</v>
      </c>
      <c r="I10331" s="0" t="n">
        <v>29137</v>
      </c>
      <c r="J10331" s="0" t="n">
        <v>39937</v>
      </c>
      <c r="K10331" s="0" t="n">
        <v>7898951519022</v>
      </c>
      <c r="L10331" s="0" t="s">
        <v>3287</v>
      </c>
      <c r="N10331" s="0" t="n">
        <v>10</v>
      </c>
      <c r="O10331" s="0" t="n">
        <v>132.18</v>
      </c>
    </row>
    <row r="10332" customFormat="false" ht="15" hidden="false" customHeight="false" outlineLevel="0" collapsed="false">
      <c r="A10332" s="0" t="n">
        <v>3</v>
      </c>
      <c r="B10332" s="78" t="n">
        <v>46276</v>
      </c>
      <c r="C10332" s="0" t="n">
        <v>11</v>
      </c>
      <c r="D10332" s="0" t="s">
        <v>3218</v>
      </c>
      <c r="E10332" s="0" t="n">
        <v>1814</v>
      </c>
      <c r="F10332" s="0" t="s">
        <v>440</v>
      </c>
      <c r="I10332" s="0" t="n">
        <v>29137</v>
      </c>
      <c r="J10332" s="0" t="n">
        <v>81422</v>
      </c>
      <c r="K10332" s="0" t="n">
        <v>7898951519336</v>
      </c>
      <c r="L10332" s="0" t="s">
        <v>4160</v>
      </c>
      <c r="N10332" s="0" t="n">
        <v>3</v>
      </c>
      <c r="O10332" s="0" t="n">
        <v>45</v>
      </c>
    </row>
    <row r="10333" customFormat="false" ht="15" hidden="false" customHeight="false" outlineLevel="0" collapsed="false">
      <c r="A10333" s="0" t="n">
        <v>3</v>
      </c>
      <c r="B10333" s="78" t="n">
        <v>46276</v>
      </c>
      <c r="C10333" s="0" t="n">
        <v>11</v>
      </c>
      <c r="D10333" s="0" t="s">
        <v>3218</v>
      </c>
      <c r="E10333" s="0" t="n">
        <v>1723</v>
      </c>
      <c r="F10333" s="0" t="s">
        <v>95</v>
      </c>
      <c r="I10333" s="0" t="n">
        <v>176232</v>
      </c>
      <c r="J10333" s="0" t="n">
        <v>29080</v>
      </c>
      <c r="K10333" s="0" t="n">
        <v>55516</v>
      </c>
      <c r="L10333" s="0" t="s">
        <v>3290</v>
      </c>
      <c r="N10333" s="0" t="n">
        <v>63.3</v>
      </c>
      <c r="O10333" s="0" t="n">
        <v>1392.6</v>
      </c>
    </row>
    <row r="10334" customFormat="false" ht="15" hidden="false" customHeight="false" outlineLevel="0" collapsed="false">
      <c r="A10334" s="0" t="n">
        <v>3</v>
      </c>
      <c r="B10334" s="78" t="n">
        <v>46276</v>
      </c>
      <c r="C10334" s="0" t="n">
        <v>11</v>
      </c>
      <c r="D10334" s="0" t="s">
        <v>3218</v>
      </c>
      <c r="E10334" s="0" t="n">
        <v>1723</v>
      </c>
      <c r="F10334" s="0" t="s">
        <v>95</v>
      </c>
      <c r="I10334" s="0" t="n">
        <v>176232</v>
      </c>
      <c r="J10334" s="0" t="n">
        <v>78040</v>
      </c>
      <c r="K10334" s="0" t="n">
        <v>780414</v>
      </c>
      <c r="L10334" s="0" t="s">
        <v>3513</v>
      </c>
      <c r="N10334" s="0" t="n">
        <v>34.3</v>
      </c>
      <c r="O10334" s="0" t="n">
        <v>651.7</v>
      </c>
    </row>
    <row r="10335" customFormat="false" ht="15" hidden="false" customHeight="false" outlineLevel="0" collapsed="false">
      <c r="A10335" s="0" t="n">
        <v>3</v>
      </c>
      <c r="B10335" s="78" t="n">
        <v>46276</v>
      </c>
      <c r="C10335" s="0" t="n">
        <v>11</v>
      </c>
      <c r="D10335" s="0" t="s">
        <v>3218</v>
      </c>
      <c r="E10335" s="0" t="n">
        <v>1815</v>
      </c>
      <c r="F10335" s="0" t="s">
        <v>73</v>
      </c>
      <c r="I10335" s="0" t="n">
        <v>402426</v>
      </c>
      <c r="J10335" s="0" t="n">
        <v>100035</v>
      </c>
      <c r="K10335" s="0" t="n">
        <v>36</v>
      </c>
      <c r="L10335" s="0" t="s">
        <v>3319</v>
      </c>
      <c r="N10335" s="0" t="n">
        <v>240</v>
      </c>
      <c r="O10335" s="0" t="n">
        <v>1677.6</v>
      </c>
    </row>
    <row r="10336" customFormat="false" ht="15" hidden="false" customHeight="false" outlineLevel="0" collapsed="false">
      <c r="A10336" s="0" t="n">
        <v>3</v>
      </c>
      <c r="B10336" s="78" t="n">
        <v>46276</v>
      </c>
      <c r="C10336" s="0" t="n">
        <v>11</v>
      </c>
      <c r="D10336" s="0" t="s">
        <v>3218</v>
      </c>
      <c r="E10336" s="0" t="n">
        <v>1815</v>
      </c>
      <c r="F10336" s="0" t="s">
        <v>73</v>
      </c>
      <c r="I10336" s="0" t="n">
        <v>402426</v>
      </c>
      <c r="J10336" s="0" t="n">
        <v>110883</v>
      </c>
      <c r="K10336" s="0" t="n">
        <v>45</v>
      </c>
      <c r="L10336" s="0" t="s">
        <v>4195</v>
      </c>
      <c r="N10336" s="0" t="n">
        <v>67.4</v>
      </c>
      <c r="O10336" s="0" t="n">
        <v>875.53</v>
      </c>
    </row>
    <row r="10337" customFormat="false" ht="15" hidden="false" customHeight="false" outlineLevel="0" collapsed="false">
      <c r="A10337" s="0" t="n">
        <v>3</v>
      </c>
      <c r="B10337" s="78" t="n">
        <v>46276</v>
      </c>
      <c r="C10337" s="0" t="n">
        <v>11</v>
      </c>
      <c r="D10337" s="0" t="s">
        <v>3218</v>
      </c>
      <c r="E10337" s="0" t="n">
        <v>1815</v>
      </c>
      <c r="F10337" s="0" t="s">
        <v>73</v>
      </c>
      <c r="I10337" s="0" t="n">
        <v>402426</v>
      </c>
      <c r="J10337" s="0" t="n">
        <v>103796</v>
      </c>
      <c r="K10337" s="0" t="n">
        <v>7893000436725</v>
      </c>
      <c r="L10337" s="0" t="s">
        <v>3916</v>
      </c>
      <c r="N10337" s="0" t="n">
        <v>12</v>
      </c>
      <c r="O10337" s="0" t="n">
        <v>141</v>
      </c>
    </row>
    <row r="10338" customFormat="false" ht="15" hidden="false" customHeight="false" outlineLevel="0" collapsed="false">
      <c r="A10338" s="0" t="n">
        <v>3</v>
      </c>
      <c r="B10338" s="78" t="n">
        <v>46276</v>
      </c>
      <c r="C10338" s="0" t="n">
        <v>11</v>
      </c>
      <c r="D10338" s="0" t="s">
        <v>3218</v>
      </c>
      <c r="E10338" s="0" t="n">
        <v>1815</v>
      </c>
      <c r="F10338" s="0" t="s">
        <v>73</v>
      </c>
      <c r="I10338" s="0" t="n">
        <v>402426</v>
      </c>
      <c r="J10338" s="0" t="n">
        <v>23197</v>
      </c>
      <c r="K10338" s="0" t="n">
        <v>7896116900029</v>
      </c>
      <c r="L10338" s="0" t="s">
        <v>4169</v>
      </c>
      <c r="N10338" s="0" t="n">
        <v>20</v>
      </c>
      <c r="O10338" s="0" t="n">
        <v>159.98</v>
      </c>
    </row>
    <row r="10339" customFormat="false" ht="15" hidden="false" customHeight="false" outlineLevel="0" collapsed="false">
      <c r="A10339" s="0" t="n">
        <v>3</v>
      </c>
      <c r="B10339" s="78" t="n">
        <v>46276</v>
      </c>
      <c r="C10339" s="0" t="n">
        <v>11</v>
      </c>
      <c r="D10339" s="0" t="s">
        <v>3218</v>
      </c>
      <c r="E10339" s="0" t="n">
        <v>1815</v>
      </c>
      <c r="F10339" s="0" t="s">
        <v>73</v>
      </c>
      <c r="I10339" s="0" t="n">
        <v>402426</v>
      </c>
      <c r="J10339" s="0" t="n">
        <v>24025</v>
      </c>
      <c r="K10339" s="0" t="n">
        <v>7896116900050</v>
      </c>
      <c r="L10339" s="0" t="s">
        <v>3321</v>
      </c>
      <c r="N10339" s="0" t="n">
        <v>10</v>
      </c>
      <c r="O10339" s="0" t="n">
        <v>75.99</v>
      </c>
    </row>
    <row r="10340" customFormat="false" ht="15" hidden="false" customHeight="false" outlineLevel="0" collapsed="false">
      <c r="A10340" s="0" t="n">
        <v>3</v>
      </c>
      <c r="B10340" s="78" t="n">
        <v>46276</v>
      </c>
      <c r="C10340" s="0" t="n">
        <v>11</v>
      </c>
      <c r="D10340" s="0" t="s">
        <v>3218</v>
      </c>
      <c r="E10340" s="0" t="n">
        <v>1815</v>
      </c>
      <c r="F10340" s="0" t="s">
        <v>73</v>
      </c>
      <c r="I10340" s="0" t="n">
        <v>402426</v>
      </c>
      <c r="J10340" s="0" t="n">
        <v>31798</v>
      </c>
      <c r="K10340" s="0" t="n">
        <v>7898922012392</v>
      </c>
      <c r="L10340" s="0" t="s">
        <v>3322</v>
      </c>
      <c r="N10340" s="0" t="n">
        <v>20</v>
      </c>
      <c r="O10340" s="0" t="n">
        <v>69.9</v>
      </c>
    </row>
    <row r="10341" customFormat="false" ht="15" hidden="false" customHeight="false" outlineLevel="0" collapsed="false">
      <c r="A10341" s="0" t="n">
        <v>3</v>
      </c>
      <c r="B10341" s="78" t="n">
        <v>46276</v>
      </c>
      <c r="C10341" s="0" t="n">
        <v>11</v>
      </c>
      <c r="D10341" s="0" t="s">
        <v>3218</v>
      </c>
      <c r="E10341" s="0" t="n">
        <v>1815</v>
      </c>
      <c r="F10341" s="0" t="s">
        <v>73</v>
      </c>
      <c r="I10341" s="0" t="n">
        <v>402426</v>
      </c>
      <c r="J10341" s="0" t="n">
        <v>31859</v>
      </c>
      <c r="K10341" s="0" t="n">
        <v>7898922012385</v>
      </c>
      <c r="L10341" s="0" t="s">
        <v>4171</v>
      </c>
      <c r="N10341" s="0" t="n">
        <v>40</v>
      </c>
      <c r="O10341" s="0" t="n">
        <v>158</v>
      </c>
    </row>
    <row r="10342" customFormat="false" ht="15" hidden="false" customHeight="false" outlineLevel="0" collapsed="false">
      <c r="A10342" s="0" t="n">
        <v>3</v>
      </c>
      <c r="B10342" s="78" t="n">
        <v>46276</v>
      </c>
      <c r="C10342" s="0" t="n">
        <v>11</v>
      </c>
      <c r="D10342" s="0" t="s">
        <v>3218</v>
      </c>
      <c r="E10342" s="0" t="n">
        <v>1815</v>
      </c>
      <c r="F10342" s="0" t="s">
        <v>73</v>
      </c>
      <c r="I10342" s="0" t="n">
        <v>402426</v>
      </c>
      <c r="J10342" s="0" t="n">
        <v>33534</v>
      </c>
      <c r="K10342" s="0" t="n">
        <v>7898922012408</v>
      </c>
      <c r="L10342" s="0" t="s">
        <v>3323</v>
      </c>
      <c r="N10342" s="0" t="n">
        <v>40</v>
      </c>
      <c r="O10342" s="0" t="n">
        <v>126</v>
      </c>
    </row>
    <row r="10343" customFormat="false" ht="15" hidden="false" customHeight="false" outlineLevel="0" collapsed="false">
      <c r="A10343" s="0" t="n">
        <v>3</v>
      </c>
      <c r="B10343" s="78" t="n">
        <v>46276</v>
      </c>
      <c r="C10343" s="0" t="n">
        <v>11</v>
      </c>
      <c r="D10343" s="0" t="s">
        <v>3218</v>
      </c>
      <c r="E10343" s="0" t="n">
        <v>1815</v>
      </c>
      <c r="F10343" s="0" t="s">
        <v>73</v>
      </c>
      <c r="I10343" s="0" t="n">
        <v>402426</v>
      </c>
      <c r="J10343" s="0" t="n">
        <v>81828</v>
      </c>
      <c r="K10343" s="0" t="n">
        <v>7898677910059</v>
      </c>
      <c r="L10343" s="0" t="s">
        <v>5175</v>
      </c>
      <c r="N10343" s="0" t="n">
        <v>36</v>
      </c>
      <c r="O10343" s="0" t="n">
        <v>41.99</v>
      </c>
    </row>
    <row r="10344" customFormat="false" ht="15" hidden="false" customHeight="false" outlineLevel="0" collapsed="false">
      <c r="A10344" s="0" t="n">
        <v>3</v>
      </c>
      <c r="B10344" s="78" t="n">
        <v>46276</v>
      </c>
      <c r="C10344" s="0" t="n">
        <v>11</v>
      </c>
      <c r="D10344" s="0" t="s">
        <v>3218</v>
      </c>
      <c r="E10344" s="0" t="n">
        <v>1612</v>
      </c>
      <c r="F10344" s="0" t="s">
        <v>330</v>
      </c>
      <c r="I10344" s="0" t="n">
        <v>2317694</v>
      </c>
      <c r="J10344" s="0" t="n">
        <v>10561</v>
      </c>
      <c r="K10344" s="0" t="n">
        <v>78602731</v>
      </c>
      <c r="L10344" s="0" t="s">
        <v>5551</v>
      </c>
      <c r="N10344" s="0" t="n">
        <v>8</v>
      </c>
      <c r="O10344" s="0" t="n">
        <v>62.92</v>
      </c>
    </row>
    <row r="10345" customFormat="false" ht="15" hidden="false" customHeight="false" outlineLevel="0" collapsed="false">
      <c r="A10345" s="0" t="n">
        <v>3</v>
      </c>
      <c r="B10345" s="78" t="n">
        <v>46276</v>
      </c>
      <c r="C10345" s="0" t="n">
        <v>11</v>
      </c>
      <c r="D10345" s="0" t="s">
        <v>3218</v>
      </c>
      <c r="E10345" s="0" t="n">
        <v>1612</v>
      </c>
      <c r="F10345" s="0" t="s">
        <v>330</v>
      </c>
      <c r="I10345" s="0" t="n">
        <v>2317694</v>
      </c>
      <c r="J10345" s="0" t="n">
        <v>15891</v>
      </c>
      <c r="K10345" s="0" t="n">
        <v>7896102502909</v>
      </c>
      <c r="L10345" s="0" t="s">
        <v>3779</v>
      </c>
      <c r="N10345" s="0" t="n">
        <v>24</v>
      </c>
      <c r="O10345" s="0" t="n">
        <v>78.95</v>
      </c>
    </row>
    <row r="10346" customFormat="false" ht="15" hidden="false" customHeight="false" outlineLevel="0" collapsed="false">
      <c r="A10346" s="0" t="n">
        <v>3</v>
      </c>
      <c r="B10346" s="78" t="n">
        <v>46276</v>
      </c>
      <c r="C10346" s="0" t="n">
        <v>11</v>
      </c>
      <c r="D10346" s="0" t="s">
        <v>3218</v>
      </c>
      <c r="E10346" s="0" t="n">
        <v>1612</v>
      </c>
      <c r="F10346" s="0" t="s">
        <v>330</v>
      </c>
      <c r="I10346" s="0" t="n">
        <v>2317694</v>
      </c>
      <c r="J10346" s="0" t="n">
        <v>17726</v>
      </c>
      <c r="K10346" s="0" t="n">
        <v>9002490214166</v>
      </c>
      <c r="L10346" s="0" t="s">
        <v>5552</v>
      </c>
      <c r="N10346" s="0" t="n">
        <v>4</v>
      </c>
      <c r="O10346" s="0" t="n">
        <v>57.6</v>
      </c>
    </row>
    <row r="10347" customFormat="false" ht="15" hidden="false" customHeight="false" outlineLevel="0" collapsed="false">
      <c r="A10347" s="0" t="n">
        <v>3</v>
      </c>
      <c r="B10347" s="78" t="n">
        <v>46276</v>
      </c>
      <c r="C10347" s="0" t="n">
        <v>11</v>
      </c>
      <c r="D10347" s="0" t="s">
        <v>3218</v>
      </c>
      <c r="E10347" s="0" t="n">
        <v>1612</v>
      </c>
      <c r="F10347" s="0" t="s">
        <v>330</v>
      </c>
      <c r="I10347" s="0" t="n">
        <v>2317694</v>
      </c>
      <c r="J10347" s="0" t="n">
        <v>17734</v>
      </c>
      <c r="K10347" s="0" t="n">
        <v>7898024395232</v>
      </c>
      <c r="L10347" s="0" t="s">
        <v>5553</v>
      </c>
      <c r="N10347" s="0" t="n">
        <v>10</v>
      </c>
      <c r="O10347" s="0" t="n">
        <v>105.4</v>
      </c>
    </row>
    <row r="10348" customFormat="false" ht="15" hidden="false" customHeight="false" outlineLevel="0" collapsed="false">
      <c r="A10348" s="0" t="n">
        <v>3</v>
      </c>
      <c r="B10348" s="78" t="n">
        <v>46276</v>
      </c>
      <c r="C10348" s="0" t="n">
        <v>11</v>
      </c>
      <c r="D10348" s="0" t="s">
        <v>3218</v>
      </c>
      <c r="E10348" s="0" t="n">
        <v>1612</v>
      </c>
      <c r="F10348" s="0" t="s">
        <v>330</v>
      </c>
      <c r="I10348" s="0" t="n">
        <v>2317694</v>
      </c>
      <c r="J10348" s="0" t="n">
        <v>18157</v>
      </c>
      <c r="K10348" s="0" t="n">
        <v>7898024394181</v>
      </c>
      <c r="L10348" s="0" t="s">
        <v>6194</v>
      </c>
      <c r="N10348" s="0" t="n">
        <v>6</v>
      </c>
      <c r="O10348" s="0" t="n">
        <v>139.38</v>
      </c>
    </row>
    <row r="10349" customFormat="false" ht="15" hidden="false" customHeight="false" outlineLevel="0" collapsed="false">
      <c r="A10349" s="0" t="n">
        <v>3</v>
      </c>
      <c r="B10349" s="78" t="n">
        <v>46276</v>
      </c>
      <c r="C10349" s="0" t="n">
        <v>11</v>
      </c>
      <c r="D10349" s="0" t="s">
        <v>3218</v>
      </c>
      <c r="E10349" s="0" t="n">
        <v>1612</v>
      </c>
      <c r="F10349" s="0" t="s">
        <v>330</v>
      </c>
      <c r="I10349" s="0" t="n">
        <v>2317694</v>
      </c>
      <c r="J10349" s="0" t="n">
        <v>23709</v>
      </c>
      <c r="K10349" s="0" t="n">
        <v>7896102583182</v>
      </c>
      <c r="L10349" s="0" t="s">
        <v>3488</v>
      </c>
      <c r="N10349" s="0" t="n">
        <v>8</v>
      </c>
      <c r="O10349" s="0" t="n">
        <v>103.48</v>
      </c>
    </row>
    <row r="10350" customFormat="false" ht="15" hidden="false" customHeight="false" outlineLevel="0" collapsed="false">
      <c r="A10350" s="0" t="n">
        <v>3</v>
      </c>
      <c r="B10350" s="78" t="n">
        <v>46276</v>
      </c>
      <c r="C10350" s="0" t="n">
        <v>11</v>
      </c>
      <c r="D10350" s="0" t="s">
        <v>3218</v>
      </c>
      <c r="E10350" s="0" t="n">
        <v>1612</v>
      </c>
      <c r="F10350" s="0" t="s">
        <v>330</v>
      </c>
      <c r="I10350" s="0" t="n">
        <v>2317694</v>
      </c>
      <c r="J10350" s="0" t="n">
        <v>24152</v>
      </c>
      <c r="K10350" s="0" t="n">
        <v>7896102584189</v>
      </c>
      <c r="L10350" s="0" t="s">
        <v>3489</v>
      </c>
      <c r="N10350" s="0" t="n">
        <v>8</v>
      </c>
      <c r="O10350" s="0" t="n">
        <v>94.08</v>
      </c>
    </row>
    <row r="10351" customFormat="false" ht="15" hidden="false" customHeight="false" outlineLevel="0" collapsed="false">
      <c r="A10351" s="0" t="n">
        <v>3</v>
      </c>
      <c r="B10351" s="78" t="n">
        <v>46276</v>
      </c>
      <c r="C10351" s="0" t="n">
        <v>11</v>
      </c>
      <c r="D10351" s="0" t="s">
        <v>3218</v>
      </c>
      <c r="E10351" s="0" t="n">
        <v>1612</v>
      </c>
      <c r="F10351" s="0" t="s">
        <v>330</v>
      </c>
      <c r="I10351" s="0" t="n">
        <v>2317694</v>
      </c>
      <c r="J10351" s="0" t="n">
        <v>29854</v>
      </c>
      <c r="K10351" s="0" t="n">
        <v>7896102500608</v>
      </c>
      <c r="L10351" s="0" t="s">
        <v>3784</v>
      </c>
      <c r="N10351" s="0" t="n">
        <v>24</v>
      </c>
      <c r="O10351" s="0" t="n">
        <v>91.87</v>
      </c>
    </row>
    <row r="10352" customFormat="false" ht="15" hidden="false" customHeight="false" outlineLevel="0" collapsed="false">
      <c r="A10352" s="0" t="n">
        <v>3</v>
      </c>
      <c r="B10352" s="78" t="n">
        <v>46276</v>
      </c>
      <c r="C10352" s="0" t="n">
        <v>11</v>
      </c>
      <c r="D10352" s="0" t="s">
        <v>3218</v>
      </c>
      <c r="E10352" s="0" t="n">
        <v>1612</v>
      </c>
      <c r="F10352" s="0" t="s">
        <v>330</v>
      </c>
      <c r="I10352" s="0" t="n">
        <v>2317694</v>
      </c>
      <c r="J10352" s="0" t="n">
        <v>30160</v>
      </c>
      <c r="K10352" s="0" t="n">
        <v>7896102500530</v>
      </c>
      <c r="L10352" s="0" t="s">
        <v>3785</v>
      </c>
      <c r="N10352" s="0" t="n">
        <v>24</v>
      </c>
      <c r="O10352" s="0" t="n">
        <v>69.82</v>
      </c>
    </row>
    <row r="10353" customFormat="false" ht="15" hidden="false" customHeight="false" outlineLevel="0" collapsed="false">
      <c r="A10353" s="0" t="n">
        <v>3</v>
      </c>
      <c r="B10353" s="78" t="n">
        <v>46276</v>
      </c>
      <c r="C10353" s="0" t="n">
        <v>11</v>
      </c>
      <c r="D10353" s="0" t="s">
        <v>3218</v>
      </c>
      <c r="E10353" s="0" t="n">
        <v>1612</v>
      </c>
      <c r="F10353" s="0" t="s">
        <v>330</v>
      </c>
      <c r="I10353" s="0" t="n">
        <v>2317694</v>
      </c>
      <c r="J10353" s="0" t="n">
        <v>32234</v>
      </c>
      <c r="K10353" s="0" t="n">
        <v>7896102500493</v>
      </c>
      <c r="L10353" s="0" t="s">
        <v>6195</v>
      </c>
      <c r="N10353" s="0" t="n">
        <v>24</v>
      </c>
      <c r="O10353" s="0" t="n">
        <v>78.94</v>
      </c>
    </row>
    <row r="10354" customFormat="false" ht="15" hidden="false" customHeight="false" outlineLevel="0" collapsed="false">
      <c r="A10354" s="0" t="n">
        <v>3</v>
      </c>
      <c r="B10354" s="78" t="n">
        <v>46276</v>
      </c>
      <c r="C10354" s="0" t="n">
        <v>11</v>
      </c>
      <c r="D10354" s="0" t="s">
        <v>3218</v>
      </c>
      <c r="E10354" s="0" t="n">
        <v>1612</v>
      </c>
      <c r="F10354" s="0" t="s">
        <v>330</v>
      </c>
      <c r="I10354" s="0" t="n">
        <v>2317694</v>
      </c>
      <c r="J10354" s="0" t="n">
        <v>53838</v>
      </c>
      <c r="K10354" s="0" t="n">
        <v>78945449</v>
      </c>
      <c r="L10354" s="0" t="s">
        <v>5558</v>
      </c>
      <c r="N10354" s="0" t="n">
        <v>28</v>
      </c>
      <c r="O10354" s="0" t="n">
        <v>61.04</v>
      </c>
    </row>
    <row r="10355" customFormat="false" ht="15" hidden="false" customHeight="false" outlineLevel="0" collapsed="false">
      <c r="A10355" s="0" t="n">
        <v>3</v>
      </c>
      <c r="B10355" s="78" t="n">
        <v>46276</v>
      </c>
      <c r="C10355" s="0" t="n">
        <v>11</v>
      </c>
      <c r="D10355" s="0" t="s">
        <v>3218</v>
      </c>
      <c r="E10355" s="0" t="n">
        <v>1612</v>
      </c>
      <c r="F10355" s="0" t="s">
        <v>330</v>
      </c>
      <c r="I10355" s="0" t="n">
        <v>2317694</v>
      </c>
      <c r="J10355" s="0" t="n">
        <v>53844</v>
      </c>
      <c r="K10355" s="0" t="n">
        <v>78945463</v>
      </c>
      <c r="L10355" s="0" t="s">
        <v>5559</v>
      </c>
      <c r="N10355" s="0" t="n">
        <v>28</v>
      </c>
      <c r="O10355" s="0" t="n">
        <v>61.04</v>
      </c>
    </row>
    <row r="10356" customFormat="false" ht="15" hidden="false" customHeight="false" outlineLevel="0" collapsed="false">
      <c r="A10356" s="0" t="n">
        <v>3</v>
      </c>
      <c r="B10356" s="78" t="n">
        <v>46276</v>
      </c>
      <c r="C10356" s="0" t="n">
        <v>11</v>
      </c>
      <c r="D10356" s="0" t="s">
        <v>3218</v>
      </c>
      <c r="E10356" s="0" t="n">
        <v>1612</v>
      </c>
      <c r="F10356" s="0" t="s">
        <v>330</v>
      </c>
      <c r="I10356" s="0" t="n">
        <v>2317694</v>
      </c>
      <c r="J10356" s="0" t="n">
        <v>71485</v>
      </c>
      <c r="K10356" s="0" t="n">
        <v>7896102503661</v>
      </c>
      <c r="L10356" s="0" t="s">
        <v>3788</v>
      </c>
      <c r="N10356" s="0" t="n">
        <v>32</v>
      </c>
      <c r="O10356" s="0" t="n">
        <v>60.62</v>
      </c>
    </row>
    <row r="10357" customFormat="false" ht="15" hidden="false" customHeight="false" outlineLevel="0" collapsed="false">
      <c r="A10357" s="0" t="n">
        <v>3</v>
      </c>
      <c r="B10357" s="78" t="n">
        <v>46276</v>
      </c>
      <c r="C10357" s="0" t="n">
        <v>11</v>
      </c>
      <c r="D10357" s="0" t="s">
        <v>3218</v>
      </c>
      <c r="E10357" s="0" t="n">
        <v>1612</v>
      </c>
      <c r="F10357" s="0" t="s">
        <v>330</v>
      </c>
      <c r="I10357" s="0" t="n">
        <v>2317694</v>
      </c>
      <c r="J10357" s="0" t="n">
        <v>79742</v>
      </c>
      <c r="K10357" s="0" t="n">
        <v>9002490283063</v>
      </c>
      <c r="L10357" s="0" t="s">
        <v>6196</v>
      </c>
      <c r="N10357" s="0" t="n">
        <v>8</v>
      </c>
      <c r="O10357" s="0" t="n">
        <v>66.88</v>
      </c>
    </row>
    <row r="10358" customFormat="false" ht="15" hidden="false" customHeight="false" outlineLevel="0" collapsed="false">
      <c r="A10358" s="0" t="n">
        <v>3</v>
      </c>
      <c r="B10358" s="78" t="n">
        <v>46276</v>
      </c>
      <c r="C10358" s="0" t="n">
        <v>22</v>
      </c>
      <c r="D10358" s="0" t="s">
        <v>3364</v>
      </c>
      <c r="E10358" s="0" t="n">
        <v>42</v>
      </c>
      <c r="F10358" s="0" t="s">
        <v>99</v>
      </c>
      <c r="I10358" s="0" t="n">
        <v>4613</v>
      </c>
      <c r="J10358" s="0" t="n">
        <v>100001</v>
      </c>
      <c r="K10358" s="0" t="n">
        <v>2</v>
      </c>
      <c r="L10358" s="0" t="s">
        <v>3380</v>
      </c>
      <c r="N10358" s="0" t="n">
        <v>9.58</v>
      </c>
      <c r="O10358" s="0" t="n">
        <v>213.73</v>
      </c>
    </row>
    <row r="10359" customFormat="false" ht="15" hidden="false" customHeight="false" outlineLevel="0" collapsed="false">
      <c r="A10359" s="0" t="n">
        <v>3</v>
      </c>
      <c r="B10359" s="78" t="n">
        <v>46276</v>
      </c>
      <c r="C10359" s="0" t="n">
        <v>22</v>
      </c>
      <c r="D10359" s="0" t="s">
        <v>3364</v>
      </c>
      <c r="E10359" s="0" t="n">
        <v>42</v>
      </c>
      <c r="F10359" s="0" t="s">
        <v>99</v>
      </c>
      <c r="I10359" s="0" t="n">
        <v>4613</v>
      </c>
      <c r="J10359" s="0" t="n">
        <v>100002</v>
      </c>
      <c r="K10359" s="0" t="n">
        <v>3</v>
      </c>
      <c r="L10359" s="0" t="s">
        <v>3381</v>
      </c>
      <c r="N10359" s="0" t="n">
        <v>23.15</v>
      </c>
      <c r="O10359" s="0" t="n">
        <v>533.14</v>
      </c>
    </row>
    <row r="10360" customFormat="false" ht="15" hidden="false" customHeight="false" outlineLevel="0" collapsed="false">
      <c r="A10360" s="0" t="n">
        <v>3</v>
      </c>
      <c r="B10360" s="78" t="n">
        <v>46276</v>
      </c>
      <c r="C10360" s="0" t="n">
        <v>22</v>
      </c>
      <c r="D10360" s="0" t="s">
        <v>3364</v>
      </c>
      <c r="E10360" s="0" t="n">
        <v>42</v>
      </c>
      <c r="F10360" s="0" t="s">
        <v>99</v>
      </c>
      <c r="I10360" s="0" t="n">
        <v>4613</v>
      </c>
      <c r="J10360" s="0" t="n">
        <v>100003</v>
      </c>
      <c r="K10360" s="0" t="n">
        <v>4</v>
      </c>
      <c r="L10360" s="0" t="s">
        <v>3382</v>
      </c>
      <c r="N10360" s="0" t="n">
        <v>18.58</v>
      </c>
      <c r="O10360" s="0" t="n">
        <v>468.03</v>
      </c>
    </row>
    <row r="10361" customFormat="false" ht="15" hidden="false" customHeight="false" outlineLevel="0" collapsed="false">
      <c r="A10361" s="0" t="n">
        <v>3</v>
      </c>
      <c r="B10361" s="78" t="n">
        <v>46276</v>
      </c>
      <c r="C10361" s="0" t="n">
        <v>22</v>
      </c>
      <c r="D10361" s="0" t="s">
        <v>3364</v>
      </c>
      <c r="E10361" s="0" t="n">
        <v>42</v>
      </c>
      <c r="F10361" s="0" t="s">
        <v>99</v>
      </c>
      <c r="I10361" s="0" t="n">
        <v>4613</v>
      </c>
      <c r="J10361" s="0" t="n">
        <v>100004</v>
      </c>
      <c r="K10361" s="0" t="n">
        <v>5</v>
      </c>
      <c r="L10361" s="0" t="s">
        <v>3595</v>
      </c>
      <c r="N10361" s="0" t="n">
        <v>27.95</v>
      </c>
      <c r="O10361" s="0" t="n">
        <v>474.37</v>
      </c>
    </row>
    <row r="10362" customFormat="false" ht="15" hidden="false" customHeight="false" outlineLevel="0" collapsed="false">
      <c r="A10362" s="0" t="n">
        <v>3</v>
      </c>
      <c r="B10362" s="78" t="n">
        <v>46276</v>
      </c>
      <c r="C10362" s="0" t="n">
        <v>22</v>
      </c>
      <c r="D10362" s="0" t="s">
        <v>3364</v>
      </c>
      <c r="E10362" s="0" t="n">
        <v>42</v>
      </c>
      <c r="F10362" s="0" t="s">
        <v>99</v>
      </c>
      <c r="I10362" s="0" t="n">
        <v>4613</v>
      </c>
      <c r="J10362" s="0" t="n">
        <v>100007</v>
      </c>
      <c r="K10362" s="0" t="n">
        <v>8</v>
      </c>
      <c r="L10362" s="0" t="s">
        <v>3383</v>
      </c>
      <c r="N10362" s="0" t="n">
        <v>6.912</v>
      </c>
      <c r="O10362" s="0" t="n">
        <v>169.14</v>
      </c>
    </row>
    <row r="10363" customFormat="false" ht="15" hidden="false" customHeight="false" outlineLevel="0" collapsed="false">
      <c r="A10363" s="0" t="n">
        <v>3</v>
      </c>
      <c r="B10363" s="78" t="n">
        <v>46276</v>
      </c>
      <c r="C10363" s="0" t="n">
        <v>22</v>
      </c>
      <c r="D10363" s="0" t="s">
        <v>3364</v>
      </c>
      <c r="E10363" s="0" t="n">
        <v>42</v>
      </c>
      <c r="F10363" s="0" t="s">
        <v>99</v>
      </c>
      <c r="I10363" s="0" t="n">
        <v>4613</v>
      </c>
      <c r="J10363" s="0" t="n">
        <v>100020</v>
      </c>
      <c r="K10363" s="0" t="n">
        <v>21</v>
      </c>
      <c r="L10363" s="0" t="s">
        <v>3384</v>
      </c>
      <c r="N10363" s="0" t="n">
        <v>5.86</v>
      </c>
      <c r="O10363" s="0" t="n">
        <v>177.33</v>
      </c>
    </row>
    <row r="10364" customFormat="false" ht="15" hidden="false" customHeight="false" outlineLevel="0" collapsed="false">
      <c r="A10364" s="0" t="n">
        <v>3</v>
      </c>
      <c r="B10364" s="78" t="n">
        <v>46276</v>
      </c>
      <c r="C10364" s="0" t="n">
        <v>22</v>
      </c>
      <c r="D10364" s="0" t="s">
        <v>3364</v>
      </c>
      <c r="E10364" s="0" t="n">
        <v>42</v>
      </c>
      <c r="F10364" s="0" t="s">
        <v>99</v>
      </c>
      <c r="I10364" s="0" t="n">
        <v>4613</v>
      </c>
      <c r="J10364" s="0" t="n">
        <v>100638</v>
      </c>
      <c r="K10364" s="0" t="n">
        <v>508</v>
      </c>
      <c r="L10364" s="0" t="s">
        <v>3376</v>
      </c>
      <c r="N10364" s="0" t="n">
        <v>1.494</v>
      </c>
      <c r="O10364" s="0" t="n">
        <v>2.14</v>
      </c>
    </row>
    <row r="10365" customFormat="false" ht="15" hidden="false" customHeight="false" outlineLevel="0" collapsed="false">
      <c r="A10365" s="0" t="n">
        <v>3</v>
      </c>
      <c r="B10365" s="78" t="n">
        <v>46276</v>
      </c>
      <c r="C10365" s="0" t="n">
        <v>22</v>
      </c>
      <c r="D10365" s="0" t="s">
        <v>3364</v>
      </c>
      <c r="E10365" s="0" t="n">
        <v>42</v>
      </c>
      <c r="F10365" s="0" t="s">
        <v>99</v>
      </c>
      <c r="I10365" s="0" t="n">
        <v>4613</v>
      </c>
      <c r="J10365" s="0" t="n">
        <v>100520</v>
      </c>
      <c r="K10365" s="0" t="n">
        <v>507</v>
      </c>
      <c r="L10365" s="0" t="s">
        <v>3377</v>
      </c>
      <c r="N10365" s="0" t="n">
        <v>2.994</v>
      </c>
      <c r="O10365" s="0" t="n">
        <v>6.44</v>
      </c>
    </row>
    <row r="10366" customFormat="false" ht="15" hidden="false" customHeight="false" outlineLevel="0" collapsed="false">
      <c r="A10366" s="0" t="n">
        <v>3</v>
      </c>
      <c r="B10366" s="78" t="n">
        <v>46276</v>
      </c>
      <c r="C10366" s="0" t="n">
        <v>22</v>
      </c>
      <c r="D10366" s="0" t="s">
        <v>3364</v>
      </c>
      <c r="E10366" s="0" t="n">
        <v>42</v>
      </c>
      <c r="F10366" s="0" t="s">
        <v>99</v>
      </c>
      <c r="I10366" s="0" t="n">
        <v>4613</v>
      </c>
      <c r="J10366" s="0" t="n">
        <v>110455</v>
      </c>
      <c r="K10366" s="0" t="n">
        <v>53212</v>
      </c>
      <c r="L10366" s="0" t="s">
        <v>3378</v>
      </c>
      <c r="N10366" s="0" t="n">
        <v>0.591</v>
      </c>
      <c r="O10366" s="0" t="n">
        <v>0</v>
      </c>
    </row>
    <row r="10367" customFormat="false" ht="15" hidden="false" customHeight="false" outlineLevel="0" collapsed="false">
      <c r="A10367" s="0" t="n">
        <v>3</v>
      </c>
      <c r="B10367" s="78" t="n">
        <v>46276</v>
      </c>
      <c r="C10367" s="0" t="n">
        <v>22</v>
      </c>
      <c r="D10367" s="0" t="s">
        <v>3364</v>
      </c>
      <c r="E10367" s="0" t="n">
        <v>42</v>
      </c>
      <c r="F10367" s="0" t="s">
        <v>99</v>
      </c>
      <c r="I10367" s="0" t="n">
        <v>4613</v>
      </c>
      <c r="J10367" s="0" t="n">
        <v>110455</v>
      </c>
      <c r="K10367" s="0" t="n">
        <v>53212</v>
      </c>
      <c r="L10367" s="0" t="s">
        <v>3378</v>
      </c>
      <c r="N10367" s="0" t="n">
        <v>0.49</v>
      </c>
      <c r="O10367" s="0" t="n">
        <v>0</v>
      </c>
    </row>
    <row r="10368" customFormat="false" ht="15" hidden="false" customHeight="false" outlineLevel="0" collapsed="false">
      <c r="A10368" s="0" t="n">
        <v>3</v>
      </c>
      <c r="B10368" s="78" t="n">
        <v>46276</v>
      </c>
      <c r="C10368" s="0" t="n">
        <v>100</v>
      </c>
      <c r="D10368" s="0" t="s">
        <v>3385</v>
      </c>
      <c r="E10368" s="0" t="n">
        <v>42</v>
      </c>
      <c r="F10368" s="0" t="s">
        <v>99</v>
      </c>
      <c r="I10368" s="0" t="n">
        <v>1687819</v>
      </c>
      <c r="J10368" s="0" t="n">
        <v>100004</v>
      </c>
      <c r="K10368" s="0" t="n">
        <v>5</v>
      </c>
      <c r="L10368" s="0" t="s">
        <v>3595</v>
      </c>
      <c r="N10368" s="0" t="n">
        <v>27.95</v>
      </c>
      <c r="O10368" s="0" t="n">
        <v>474.37</v>
      </c>
    </row>
    <row r="10369" customFormat="false" ht="15" hidden="false" customHeight="false" outlineLevel="0" collapsed="false">
      <c r="A10369" s="0" t="n">
        <v>3</v>
      </c>
      <c r="B10369" s="78" t="n">
        <v>46276</v>
      </c>
      <c r="C10369" s="0" t="n">
        <v>100</v>
      </c>
      <c r="D10369" s="0" t="s">
        <v>3385</v>
      </c>
      <c r="E10369" s="0" t="n">
        <v>42</v>
      </c>
      <c r="F10369" s="0" t="s">
        <v>99</v>
      </c>
      <c r="I10369" s="0" t="n">
        <v>1687819</v>
      </c>
      <c r="J10369" s="0" t="n">
        <v>100020</v>
      </c>
      <c r="K10369" s="0" t="n">
        <v>21</v>
      </c>
      <c r="L10369" s="0" t="s">
        <v>3384</v>
      </c>
      <c r="N10369" s="0" t="n">
        <v>5.86</v>
      </c>
      <c r="O10369" s="0" t="n">
        <v>177.33</v>
      </c>
    </row>
    <row r="10370" customFormat="false" ht="15" hidden="false" customHeight="false" outlineLevel="0" collapsed="false">
      <c r="A10370" s="0" t="n">
        <v>3</v>
      </c>
      <c r="B10370" s="78" t="n">
        <v>46276</v>
      </c>
      <c r="C10370" s="0" t="n">
        <v>100</v>
      </c>
      <c r="D10370" s="0" t="s">
        <v>3385</v>
      </c>
      <c r="E10370" s="0" t="n">
        <v>42</v>
      </c>
      <c r="F10370" s="0" t="s">
        <v>99</v>
      </c>
      <c r="I10370" s="0" t="n">
        <v>1687819</v>
      </c>
      <c r="J10370" s="0" t="n">
        <v>110455</v>
      </c>
      <c r="K10370" s="0" t="n">
        <v>53212</v>
      </c>
      <c r="L10370" s="0" t="s">
        <v>3378</v>
      </c>
      <c r="N10370" s="0" t="n">
        <v>0.49</v>
      </c>
      <c r="O10370" s="0" t="n">
        <v>0</v>
      </c>
    </row>
    <row r="10371" customFormat="false" ht="15" hidden="false" customHeight="false" outlineLevel="0" collapsed="false">
      <c r="A10371" s="0" t="n">
        <v>3</v>
      </c>
      <c r="B10371" s="78" t="n">
        <v>46276</v>
      </c>
      <c r="C10371" s="0" t="n">
        <v>100</v>
      </c>
      <c r="D10371" s="0" t="s">
        <v>3385</v>
      </c>
      <c r="E10371" s="0" t="n">
        <v>42</v>
      </c>
      <c r="F10371" s="0" t="s">
        <v>99</v>
      </c>
      <c r="I10371" s="0" t="n">
        <v>1687821</v>
      </c>
      <c r="J10371" s="0" t="n">
        <v>100001</v>
      </c>
      <c r="K10371" s="0" t="n">
        <v>2</v>
      </c>
      <c r="L10371" s="0" t="s">
        <v>3380</v>
      </c>
      <c r="N10371" s="0" t="n">
        <v>9.58</v>
      </c>
      <c r="O10371" s="0" t="n">
        <v>213.73</v>
      </c>
    </row>
    <row r="10372" customFormat="false" ht="15" hidden="false" customHeight="false" outlineLevel="0" collapsed="false">
      <c r="A10372" s="0" t="n">
        <v>3</v>
      </c>
      <c r="B10372" s="78" t="n">
        <v>46276</v>
      </c>
      <c r="C10372" s="0" t="n">
        <v>100</v>
      </c>
      <c r="D10372" s="0" t="s">
        <v>3385</v>
      </c>
      <c r="E10372" s="0" t="n">
        <v>42</v>
      </c>
      <c r="F10372" s="0" t="s">
        <v>99</v>
      </c>
      <c r="I10372" s="0" t="n">
        <v>1687821</v>
      </c>
      <c r="J10372" s="0" t="n">
        <v>100002</v>
      </c>
      <c r="K10372" s="0" t="n">
        <v>3</v>
      </c>
      <c r="L10372" s="0" t="s">
        <v>3381</v>
      </c>
      <c r="N10372" s="0" t="n">
        <v>23.15</v>
      </c>
      <c r="O10372" s="0" t="n">
        <v>533.14</v>
      </c>
    </row>
    <row r="10373" customFormat="false" ht="15" hidden="false" customHeight="false" outlineLevel="0" collapsed="false">
      <c r="A10373" s="0" t="n">
        <v>3</v>
      </c>
      <c r="B10373" s="78" t="n">
        <v>46276</v>
      </c>
      <c r="C10373" s="0" t="n">
        <v>100</v>
      </c>
      <c r="D10373" s="0" t="s">
        <v>3385</v>
      </c>
      <c r="E10373" s="0" t="n">
        <v>42</v>
      </c>
      <c r="F10373" s="0" t="s">
        <v>99</v>
      </c>
      <c r="I10373" s="0" t="n">
        <v>1687821</v>
      </c>
      <c r="J10373" s="0" t="n">
        <v>100003</v>
      </c>
      <c r="K10373" s="0" t="n">
        <v>4</v>
      </c>
      <c r="L10373" s="0" t="s">
        <v>3382</v>
      </c>
      <c r="N10373" s="0" t="n">
        <v>18.58</v>
      </c>
      <c r="O10373" s="0" t="n">
        <v>468.03</v>
      </c>
    </row>
    <row r="10374" customFormat="false" ht="15" hidden="false" customHeight="false" outlineLevel="0" collapsed="false">
      <c r="A10374" s="0" t="n">
        <v>3</v>
      </c>
      <c r="B10374" s="78" t="n">
        <v>46276</v>
      </c>
      <c r="C10374" s="0" t="n">
        <v>100</v>
      </c>
      <c r="D10374" s="0" t="s">
        <v>3385</v>
      </c>
      <c r="E10374" s="0" t="n">
        <v>42</v>
      </c>
      <c r="F10374" s="0" t="s">
        <v>99</v>
      </c>
      <c r="I10374" s="0" t="n">
        <v>1687821</v>
      </c>
      <c r="J10374" s="0" t="n">
        <v>100007</v>
      </c>
      <c r="K10374" s="0" t="n">
        <v>8</v>
      </c>
      <c r="L10374" s="0" t="s">
        <v>3383</v>
      </c>
      <c r="N10374" s="0" t="n">
        <v>6.912</v>
      </c>
      <c r="O10374" s="0" t="n">
        <v>169.14</v>
      </c>
    </row>
    <row r="10375" customFormat="false" ht="15" hidden="false" customHeight="false" outlineLevel="0" collapsed="false">
      <c r="A10375" s="0" t="n">
        <v>3</v>
      </c>
      <c r="B10375" s="78" t="n">
        <v>46276</v>
      </c>
      <c r="C10375" s="0" t="n">
        <v>100</v>
      </c>
      <c r="D10375" s="0" t="s">
        <v>3385</v>
      </c>
      <c r="E10375" s="0" t="n">
        <v>42</v>
      </c>
      <c r="F10375" s="0" t="s">
        <v>99</v>
      </c>
      <c r="I10375" s="0" t="n">
        <v>1687821</v>
      </c>
      <c r="J10375" s="0" t="n">
        <v>100638</v>
      </c>
      <c r="K10375" s="0" t="n">
        <v>508</v>
      </c>
      <c r="L10375" s="0" t="s">
        <v>3376</v>
      </c>
      <c r="N10375" s="0" t="n">
        <v>1.494</v>
      </c>
      <c r="O10375" s="0" t="n">
        <v>2.14</v>
      </c>
    </row>
    <row r="10376" customFormat="false" ht="15" hidden="false" customHeight="false" outlineLevel="0" collapsed="false">
      <c r="A10376" s="0" t="n">
        <v>3</v>
      </c>
      <c r="B10376" s="78" t="n">
        <v>46276</v>
      </c>
      <c r="C10376" s="0" t="n">
        <v>100</v>
      </c>
      <c r="D10376" s="0" t="s">
        <v>3385</v>
      </c>
      <c r="E10376" s="0" t="n">
        <v>42</v>
      </c>
      <c r="F10376" s="0" t="s">
        <v>99</v>
      </c>
      <c r="I10376" s="0" t="n">
        <v>1687821</v>
      </c>
      <c r="J10376" s="0" t="n">
        <v>100520</v>
      </c>
      <c r="K10376" s="0" t="n">
        <v>507</v>
      </c>
      <c r="L10376" s="0" t="s">
        <v>3377</v>
      </c>
      <c r="N10376" s="0" t="n">
        <v>2.994</v>
      </c>
      <c r="O10376" s="0" t="n">
        <v>6.44</v>
      </c>
    </row>
    <row r="10377" customFormat="false" ht="15" hidden="false" customHeight="false" outlineLevel="0" collapsed="false">
      <c r="A10377" s="0" t="n">
        <v>3</v>
      </c>
      <c r="B10377" s="78" t="n">
        <v>46276</v>
      </c>
      <c r="C10377" s="0" t="n">
        <v>100</v>
      </c>
      <c r="D10377" s="0" t="s">
        <v>3385</v>
      </c>
      <c r="E10377" s="0" t="n">
        <v>42</v>
      </c>
      <c r="F10377" s="0" t="s">
        <v>99</v>
      </c>
      <c r="I10377" s="0" t="n">
        <v>1687821</v>
      </c>
      <c r="J10377" s="0" t="n">
        <v>110455</v>
      </c>
      <c r="K10377" s="0" t="n">
        <v>53212</v>
      </c>
      <c r="L10377" s="0" t="s">
        <v>3378</v>
      </c>
      <c r="N10377" s="0" t="n">
        <v>0.591</v>
      </c>
      <c r="O10377" s="0" t="n">
        <v>0</v>
      </c>
    </row>
    <row r="10378" customFormat="false" ht="15" hidden="false" customHeight="false" outlineLevel="0" collapsed="false">
      <c r="A10378" s="0" t="n">
        <v>3</v>
      </c>
      <c r="B10378" s="78" t="n">
        <v>46276</v>
      </c>
      <c r="C10378" s="0" t="n">
        <v>171</v>
      </c>
      <c r="D10378" s="0" t="s">
        <v>3445</v>
      </c>
      <c r="E10378" s="0" t="n">
        <v>1398</v>
      </c>
      <c r="F10378" s="0" t="s">
        <v>1655</v>
      </c>
      <c r="I10378" s="0" t="n">
        <v>1370</v>
      </c>
      <c r="J10378" s="0" t="n">
        <v>106321</v>
      </c>
      <c r="K10378" s="0" t="n">
        <v>7891153020310</v>
      </c>
      <c r="L10378" s="0" t="s">
        <v>6197</v>
      </c>
      <c r="N10378" s="0" t="n">
        <v>12</v>
      </c>
      <c r="O10378" s="0" t="n">
        <v>60.89</v>
      </c>
    </row>
    <row r="10379" customFormat="false" ht="15" hidden="false" customHeight="false" outlineLevel="0" collapsed="false">
      <c r="A10379" s="0" t="n">
        <v>3</v>
      </c>
      <c r="B10379" s="78" t="n">
        <v>46276</v>
      </c>
      <c r="C10379" s="0" t="n">
        <v>171</v>
      </c>
      <c r="D10379" s="0" t="s">
        <v>3445</v>
      </c>
      <c r="E10379" s="0" t="n">
        <v>1398</v>
      </c>
      <c r="F10379" s="0" t="s">
        <v>1655</v>
      </c>
      <c r="I10379" s="0" t="n">
        <v>1370</v>
      </c>
      <c r="J10379" s="0" t="n">
        <v>44074</v>
      </c>
      <c r="K10379" s="0" t="n">
        <v>7894494188145</v>
      </c>
      <c r="L10379" s="0" t="s">
        <v>6198</v>
      </c>
      <c r="N10379" s="0" t="n">
        <v>5</v>
      </c>
      <c r="O10379" s="0" t="n">
        <v>38.99</v>
      </c>
    </row>
    <row r="10380" customFormat="false" ht="15" hidden="false" customHeight="false" outlineLevel="0" collapsed="false">
      <c r="A10380" s="0" t="n">
        <v>3</v>
      </c>
      <c r="B10380" s="78" t="n">
        <v>46276</v>
      </c>
      <c r="C10380" s="0" t="n">
        <v>171</v>
      </c>
      <c r="D10380" s="0" t="s">
        <v>3445</v>
      </c>
      <c r="E10380" s="0" t="n">
        <v>1398</v>
      </c>
      <c r="F10380" s="0" t="s">
        <v>1655</v>
      </c>
      <c r="I10380" s="0" t="n">
        <v>1370</v>
      </c>
      <c r="J10380" s="0" t="n">
        <v>44075</v>
      </c>
      <c r="K10380" s="0" t="n">
        <v>7894494188169</v>
      </c>
      <c r="L10380" s="0" t="s">
        <v>6199</v>
      </c>
      <c r="N10380" s="0" t="n">
        <v>5</v>
      </c>
      <c r="O10380" s="0" t="n">
        <v>38.99</v>
      </c>
    </row>
    <row r="10381" customFormat="false" ht="15" hidden="false" customHeight="false" outlineLevel="0" collapsed="false">
      <c r="A10381" s="0" t="n">
        <v>3</v>
      </c>
      <c r="B10381" s="78" t="n">
        <v>46276</v>
      </c>
      <c r="C10381" s="0" t="n">
        <v>171</v>
      </c>
      <c r="D10381" s="0" t="s">
        <v>3445</v>
      </c>
      <c r="E10381" s="0" t="n">
        <v>1398</v>
      </c>
      <c r="F10381" s="0" t="s">
        <v>1655</v>
      </c>
      <c r="I10381" s="0" t="n">
        <v>1370</v>
      </c>
      <c r="J10381" s="0" t="n">
        <v>65879</v>
      </c>
      <c r="K10381" s="0" t="n">
        <v>7894494688157</v>
      </c>
      <c r="L10381" s="0" t="s">
        <v>6200</v>
      </c>
      <c r="N10381" s="0" t="n">
        <v>5</v>
      </c>
      <c r="O10381" s="0" t="n">
        <v>38.99</v>
      </c>
    </row>
    <row r="10382" customFormat="false" ht="15" hidden="false" customHeight="false" outlineLevel="0" collapsed="false">
      <c r="A10382" s="0" t="n">
        <v>3</v>
      </c>
      <c r="B10382" s="78" t="n">
        <v>46277</v>
      </c>
      <c r="C10382" s="0" t="n">
        <v>6</v>
      </c>
      <c r="D10382" s="0" t="s">
        <v>3217</v>
      </c>
      <c r="E10382" s="0" t="n">
        <v>42</v>
      </c>
      <c r="F10382" s="0" t="s">
        <v>99</v>
      </c>
      <c r="I10382" s="0" t="n">
        <v>4615</v>
      </c>
      <c r="J10382" s="0" t="n">
        <v>109791</v>
      </c>
      <c r="K10382" s="0" t="n">
        <v>9667</v>
      </c>
      <c r="L10382" s="0" t="s">
        <v>3212</v>
      </c>
      <c r="N10382" s="0" t="n">
        <v>16</v>
      </c>
      <c r="O10382" s="0" t="n">
        <v>40</v>
      </c>
    </row>
    <row r="10383" customFormat="false" ht="15" hidden="false" customHeight="false" outlineLevel="0" collapsed="false">
      <c r="A10383" s="0" t="n">
        <v>3</v>
      </c>
      <c r="B10383" s="78" t="n">
        <v>46277</v>
      </c>
      <c r="C10383" s="0" t="n">
        <v>6</v>
      </c>
      <c r="D10383" s="0" t="s">
        <v>3217</v>
      </c>
      <c r="E10383" s="0" t="n">
        <v>42</v>
      </c>
      <c r="F10383" s="0" t="s">
        <v>99</v>
      </c>
      <c r="I10383" s="0" t="n">
        <v>4615</v>
      </c>
      <c r="J10383" s="0" t="n">
        <v>37359</v>
      </c>
      <c r="K10383" s="0" t="n">
        <v>55526</v>
      </c>
      <c r="L10383" s="0" t="s">
        <v>3213</v>
      </c>
      <c r="N10383" s="0" t="n">
        <v>12</v>
      </c>
      <c r="O10383" s="0" t="n">
        <v>96</v>
      </c>
    </row>
    <row r="10384" customFormat="false" ht="15" hidden="false" customHeight="false" outlineLevel="0" collapsed="false">
      <c r="A10384" s="0" t="n">
        <v>3</v>
      </c>
      <c r="B10384" s="78" t="n">
        <v>46277</v>
      </c>
      <c r="C10384" s="0" t="n">
        <v>6</v>
      </c>
      <c r="D10384" s="0" t="s">
        <v>3217</v>
      </c>
      <c r="E10384" s="0" t="n">
        <v>42</v>
      </c>
      <c r="F10384" s="0" t="s">
        <v>99</v>
      </c>
      <c r="I10384" s="0" t="n">
        <v>4615</v>
      </c>
      <c r="J10384" s="0" t="n">
        <v>37361</v>
      </c>
      <c r="K10384" s="0" t="n">
        <v>2240817</v>
      </c>
      <c r="L10384" s="0" t="s">
        <v>3214</v>
      </c>
      <c r="N10384" s="0" t="n">
        <v>150</v>
      </c>
      <c r="O10384" s="0" t="n">
        <v>300</v>
      </c>
    </row>
    <row r="10385" customFormat="false" ht="15" hidden="false" customHeight="false" outlineLevel="0" collapsed="false">
      <c r="A10385" s="0" t="n">
        <v>3</v>
      </c>
      <c r="B10385" s="78" t="n">
        <v>46277</v>
      </c>
      <c r="C10385" s="0" t="n">
        <v>6</v>
      </c>
      <c r="D10385" s="0" t="s">
        <v>3217</v>
      </c>
      <c r="E10385" s="0" t="n">
        <v>42</v>
      </c>
      <c r="F10385" s="0" t="s">
        <v>99</v>
      </c>
      <c r="I10385" s="0" t="n">
        <v>4616</v>
      </c>
      <c r="J10385" s="0" t="n">
        <v>100103</v>
      </c>
      <c r="K10385" s="0" t="n">
        <v>104</v>
      </c>
      <c r="L10385" s="0" t="s">
        <v>3215</v>
      </c>
      <c r="N10385" s="0" t="n">
        <v>20</v>
      </c>
      <c r="O10385" s="0" t="n">
        <v>125</v>
      </c>
    </row>
    <row r="10386" customFormat="false" ht="15" hidden="false" customHeight="false" outlineLevel="0" collapsed="false">
      <c r="A10386" s="0" t="n">
        <v>3</v>
      </c>
      <c r="B10386" s="78" t="n">
        <v>46277</v>
      </c>
      <c r="C10386" s="0" t="n">
        <v>6</v>
      </c>
      <c r="D10386" s="0" t="s">
        <v>3217</v>
      </c>
      <c r="E10386" s="0" t="n">
        <v>42</v>
      </c>
      <c r="F10386" s="0" t="s">
        <v>99</v>
      </c>
      <c r="I10386" s="0" t="n">
        <v>4617</v>
      </c>
      <c r="J10386" s="0" t="n">
        <v>73335</v>
      </c>
      <c r="K10386" s="0" t="n">
        <v>7898996471545</v>
      </c>
      <c r="L10386" s="0" t="s">
        <v>6201</v>
      </c>
      <c r="N10386" s="0" t="n">
        <v>75</v>
      </c>
      <c r="O10386" s="0" t="n">
        <v>420</v>
      </c>
    </row>
    <row r="10387" customFormat="false" ht="15" hidden="false" customHeight="false" outlineLevel="0" collapsed="false">
      <c r="A10387" s="0" t="n">
        <v>3</v>
      </c>
      <c r="B10387" s="78" t="n">
        <v>46277</v>
      </c>
      <c r="C10387" s="0" t="n">
        <v>6</v>
      </c>
      <c r="D10387" s="0" t="s">
        <v>3217</v>
      </c>
      <c r="E10387" s="0" t="n">
        <v>42</v>
      </c>
      <c r="F10387" s="0" t="s">
        <v>99</v>
      </c>
      <c r="I10387" s="0" t="n">
        <v>4617</v>
      </c>
      <c r="J10387" s="0" t="n">
        <v>74674</v>
      </c>
      <c r="K10387" s="0" t="n">
        <v>741</v>
      </c>
      <c r="L10387" s="0" t="s">
        <v>3847</v>
      </c>
      <c r="N10387" s="0" t="n">
        <v>50</v>
      </c>
      <c r="O10387" s="0" t="n">
        <v>650</v>
      </c>
    </row>
    <row r="10388" customFormat="false" ht="15" hidden="false" customHeight="false" outlineLevel="0" collapsed="false">
      <c r="A10388" s="0" t="n">
        <v>3</v>
      </c>
      <c r="B10388" s="78" t="n">
        <v>46277</v>
      </c>
      <c r="C10388" s="0" t="n">
        <v>6</v>
      </c>
      <c r="D10388" s="0" t="s">
        <v>3217</v>
      </c>
      <c r="E10388" s="0" t="n">
        <v>42</v>
      </c>
      <c r="F10388" s="0" t="s">
        <v>99</v>
      </c>
      <c r="I10388" s="0" t="n">
        <v>4617</v>
      </c>
      <c r="J10388" s="0" t="n">
        <v>81150</v>
      </c>
      <c r="K10388" s="0" t="n">
        <v>7898996471507</v>
      </c>
      <c r="L10388" s="0" t="s">
        <v>6202</v>
      </c>
      <c r="N10388" s="0" t="n">
        <v>125</v>
      </c>
      <c r="O10388" s="0" t="n">
        <v>1550</v>
      </c>
    </row>
    <row r="10389" customFormat="false" ht="15" hidden="false" customHeight="false" outlineLevel="0" collapsed="false">
      <c r="A10389" s="0" t="n">
        <v>3</v>
      </c>
      <c r="B10389" s="78" t="n">
        <v>46277</v>
      </c>
      <c r="C10389" s="0" t="n">
        <v>11</v>
      </c>
      <c r="D10389" s="0" t="s">
        <v>3218</v>
      </c>
      <c r="E10389" s="0" t="n">
        <v>1185</v>
      </c>
      <c r="F10389" s="0" t="s">
        <v>204</v>
      </c>
      <c r="I10389" s="0" t="n">
        <v>420</v>
      </c>
      <c r="J10389" s="0" t="n">
        <v>106966</v>
      </c>
      <c r="K10389" s="0" t="n">
        <v>7896959500233</v>
      </c>
      <c r="L10389" s="0" t="s">
        <v>4577</v>
      </c>
      <c r="N10389" s="0" t="n">
        <v>20</v>
      </c>
      <c r="O10389" s="0" t="n">
        <v>85.8</v>
      </c>
    </row>
    <row r="10390" customFormat="false" ht="15" hidden="false" customHeight="false" outlineLevel="0" collapsed="false">
      <c r="A10390" s="0" t="n">
        <v>3</v>
      </c>
      <c r="B10390" s="78" t="n">
        <v>46277</v>
      </c>
      <c r="C10390" s="0" t="n">
        <v>11</v>
      </c>
      <c r="D10390" s="0" t="s">
        <v>3218</v>
      </c>
      <c r="E10390" s="0" t="n">
        <v>1185</v>
      </c>
      <c r="F10390" s="0" t="s">
        <v>204</v>
      </c>
      <c r="I10390" s="0" t="n">
        <v>420</v>
      </c>
      <c r="J10390" s="0" t="n">
        <v>107159</v>
      </c>
      <c r="K10390" s="0" t="n">
        <v>7896959500042</v>
      </c>
      <c r="L10390" s="0" t="s">
        <v>4579</v>
      </c>
      <c r="N10390" s="0" t="n">
        <v>30</v>
      </c>
      <c r="O10390" s="0" t="n">
        <v>51</v>
      </c>
    </row>
    <row r="10391" customFormat="false" ht="15" hidden="false" customHeight="false" outlineLevel="0" collapsed="false">
      <c r="A10391" s="0" t="n">
        <v>3</v>
      </c>
      <c r="B10391" s="78" t="n">
        <v>46277</v>
      </c>
      <c r="C10391" s="0" t="n">
        <v>11</v>
      </c>
      <c r="D10391" s="0" t="s">
        <v>3218</v>
      </c>
      <c r="E10391" s="0" t="n">
        <v>1185</v>
      </c>
      <c r="F10391" s="0" t="s">
        <v>204</v>
      </c>
      <c r="I10391" s="0" t="n">
        <v>420</v>
      </c>
      <c r="J10391" s="0" t="n">
        <v>107163</v>
      </c>
      <c r="K10391" s="0" t="n">
        <v>7896959500141</v>
      </c>
      <c r="L10391" s="0" t="s">
        <v>4580</v>
      </c>
      <c r="N10391" s="0" t="n">
        <v>30</v>
      </c>
      <c r="O10391" s="0" t="n">
        <v>51</v>
      </c>
    </row>
    <row r="10392" customFormat="false" ht="15" hidden="false" customHeight="false" outlineLevel="0" collapsed="false">
      <c r="A10392" s="0" t="n">
        <v>3</v>
      </c>
      <c r="B10392" s="78" t="n">
        <v>46277</v>
      </c>
      <c r="C10392" s="0" t="n">
        <v>11</v>
      </c>
      <c r="D10392" s="0" t="s">
        <v>3218</v>
      </c>
      <c r="E10392" s="0" t="n">
        <v>1185</v>
      </c>
      <c r="F10392" s="0" t="s">
        <v>204</v>
      </c>
      <c r="I10392" s="0" t="n">
        <v>420</v>
      </c>
      <c r="J10392" s="0" t="n">
        <v>107172</v>
      </c>
      <c r="K10392" s="0" t="n">
        <v>7896959500011</v>
      </c>
      <c r="L10392" s="0" t="s">
        <v>4581</v>
      </c>
      <c r="N10392" s="0" t="n">
        <v>60</v>
      </c>
      <c r="O10392" s="0" t="n">
        <v>66</v>
      </c>
    </row>
    <row r="10393" customFormat="false" ht="15" hidden="false" customHeight="false" outlineLevel="0" collapsed="false">
      <c r="A10393" s="0" t="n">
        <v>3</v>
      </c>
      <c r="B10393" s="78" t="n">
        <v>46277</v>
      </c>
      <c r="C10393" s="0" t="n">
        <v>11</v>
      </c>
      <c r="D10393" s="0" t="s">
        <v>3218</v>
      </c>
      <c r="E10393" s="0" t="n">
        <v>1185</v>
      </c>
      <c r="F10393" s="0" t="s">
        <v>204</v>
      </c>
      <c r="I10393" s="0" t="n">
        <v>420</v>
      </c>
      <c r="J10393" s="0" t="n">
        <v>107173</v>
      </c>
      <c r="K10393" s="0" t="n">
        <v>7896959500028</v>
      </c>
      <c r="L10393" s="0" t="s">
        <v>5429</v>
      </c>
      <c r="N10393" s="0" t="n">
        <v>60</v>
      </c>
      <c r="O10393" s="0" t="n">
        <v>126</v>
      </c>
    </row>
    <row r="10394" customFormat="false" ht="15" hidden="false" customHeight="false" outlineLevel="0" collapsed="false">
      <c r="A10394" s="0" t="n">
        <v>3</v>
      </c>
      <c r="B10394" s="78" t="n">
        <v>46277</v>
      </c>
      <c r="C10394" s="0" t="n">
        <v>11</v>
      </c>
      <c r="D10394" s="0" t="s">
        <v>3218</v>
      </c>
      <c r="E10394" s="0" t="n">
        <v>1185</v>
      </c>
      <c r="F10394" s="0" t="s">
        <v>204</v>
      </c>
      <c r="I10394" s="0" t="n">
        <v>420</v>
      </c>
      <c r="J10394" s="0" t="n">
        <v>107179</v>
      </c>
      <c r="K10394" s="0" t="n">
        <v>7896959500455</v>
      </c>
      <c r="L10394" s="0" t="s">
        <v>5430</v>
      </c>
      <c r="N10394" s="0" t="n">
        <v>30</v>
      </c>
      <c r="O10394" s="0" t="n">
        <v>50.7</v>
      </c>
    </row>
    <row r="10395" customFormat="false" ht="15" hidden="false" customHeight="false" outlineLevel="0" collapsed="false">
      <c r="A10395" s="0" t="n">
        <v>3</v>
      </c>
      <c r="B10395" s="78" t="n">
        <v>46277</v>
      </c>
      <c r="C10395" s="0" t="n">
        <v>11</v>
      </c>
      <c r="D10395" s="0" t="s">
        <v>3218</v>
      </c>
      <c r="E10395" s="0" t="n">
        <v>1185</v>
      </c>
      <c r="F10395" s="0" t="s">
        <v>204</v>
      </c>
      <c r="I10395" s="0" t="n">
        <v>420</v>
      </c>
      <c r="J10395" s="0" t="n">
        <v>65160</v>
      </c>
      <c r="K10395" s="0" t="n">
        <v>7896959500110</v>
      </c>
      <c r="L10395" s="0" t="s">
        <v>5432</v>
      </c>
      <c r="N10395" s="0" t="n">
        <v>30</v>
      </c>
      <c r="O10395" s="0" t="n">
        <v>57</v>
      </c>
    </row>
    <row r="10396" customFormat="false" ht="15" hidden="false" customHeight="false" outlineLevel="0" collapsed="false">
      <c r="A10396" s="0" t="n">
        <v>3</v>
      </c>
      <c r="B10396" s="78" t="n">
        <v>46277</v>
      </c>
      <c r="C10396" s="0" t="n">
        <v>11</v>
      </c>
      <c r="D10396" s="0" t="s">
        <v>3218</v>
      </c>
      <c r="E10396" s="0" t="n">
        <v>1185</v>
      </c>
      <c r="F10396" s="0" t="s">
        <v>204</v>
      </c>
      <c r="I10396" s="0" t="n">
        <v>420</v>
      </c>
      <c r="J10396" s="0" t="n">
        <v>65165</v>
      </c>
      <c r="K10396" s="0" t="n">
        <v>7896959500158</v>
      </c>
      <c r="L10396" s="0" t="s">
        <v>4586</v>
      </c>
      <c r="N10396" s="0" t="n">
        <v>30</v>
      </c>
      <c r="O10396" s="0" t="n">
        <v>48</v>
      </c>
    </row>
    <row r="10397" customFormat="false" ht="15" hidden="false" customHeight="false" outlineLevel="0" collapsed="false">
      <c r="A10397" s="0" t="n">
        <v>3</v>
      </c>
      <c r="B10397" s="78" t="n">
        <v>46277</v>
      </c>
      <c r="C10397" s="0" t="n">
        <v>11</v>
      </c>
      <c r="D10397" s="0" t="s">
        <v>3218</v>
      </c>
      <c r="E10397" s="0" t="n">
        <v>1185</v>
      </c>
      <c r="F10397" s="0" t="s">
        <v>204</v>
      </c>
      <c r="I10397" s="0" t="n">
        <v>420</v>
      </c>
      <c r="J10397" s="0" t="n">
        <v>66389</v>
      </c>
      <c r="K10397" s="0" t="n">
        <v>40141989659</v>
      </c>
      <c r="L10397" s="0" t="s">
        <v>6203</v>
      </c>
      <c r="N10397" s="0" t="n">
        <v>30</v>
      </c>
      <c r="O10397" s="0" t="n">
        <v>45</v>
      </c>
    </row>
    <row r="10398" customFormat="false" ht="15" hidden="false" customHeight="false" outlineLevel="0" collapsed="false">
      <c r="A10398" s="0" t="n">
        <v>3</v>
      </c>
      <c r="B10398" s="78" t="n">
        <v>46277</v>
      </c>
      <c r="C10398" s="0" t="n">
        <v>11</v>
      </c>
      <c r="D10398" s="0" t="s">
        <v>3218</v>
      </c>
      <c r="E10398" s="0" t="n">
        <v>1185</v>
      </c>
      <c r="F10398" s="0" t="s">
        <v>204</v>
      </c>
      <c r="I10398" s="0" t="n">
        <v>420</v>
      </c>
      <c r="J10398" s="0" t="n">
        <v>66381</v>
      </c>
      <c r="K10398" s="0" t="n">
        <v>40141989710</v>
      </c>
      <c r="L10398" s="0" t="s">
        <v>4587</v>
      </c>
      <c r="N10398" s="0" t="n">
        <v>30</v>
      </c>
      <c r="O10398" s="0" t="n">
        <v>57</v>
      </c>
    </row>
    <row r="10399" customFormat="false" ht="15" hidden="false" customHeight="false" outlineLevel="0" collapsed="false">
      <c r="A10399" s="0" t="n">
        <v>3</v>
      </c>
      <c r="B10399" s="78" t="n">
        <v>46277</v>
      </c>
      <c r="C10399" s="0" t="n">
        <v>11</v>
      </c>
      <c r="D10399" s="0" t="s">
        <v>3218</v>
      </c>
      <c r="E10399" s="0" t="n">
        <v>1185</v>
      </c>
      <c r="F10399" s="0" t="s">
        <v>204</v>
      </c>
      <c r="I10399" s="0" t="n">
        <v>420</v>
      </c>
      <c r="J10399" s="0" t="n">
        <v>66383</v>
      </c>
      <c r="K10399" s="0" t="n">
        <v>40141989635</v>
      </c>
      <c r="L10399" s="0" t="s">
        <v>6204</v>
      </c>
      <c r="N10399" s="0" t="n">
        <v>30</v>
      </c>
      <c r="O10399" s="0" t="n">
        <v>45</v>
      </c>
    </row>
    <row r="10400" customFormat="false" ht="15" hidden="false" customHeight="false" outlineLevel="0" collapsed="false">
      <c r="A10400" s="0" t="n">
        <v>3</v>
      </c>
      <c r="B10400" s="78" t="n">
        <v>46277</v>
      </c>
      <c r="C10400" s="0" t="n">
        <v>11</v>
      </c>
      <c r="D10400" s="0" t="s">
        <v>3218</v>
      </c>
      <c r="E10400" s="0" t="n">
        <v>1185</v>
      </c>
      <c r="F10400" s="0" t="s">
        <v>204</v>
      </c>
      <c r="I10400" s="0" t="n">
        <v>420</v>
      </c>
      <c r="J10400" s="0" t="n">
        <v>66384</v>
      </c>
      <c r="K10400" s="0" t="n">
        <v>40141989628</v>
      </c>
      <c r="L10400" s="0" t="s">
        <v>4588</v>
      </c>
      <c r="N10400" s="0" t="n">
        <v>30</v>
      </c>
      <c r="O10400" s="0" t="n">
        <v>51</v>
      </c>
    </row>
    <row r="10401" customFormat="false" ht="15" hidden="false" customHeight="false" outlineLevel="0" collapsed="false">
      <c r="A10401" s="0" t="n">
        <v>3</v>
      </c>
      <c r="B10401" s="78" t="n">
        <v>46277</v>
      </c>
      <c r="C10401" s="0" t="n">
        <v>11</v>
      </c>
      <c r="D10401" s="0" t="s">
        <v>3218</v>
      </c>
      <c r="E10401" s="0" t="n">
        <v>1185</v>
      </c>
      <c r="F10401" s="0" t="s">
        <v>204</v>
      </c>
      <c r="I10401" s="0" t="n">
        <v>420</v>
      </c>
      <c r="J10401" s="0" t="n">
        <v>66385</v>
      </c>
      <c r="K10401" s="0" t="n">
        <v>40141989666</v>
      </c>
      <c r="L10401" s="0" t="s">
        <v>4589</v>
      </c>
      <c r="N10401" s="0" t="n">
        <v>30</v>
      </c>
      <c r="O10401" s="0" t="n">
        <v>57</v>
      </c>
    </row>
    <row r="10402" customFormat="false" ht="15" hidden="false" customHeight="false" outlineLevel="0" collapsed="false">
      <c r="A10402" s="0" t="n">
        <v>3</v>
      </c>
      <c r="B10402" s="78" t="n">
        <v>46277</v>
      </c>
      <c r="C10402" s="0" t="n">
        <v>11</v>
      </c>
      <c r="D10402" s="0" t="s">
        <v>3218</v>
      </c>
      <c r="E10402" s="0" t="n">
        <v>1185</v>
      </c>
      <c r="F10402" s="0" t="s">
        <v>204</v>
      </c>
      <c r="I10402" s="0" t="n">
        <v>420</v>
      </c>
      <c r="J10402" s="0" t="n">
        <v>66391</v>
      </c>
      <c r="K10402" s="0" t="n">
        <v>7896959500424</v>
      </c>
      <c r="L10402" s="0" t="s">
        <v>5434</v>
      </c>
      <c r="N10402" s="0" t="n">
        <v>30</v>
      </c>
      <c r="O10402" s="0" t="n">
        <v>51</v>
      </c>
    </row>
    <row r="10403" customFormat="false" ht="15" hidden="false" customHeight="false" outlineLevel="0" collapsed="false">
      <c r="A10403" s="0" t="n">
        <v>3</v>
      </c>
      <c r="B10403" s="78" t="n">
        <v>46277</v>
      </c>
      <c r="C10403" s="0" t="n">
        <v>11</v>
      </c>
      <c r="D10403" s="0" t="s">
        <v>3218</v>
      </c>
      <c r="E10403" s="0" t="n">
        <v>1185</v>
      </c>
      <c r="F10403" s="0" t="s">
        <v>204</v>
      </c>
      <c r="I10403" s="0" t="n">
        <v>420</v>
      </c>
      <c r="J10403" s="0" t="n">
        <v>66398</v>
      </c>
      <c r="K10403" s="0" t="n">
        <v>40141989673</v>
      </c>
      <c r="L10403" s="0" t="s">
        <v>6205</v>
      </c>
      <c r="N10403" s="0" t="n">
        <v>30</v>
      </c>
      <c r="O10403" s="0" t="n">
        <v>63</v>
      </c>
    </row>
    <row r="10404" customFormat="false" ht="15" hidden="false" customHeight="false" outlineLevel="0" collapsed="false">
      <c r="A10404" s="0" t="n">
        <v>3</v>
      </c>
      <c r="B10404" s="78" t="n">
        <v>46277</v>
      </c>
      <c r="C10404" s="0" t="n">
        <v>11</v>
      </c>
      <c r="D10404" s="0" t="s">
        <v>3218</v>
      </c>
      <c r="E10404" s="0" t="n">
        <v>1185</v>
      </c>
      <c r="F10404" s="0" t="s">
        <v>204</v>
      </c>
      <c r="I10404" s="0" t="n">
        <v>420</v>
      </c>
      <c r="J10404" s="0" t="n">
        <v>66757</v>
      </c>
      <c r="K10404" s="0" t="n">
        <v>40141989697</v>
      </c>
      <c r="L10404" s="0" t="s">
        <v>4591</v>
      </c>
      <c r="N10404" s="0" t="n">
        <v>30</v>
      </c>
      <c r="O10404" s="0" t="n">
        <v>57</v>
      </c>
    </row>
    <row r="10405" customFormat="false" ht="15" hidden="false" customHeight="false" outlineLevel="0" collapsed="false">
      <c r="A10405" s="0" t="n">
        <v>3</v>
      </c>
      <c r="B10405" s="78" t="n">
        <v>46277</v>
      </c>
      <c r="C10405" s="0" t="n">
        <v>11</v>
      </c>
      <c r="D10405" s="0" t="s">
        <v>3218</v>
      </c>
      <c r="E10405" s="0" t="n">
        <v>1185</v>
      </c>
      <c r="F10405" s="0" t="s">
        <v>204</v>
      </c>
      <c r="I10405" s="0" t="n">
        <v>420</v>
      </c>
      <c r="J10405" s="0" t="n">
        <v>66758</v>
      </c>
      <c r="K10405" s="0" t="n">
        <v>40141989642</v>
      </c>
      <c r="L10405" s="0" t="s">
        <v>5435</v>
      </c>
      <c r="N10405" s="0" t="n">
        <v>30</v>
      </c>
      <c r="O10405" s="0" t="n">
        <v>57</v>
      </c>
    </row>
    <row r="10406" customFormat="false" ht="15" hidden="false" customHeight="false" outlineLevel="0" collapsed="false">
      <c r="A10406" s="0" t="n">
        <v>3</v>
      </c>
      <c r="B10406" s="78" t="n">
        <v>46277</v>
      </c>
      <c r="C10406" s="0" t="n">
        <v>11</v>
      </c>
      <c r="D10406" s="0" t="s">
        <v>3218</v>
      </c>
      <c r="E10406" s="0" t="n">
        <v>1185</v>
      </c>
      <c r="F10406" s="0" t="s">
        <v>204</v>
      </c>
      <c r="I10406" s="0" t="n">
        <v>420</v>
      </c>
      <c r="J10406" s="0" t="n">
        <v>66760</v>
      </c>
      <c r="K10406" s="0" t="n">
        <v>40141989703</v>
      </c>
      <c r="L10406" s="0" t="s">
        <v>4592</v>
      </c>
      <c r="N10406" s="0" t="n">
        <v>30</v>
      </c>
      <c r="O10406" s="0" t="n">
        <v>45</v>
      </c>
    </row>
    <row r="10407" customFormat="false" ht="15" hidden="false" customHeight="false" outlineLevel="0" collapsed="false">
      <c r="A10407" s="0" t="n">
        <v>3</v>
      </c>
      <c r="B10407" s="78" t="n">
        <v>46277</v>
      </c>
      <c r="C10407" s="0" t="n">
        <v>11</v>
      </c>
      <c r="D10407" s="0" t="s">
        <v>3218</v>
      </c>
      <c r="E10407" s="0" t="n">
        <v>1185</v>
      </c>
      <c r="F10407" s="0" t="s">
        <v>204</v>
      </c>
      <c r="I10407" s="0" t="n">
        <v>420</v>
      </c>
      <c r="J10407" s="0" t="n">
        <v>66761</v>
      </c>
      <c r="K10407" s="0" t="n">
        <v>40141989680</v>
      </c>
      <c r="L10407" s="0" t="s">
        <v>4593</v>
      </c>
      <c r="N10407" s="0" t="n">
        <v>60</v>
      </c>
      <c r="O10407" s="0" t="n">
        <v>120</v>
      </c>
    </row>
    <row r="10408" customFormat="false" ht="15" hidden="false" customHeight="false" outlineLevel="0" collapsed="false">
      <c r="A10408" s="0" t="n">
        <v>3</v>
      </c>
      <c r="B10408" s="78" t="n">
        <v>46277</v>
      </c>
      <c r="C10408" s="0" t="n">
        <v>11</v>
      </c>
      <c r="D10408" s="0" t="s">
        <v>3218</v>
      </c>
      <c r="E10408" s="0" t="n">
        <v>1185</v>
      </c>
      <c r="F10408" s="0" t="s">
        <v>204</v>
      </c>
      <c r="I10408" s="0" t="n">
        <v>420</v>
      </c>
      <c r="J10408" s="0" t="n">
        <v>79652</v>
      </c>
      <c r="K10408" s="0" t="n">
        <v>631911126055</v>
      </c>
      <c r="L10408" s="0" t="s">
        <v>4594</v>
      </c>
      <c r="N10408" s="0" t="n">
        <v>30</v>
      </c>
      <c r="O10408" s="0" t="n">
        <v>57</v>
      </c>
    </row>
    <row r="10409" customFormat="false" ht="15" hidden="false" customHeight="false" outlineLevel="0" collapsed="false">
      <c r="A10409" s="0" t="n">
        <v>3</v>
      </c>
      <c r="B10409" s="78" t="n">
        <v>46277</v>
      </c>
      <c r="C10409" s="0" t="n">
        <v>11</v>
      </c>
      <c r="D10409" s="0" t="s">
        <v>3218</v>
      </c>
      <c r="E10409" s="0" t="n">
        <v>1185</v>
      </c>
      <c r="F10409" s="0" t="s">
        <v>204</v>
      </c>
      <c r="I10409" s="0" t="n">
        <v>420</v>
      </c>
      <c r="J10409" s="0" t="n">
        <v>80819</v>
      </c>
      <c r="K10409" s="0" t="n">
        <v>631911126048</v>
      </c>
      <c r="L10409" s="0" t="s">
        <v>6206</v>
      </c>
      <c r="N10409" s="0" t="n">
        <v>30</v>
      </c>
      <c r="O10409" s="0" t="n">
        <v>54</v>
      </c>
    </row>
    <row r="10410" customFormat="false" ht="15" hidden="false" customHeight="false" outlineLevel="0" collapsed="false">
      <c r="A10410" s="0" t="n">
        <v>3</v>
      </c>
      <c r="B10410" s="78" t="n">
        <v>46277</v>
      </c>
      <c r="C10410" s="0" t="n">
        <v>11</v>
      </c>
      <c r="D10410" s="0" t="s">
        <v>3218</v>
      </c>
      <c r="E10410" s="0" t="n">
        <v>1185</v>
      </c>
      <c r="F10410" s="0" t="s">
        <v>204</v>
      </c>
      <c r="I10410" s="0" t="n">
        <v>420</v>
      </c>
      <c r="J10410" s="0" t="n">
        <v>80823</v>
      </c>
      <c r="K10410" s="0" t="n">
        <v>631911126062</v>
      </c>
      <c r="L10410" s="0" t="s">
        <v>4595</v>
      </c>
      <c r="N10410" s="0" t="n">
        <v>30</v>
      </c>
      <c r="O10410" s="0" t="n">
        <v>69</v>
      </c>
    </row>
    <row r="10411" customFormat="false" ht="15" hidden="false" customHeight="false" outlineLevel="0" collapsed="false">
      <c r="A10411" s="0" t="n">
        <v>3</v>
      </c>
      <c r="B10411" s="78" t="n">
        <v>46277</v>
      </c>
      <c r="C10411" s="0" t="n">
        <v>11</v>
      </c>
      <c r="D10411" s="0" t="s">
        <v>3218</v>
      </c>
      <c r="E10411" s="0" t="n">
        <v>10103</v>
      </c>
      <c r="F10411" s="0" t="s">
        <v>2842</v>
      </c>
      <c r="I10411" s="0" t="n">
        <v>566</v>
      </c>
      <c r="J10411" s="0" t="n">
        <v>28559</v>
      </c>
      <c r="K10411" s="0" t="n">
        <v>7898952718103</v>
      </c>
      <c r="L10411" s="0" t="s">
        <v>6207</v>
      </c>
      <c r="N10411" s="0" t="n">
        <v>10</v>
      </c>
      <c r="O10411" s="0" t="n">
        <v>34</v>
      </c>
    </row>
    <row r="10412" customFormat="false" ht="15" hidden="false" customHeight="false" outlineLevel="0" collapsed="false">
      <c r="A10412" s="0" t="n">
        <v>3</v>
      </c>
      <c r="B10412" s="78" t="n">
        <v>46277</v>
      </c>
      <c r="C10412" s="0" t="n">
        <v>11</v>
      </c>
      <c r="D10412" s="0" t="s">
        <v>3218</v>
      </c>
      <c r="E10412" s="0" t="n">
        <v>10103</v>
      </c>
      <c r="F10412" s="0" t="s">
        <v>2842</v>
      </c>
      <c r="I10412" s="0" t="n">
        <v>566</v>
      </c>
      <c r="J10412" s="0" t="n">
        <v>45881</v>
      </c>
      <c r="K10412" s="0" t="n">
        <v>7898952718110</v>
      </c>
      <c r="L10412" s="0" t="s">
        <v>6208</v>
      </c>
      <c r="N10412" s="0" t="n">
        <v>20</v>
      </c>
      <c r="O10412" s="0" t="n">
        <v>95</v>
      </c>
    </row>
    <row r="10413" customFormat="false" ht="15" hidden="false" customHeight="false" outlineLevel="0" collapsed="false">
      <c r="A10413" s="0" t="n">
        <v>3</v>
      </c>
      <c r="B10413" s="78" t="n">
        <v>46277</v>
      </c>
      <c r="C10413" s="0" t="n">
        <v>11</v>
      </c>
      <c r="D10413" s="0" t="s">
        <v>3218</v>
      </c>
      <c r="E10413" s="0" t="n">
        <v>10103</v>
      </c>
      <c r="F10413" s="0" t="s">
        <v>2842</v>
      </c>
      <c r="I10413" s="0" t="n">
        <v>566</v>
      </c>
      <c r="J10413" s="0" t="n">
        <v>72218</v>
      </c>
      <c r="K10413" s="0" t="n">
        <v>7898971278060</v>
      </c>
      <c r="L10413" s="0" t="s">
        <v>6209</v>
      </c>
      <c r="N10413" s="0" t="n">
        <v>20</v>
      </c>
      <c r="O10413" s="0" t="n">
        <v>105</v>
      </c>
    </row>
    <row r="10414" customFormat="false" ht="15" hidden="false" customHeight="false" outlineLevel="0" collapsed="false">
      <c r="A10414" s="0" t="n">
        <v>3</v>
      </c>
      <c r="B10414" s="78" t="n">
        <v>46277</v>
      </c>
      <c r="C10414" s="0" t="n">
        <v>11</v>
      </c>
      <c r="D10414" s="0" t="s">
        <v>3218</v>
      </c>
      <c r="E10414" s="0" t="n">
        <v>10103</v>
      </c>
      <c r="F10414" s="0" t="s">
        <v>2842</v>
      </c>
      <c r="I10414" s="0" t="n">
        <v>566</v>
      </c>
      <c r="J10414" s="0" t="n">
        <v>82328</v>
      </c>
      <c r="K10414" s="0" t="n">
        <v>7898971278084</v>
      </c>
      <c r="L10414" s="0" t="s">
        <v>6210</v>
      </c>
      <c r="N10414" s="0" t="n">
        <v>10</v>
      </c>
      <c r="O10414" s="0" t="n">
        <v>34</v>
      </c>
    </row>
    <row r="10415" customFormat="false" ht="15" hidden="false" customHeight="false" outlineLevel="0" collapsed="false">
      <c r="A10415" s="0" t="n">
        <v>3</v>
      </c>
      <c r="B10415" s="78" t="n">
        <v>46277</v>
      </c>
      <c r="C10415" s="0" t="n">
        <v>11</v>
      </c>
      <c r="D10415" s="0" t="s">
        <v>3218</v>
      </c>
      <c r="E10415" s="0" t="n">
        <v>10112</v>
      </c>
      <c r="F10415" s="0" t="s">
        <v>2755</v>
      </c>
      <c r="I10415" s="0" t="n">
        <v>3002</v>
      </c>
      <c r="J10415" s="0" t="n">
        <v>82280</v>
      </c>
      <c r="K10415" s="0" t="n">
        <v>7898927618186</v>
      </c>
      <c r="L10415" s="0" t="s">
        <v>6211</v>
      </c>
      <c r="N10415" s="0" t="n">
        <v>15</v>
      </c>
      <c r="O10415" s="0" t="n">
        <v>105</v>
      </c>
    </row>
    <row r="10416" customFormat="false" ht="15" hidden="false" customHeight="false" outlineLevel="0" collapsed="false">
      <c r="A10416" s="0" t="n">
        <v>3</v>
      </c>
      <c r="B10416" s="78" t="n">
        <v>46277</v>
      </c>
      <c r="C10416" s="0" t="n">
        <v>11</v>
      </c>
      <c r="D10416" s="0" t="s">
        <v>3218</v>
      </c>
      <c r="E10416" s="0" t="n">
        <v>10112</v>
      </c>
      <c r="F10416" s="0" t="s">
        <v>2755</v>
      </c>
      <c r="I10416" s="0" t="n">
        <v>3004</v>
      </c>
      <c r="J10416" s="0" t="n">
        <v>82280</v>
      </c>
      <c r="K10416" s="0" t="n">
        <v>7898927618186</v>
      </c>
      <c r="L10416" s="0" t="s">
        <v>6211</v>
      </c>
      <c r="N10416" s="0" t="n">
        <v>30</v>
      </c>
      <c r="O10416" s="0" t="n">
        <v>210</v>
      </c>
    </row>
    <row r="10417" customFormat="false" ht="15" hidden="false" customHeight="false" outlineLevel="0" collapsed="false">
      <c r="A10417" s="0" t="n">
        <v>3</v>
      </c>
      <c r="B10417" s="78" t="n">
        <v>46277</v>
      </c>
      <c r="C10417" s="0" t="n">
        <v>11</v>
      </c>
      <c r="D10417" s="0" t="s">
        <v>3218</v>
      </c>
      <c r="E10417" s="0" t="n">
        <v>1718</v>
      </c>
      <c r="F10417" s="0" t="s">
        <v>519</v>
      </c>
      <c r="I10417" s="0" t="n">
        <v>695708</v>
      </c>
      <c r="J10417" s="0" t="n">
        <v>104845</v>
      </c>
      <c r="K10417" s="0" t="n">
        <v>70330909229</v>
      </c>
      <c r="L10417" s="0" t="s">
        <v>4427</v>
      </c>
      <c r="N10417" s="0" t="n">
        <v>60</v>
      </c>
      <c r="O10417" s="0" t="n">
        <v>258.55</v>
      </c>
    </row>
    <row r="10418" customFormat="false" ht="15" hidden="false" customHeight="false" outlineLevel="0" collapsed="false">
      <c r="A10418" s="0" t="n">
        <v>3</v>
      </c>
      <c r="B10418" s="78" t="n">
        <v>46277</v>
      </c>
      <c r="C10418" s="0" t="n">
        <v>11</v>
      </c>
      <c r="D10418" s="0" t="s">
        <v>3218</v>
      </c>
      <c r="E10418" s="0" t="n">
        <v>1718</v>
      </c>
      <c r="F10418" s="0" t="s">
        <v>519</v>
      </c>
      <c r="I10418" s="0" t="n">
        <v>695708</v>
      </c>
      <c r="J10418" s="0" t="n">
        <v>12703</v>
      </c>
      <c r="K10418" s="0" t="n">
        <v>70330710221</v>
      </c>
      <c r="L10418" s="0" t="s">
        <v>4506</v>
      </c>
      <c r="N10418" s="0" t="n">
        <v>50</v>
      </c>
      <c r="O10418" s="0" t="n">
        <v>127</v>
      </c>
    </row>
    <row r="10419" customFormat="false" ht="15" hidden="false" customHeight="false" outlineLevel="0" collapsed="false">
      <c r="A10419" s="0" t="n">
        <v>3</v>
      </c>
      <c r="B10419" s="78" t="n">
        <v>46277</v>
      </c>
      <c r="C10419" s="0" t="n">
        <v>11</v>
      </c>
      <c r="D10419" s="0" t="s">
        <v>3218</v>
      </c>
      <c r="E10419" s="0" t="n">
        <v>1718</v>
      </c>
      <c r="F10419" s="0" t="s">
        <v>519</v>
      </c>
      <c r="I10419" s="0" t="n">
        <v>695708</v>
      </c>
      <c r="J10419" s="0" t="n">
        <v>52872</v>
      </c>
      <c r="K10419" s="0" t="n">
        <v>70330638341</v>
      </c>
      <c r="L10419" s="0" t="s">
        <v>6212</v>
      </c>
      <c r="N10419" s="0" t="n">
        <v>40</v>
      </c>
      <c r="O10419" s="0" t="n">
        <v>107.7</v>
      </c>
    </row>
    <row r="10420" customFormat="false" ht="15" hidden="false" customHeight="false" outlineLevel="0" collapsed="false">
      <c r="A10420" s="0" t="n">
        <v>3</v>
      </c>
      <c r="B10420" s="78" t="n">
        <v>46277</v>
      </c>
      <c r="C10420" s="0" t="n">
        <v>11</v>
      </c>
      <c r="D10420" s="0" t="s">
        <v>3218</v>
      </c>
      <c r="E10420" s="0" t="n">
        <v>1718</v>
      </c>
      <c r="F10420" s="0" t="s">
        <v>519</v>
      </c>
      <c r="I10420" s="0" t="n">
        <v>695708</v>
      </c>
      <c r="J10420" s="0" t="n">
        <v>57102</v>
      </c>
      <c r="K10420" s="0" t="n">
        <v>7896089088649</v>
      </c>
      <c r="L10420" s="0" t="s">
        <v>4949</v>
      </c>
      <c r="N10420" s="0" t="n">
        <v>24</v>
      </c>
      <c r="O10420" s="0" t="n">
        <v>119.04</v>
      </c>
    </row>
    <row r="10421" customFormat="false" ht="15" hidden="false" customHeight="false" outlineLevel="0" collapsed="false">
      <c r="A10421" s="0" t="n">
        <v>3</v>
      </c>
      <c r="B10421" s="78" t="n">
        <v>46277</v>
      </c>
      <c r="C10421" s="0" t="n">
        <v>11</v>
      </c>
      <c r="D10421" s="0" t="s">
        <v>3218</v>
      </c>
      <c r="E10421" s="0" t="n">
        <v>10009</v>
      </c>
      <c r="F10421" s="0" t="s">
        <v>481</v>
      </c>
      <c r="I10421" s="0" t="n">
        <v>1448347</v>
      </c>
      <c r="J10421" s="0" t="n">
        <v>51145</v>
      </c>
      <c r="K10421" s="0" t="n">
        <v>7891008124828</v>
      </c>
      <c r="L10421" s="0" t="s">
        <v>5014</v>
      </c>
      <c r="N10421" s="0" t="n">
        <v>16</v>
      </c>
      <c r="O10421" s="0" t="n">
        <v>108.59</v>
      </c>
    </row>
    <row r="10422" customFormat="false" ht="15" hidden="false" customHeight="false" outlineLevel="0" collapsed="false">
      <c r="A10422" s="0" t="n">
        <v>3</v>
      </c>
      <c r="B10422" s="78" t="n">
        <v>46277</v>
      </c>
      <c r="C10422" s="0" t="n">
        <v>11</v>
      </c>
      <c r="D10422" s="0" t="s">
        <v>3218</v>
      </c>
      <c r="E10422" s="0" t="n">
        <v>10009</v>
      </c>
      <c r="F10422" s="0" t="s">
        <v>481</v>
      </c>
      <c r="I10422" s="0" t="n">
        <v>1448347</v>
      </c>
      <c r="J10422" s="0" t="n">
        <v>51146</v>
      </c>
      <c r="K10422" s="0" t="n">
        <v>7891008123975</v>
      </c>
      <c r="L10422" s="0" t="s">
        <v>5015</v>
      </c>
      <c r="N10422" s="0" t="n">
        <v>16</v>
      </c>
      <c r="O10422" s="0" t="n">
        <v>108.59</v>
      </c>
    </row>
    <row r="10423" customFormat="false" ht="15" hidden="false" customHeight="false" outlineLevel="0" collapsed="false">
      <c r="A10423" s="0" t="n">
        <v>3</v>
      </c>
      <c r="B10423" s="78" t="n">
        <v>46277</v>
      </c>
      <c r="C10423" s="0" t="n">
        <v>11</v>
      </c>
      <c r="D10423" s="0" t="s">
        <v>3218</v>
      </c>
      <c r="E10423" s="0" t="n">
        <v>10009</v>
      </c>
      <c r="F10423" s="0" t="s">
        <v>481</v>
      </c>
      <c r="I10423" s="0" t="n">
        <v>1448347</v>
      </c>
      <c r="J10423" s="0" t="n">
        <v>51705</v>
      </c>
      <c r="K10423" s="0" t="n">
        <v>7891008124026</v>
      </c>
      <c r="L10423" s="0" t="s">
        <v>5016</v>
      </c>
      <c r="N10423" s="0" t="n">
        <v>16</v>
      </c>
      <c r="O10423" s="0" t="n">
        <v>108.59</v>
      </c>
    </row>
    <row r="10424" customFormat="false" ht="15" hidden="false" customHeight="false" outlineLevel="0" collapsed="false">
      <c r="A10424" s="0" t="n">
        <v>3</v>
      </c>
      <c r="B10424" s="78" t="n">
        <v>46277</v>
      </c>
      <c r="C10424" s="0" t="n">
        <v>11</v>
      </c>
      <c r="D10424" s="0" t="s">
        <v>3218</v>
      </c>
      <c r="E10424" s="0" t="n">
        <v>10009</v>
      </c>
      <c r="F10424" s="0" t="s">
        <v>481</v>
      </c>
      <c r="I10424" s="0" t="n">
        <v>1448347</v>
      </c>
      <c r="J10424" s="0" t="n">
        <v>53486</v>
      </c>
      <c r="K10424" s="0" t="n">
        <v>7891008125214</v>
      </c>
      <c r="L10424" s="0" t="s">
        <v>5017</v>
      </c>
      <c r="N10424" s="0" t="n">
        <v>16</v>
      </c>
      <c r="O10424" s="0" t="n">
        <v>108.61</v>
      </c>
    </row>
    <row r="10425" customFormat="false" ht="15" hidden="false" customHeight="false" outlineLevel="0" collapsed="false">
      <c r="A10425" s="0" t="n">
        <v>3</v>
      </c>
      <c r="B10425" s="78" t="n">
        <v>46277</v>
      </c>
      <c r="C10425" s="0" t="n">
        <v>11</v>
      </c>
      <c r="D10425" s="0" t="s">
        <v>3218</v>
      </c>
      <c r="E10425" s="0" t="n">
        <v>10009</v>
      </c>
      <c r="F10425" s="0" t="s">
        <v>481</v>
      </c>
      <c r="I10425" s="0" t="n">
        <v>1448347</v>
      </c>
      <c r="J10425" s="0" t="n">
        <v>53486</v>
      </c>
      <c r="K10425" s="0" t="n">
        <v>7891008125214</v>
      </c>
      <c r="L10425" s="0" t="s">
        <v>5017</v>
      </c>
      <c r="N10425" s="0" t="n">
        <v>16</v>
      </c>
      <c r="O10425" s="0" t="n">
        <v>108.61</v>
      </c>
    </row>
    <row r="10426" customFormat="false" ht="15" hidden="false" customHeight="false" outlineLevel="0" collapsed="false">
      <c r="A10426" s="0" t="n">
        <v>3</v>
      </c>
      <c r="B10426" s="78" t="n">
        <v>46277</v>
      </c>
      <c r="C10426" s="0" t="n">
        <v>11</v>
      </c>
      <c r="D10426" s="0" t="s">
        <v>3218</v>
      </c>
      <c r="E10426" s="0" t="n">
        <v>1608</v>
      </c>
      <c r="F10426" s="0" t="s">
        <v>63</v>
      </c>
      <c r="I10426" s="0" t="n">
        <v>1727930</v>
      </c>
      <c r="J10426" s="0" t="n">
        <v>10703</v>
      </c>
      <c r="K10426" s="0" t="n">
        <v>7898927809010</v>
      </c>
      <c r="L10426" s="0" t="s">
        <v>4851</v>
      </c>
      <c r="N10426" s="0" t="n">
        <v>6</v>
      </c>
      <c r="O10426" s="0" t="n">
        <v>117.6</v>
      </c>
    </row>
    <row r="10427" customFormat="false" ht="15" hidden="false" customHeight="false" outlineLevel="0" collapsed="false">
      <c r="A10427" s="0" t="n">
        <v>3</v>
      </c>
      <c r="B10427" s="78" t="n">
        <v>46277</v>
      </c>
      <c r="C10427" s="0" t="n">
        <v>11</v>
      </c>
      <c r="D10427" s="0" t="s">
        <v>3218</v>
      </c>
      <c r="E10427" s="0" t="n">
        <v>1608</v>
      </c>
      <c r="F10427" s="0" t="s">
        <v>63</v>
      </c>
      <c r="I10427" s="0" t="n">
        <v>1727930</v>
      </c>
      <c r="J10427" s="0" t="n">
        <v>24123</v>
      </c>
      <c r="K10427" s="0" t="n">
        <v>7891025109396</v>
      </c>
      <c r="L10427" s="0" t="s">
        <v>5522</v>
      </c>
      <c r="N10427" s="0" t="n">
        <v>2</v>
      </c>
      <c r="O10427" s="0" t="n">
        <v>6.92</v>
      </c>
    </row>
    <row r="10428" customFormat="false" ht="15" hidden="false" customHeight="false" outlineLevel="0" collapsed="false">
      <c r="A10428" s="0" t="n">
        <v>3</v>
      </c>
      <c r="B10428" s="78" t="n">
        <v>46277</v>
      </c>
      <c r="C10428" s="0" t="n">
        <v>11</v>
      </c>
      <c r="D10428" s="0" t="s">
        <v>3218</v>
      </c>
      <c r="E10428" s="0" t="n">
        <v>1608</v>
      </c>
      <c r="F10428" s="0" t="s">
        <v>63</v>
      </c>
      <c r="I10428" s="0" t="n">
        <v>1727930</v>
      </c>
      <c r="J10428" s="0" t="n">
        <v>24832</v>
      </c>
      <c r="K10428" s="0" t="n">
        <v>7891025109891</v>
      </c>
      <c r="L10428" s="0" t="s">
        <v>5523</v>
      </c>
      <c r="N10428" s="0" t="n">
        <v>3</v>
      </c>
      <c r="O10428" s="0" t="n">
        <v>26.64</v>
      </c>
    </row>
    <row r="10429" customFormat="false" ht="15" hidden="false" customHeight="false" outlineLevel="0" collapsed="false">
      <c r="A10429" s="0" t="n">
        <v>3</v>
      </c>
      <c r="B10429" s="78" t="n">
        <v>46277</v>
      </c>
      <c r="C10429" s="0" t="n">
        <v>11</v>
      </c>
      <c r="D10429" s="0" t="s">
        <v>3218</v>
      </c>
      <c r="E10429" s="0" t="n">
        <v>1608</v>
      </c>
      <c r="F10429" s="0" t="s">
        <v>63</v>
      </c>
      <c r="I10429" s="0" t="n">
        <v>1727930</v>
      </c>
      <c r="J10429" s="0" t="n">
        <v>27141</v>
      </c>
      <c r="K10429" s="0" t="n">
        <v>7899916900329</v>
      </c>
      <c r="L10429" s="0" t="s">
        <v>5524</v>
      </c>
      <c r="N10429" s="0" t="n">
        <v>3</v>
      </c>
      <c r="O10429" s="0" t="n">
        <v>17.97</v>
      </c>
    </row>
    <row r="10430" customFormat="false" ht="15" hidden="false" customHeight="false" outlineLevel="0" collapsed="false">
      <c r="A10430" s="0" t="n">
        <v>3</v>
      </c>
      <c r="B10430" s="78" t="n">
        <v>46277</v>
      </c>
      <c r="C10430" s="0" t="n">
        <v>11</v>
      </c>
      <c r="D10430" s="0" t="s">
        <v>3218</v>
      </c>
      <c r="E10430" s="0" t="n">
        <v>1608</v>
      </c>
      <c r="F10430" s="0" t="s">
        <v>63</v>
      </c>
      <c r="I10430" s="0" t="n">
        <v>1727930</v>
      </c>
      <c r="J10430" s="0" t="n">
        <v>29169</v>
      </c>
      <c r="K10430" s="0" t="n">
        <v>7891025115656</v>
      </c>
      <c r="L10430" s="0" t="s">
        <v>5525</v>
      </c>
      <c r="N10430" s="0" t="n">
        <v>2</v>
      </c>
      <c r="O10430" s="0" t="n">
        <v>14.78</v>
      </c>
    </row>
    <row r="10431" customFormat="false" ht="15" hidden="false" customHeight="false" outlineLevel="0" collapsed="false">
      <c r="A10431" s="0" t="n">
        <v>3</v>
      </c>
      <c r="B10431" s="78" t="n">
        <v>46277</v>
      </c>
      <c r="C10431" s="0" t="n">
        <v>11</v>
      </c>
      <c r="D10431" s="0" t="s">
        <v>3218</v>
      </c>
      <c r="E10431" s="0" t="n">
        <v>1608</v>
      </c>
      <c r="F10431" s="0" t="s">
        <v>63</v>
      </c>
      <c r="I10431" s="0" t="n">
        <v>1727930</v>
      </c>
      <c r="J10431" s="0" t="n">
        <v>31571</v>
      </c>
      <c r="K10431" s="0" t="n">
        <v>7898927809164</v>
      </c>
      <c r="L10431" s="0" t="s">
        <v>6213</v>
      </c>
      <c r="N10431" s="0" t="n">
        <v>2</v>
      </c>
      <c r="O10431" s="0" t="n">
        <v>76.1</v>
      </c>
    </row>
    <row r="10432" customFormat="false" ht="15" hidden="false" customHeight="false" outlineLevel="0" collapsed="false">
      <c r="A10432" s="0" t="n">
        <v>3</v>
      </c>
      <c r="B10432" s="78" t="n">
        <v>46277</v>
      </c>
      <c r="C10432" s="0" t="n">
        <v>11</v>
      </c>
      <c r="D10432" s="0" t="s">
        <v>3218</v>
      </c>
      <c r="E10432" s="0" t="n">
        <v>1608</v>
      </c>
      <c r="F10432" s="0" t="s">
        <v>63</v>
      </c>
      <c r="I10432" s="0" t="n">
        <v>1727930</v>
      </c>
      <c r="J10432" s="0" t="n">
        <v>35359</v>
      </c>
      <c r="K10432" s="0" t="n">
        <v>7891025119869</v>
      </c>
      <c r="L10432" s="0" t="s">
        <v>5527</v>
      </c>
      <c r="N10432" s="0" t="n">
        <v>2</v>
      </c>
      <c r="O10432" s="0" t="n">
        <v>25.86</v>
      </c>
    </row>
    <row r="10433" customFormat="false" ht="15" hidden="false" customHeight="false" outlineLevel="0" collapsed="false">
      <c r="A10433" s="0" t="n">
        <v>3</v>
      </c>
      <c r="B10433" s="78" t="n">
        <v>46277</v>
      </c>
      <c r="C10433" s="0" t="n">
        <v>11</v>
      </c>
      <c r="D10433" s="0" t="s">
        <v>3218</v>
      </c>
      <c r="E10433" s="0" t="n">
        <v>1608</v>
      </c>
      <c r="F10433" s="0" t="s">
        <v>63</v>
      </c>
      <c r="I10433" s="0" t="n">
        <v>1727930</v>
      </c>
      <c r="J10433" s="0" t="n">
        <v>35842</v>
      </c>
      <c r="K10433" s="0" t="n">
        <v>7891025120230</v>
      </c>
      <c r="L10433" s="0" t="s">
        <v>5528</v>
      </c>
      <c r="N10433" s="0" t="n">
        <v>1</v>
      </c>
      <c r="O10433" s="0" t="n">
        <v>3.92</v>
      </c>
    </row>
    <row r="10434" customFormat="false" ht="15" hidden="false" customHeight="false" outlineLevel="0" collapsed="false">
      <c r="A10434" s="0" t="n">
        <v>3</v>
      </c>
      <c r="B10434" s="78" t="n">
        <v>46277</v>
      </c>
      <c r="C10434" s="0" t="n">
        <v>11</v>
      </c>
      <c r="D10434" s="0" t="s">
        <v>3218</v>
      </c>
      <c r="E10434" s="0" t="n">
        <v>1608</v>
      </c>
      <c r="F10434" s="0" t="s">
        <v>63</v>
      </c>
      <c r="I10434" s="0" t="n">
        <v>1727930</v>
      </c>
      <c r="J10434" s="0" t="n">
        <v>37980</v>
      </c>
      <c r="K10434" s="0" t="n">
        <v>7891025121640</v>
      </c>
      <c r="L10434" s="0" t="s">
        <v>5529</v>
      </c>
      <c r="N10434" s="0" t="n">
        <v>2</v>
      </c>
      <c r="O10434" s="0" t="n">
        <v>14.86</v>
      </c>
    </row>
    <row r="10435" customFormat="false" ht="15" hidden="false" customHeight="false" outlineLevel="0" collapsed="false">
      <c r="A10435" s="0" t="n">
        <v>3</v>
      </c>
      <c r="B10435" s="78" t="n">
        <v>46277</v>
      </c>
      <c r="C10435" s="0" t="n">
        <v>11</v>
      </c>
      <c r="D10435" s="0" t="s">
        <v>3218</v>
      </c>
      <c r="E10435" s="0" t="n">
        <v>1608</v>
      </c>
      <c r="F10435" s="0" t="s">
        <v>63</v>
      </c>
      <c r="I10435" s="0" t="n">
        <v>1727930</v>
      </c>
      <c r="J10435" s="0" t="n">
        <v>48139</v>
      </c>
      <c r="K10435" s="0" t="n">
        <v>7891025122067</v>
      </c>
      <c r="L10435" s="0" t="s">
        <v>5530</v>
      </c>
      <c r="N10435" s="0" t="n">
        <v>2</v>
      </c>
      <c r="O10435" s="0" t="n">
        <v>14.78</v>
      </c>
    </row>
    <row r="10436" customFormat="false" ht="15" hidden="false" customHeight="false" outlineLevel="0" collapsed="false">
      <c r="A10436" s="0" t="n">
        <v>3</v>
      </c>
      <c r="B10436" s="78" t="n">
        <v>46277</v>
      </c>
      <c r="C10436" s="0" t="n">
        <v>11</v>
      </c>
      <c r="D10436" s="0" t="s">
        <v>3218</v>
      </c>
      <c r="E10436" s="0" t="n">
        <v>1608</v>
      </c>
      <c r="F10436" s="0" t="s">
        <v>63</v>
      </c>
      <c r="I10436" s="0" t="n">
        <v>1727930</v>
      </c>
      <c r="J10436" s="0" t="n">
        <v>69612</v>
      </c>
      <c r="K10436" s="0" t="n">
        <v>7891025123453</v>
      </c>
      <c r="L10436" s="0" t="s">
        <v>5531</v>
      </c>
      <c r="N10436" s="0" t="n">
        <v>2</v>
      </c>
      <c r="O10436" s="0" t="n">
        <v>25.56</v>
      </c>
    </row>
    <row r="10437" customFormat="false" ht="15" hidden="false" customHeight="false" outlineLevel="0" collapsed="false">
      <c r="A10437" s="0" t="n">
        <v>3</v>
      </c>
      <c r="B10437" s="78" t="n">
        <v>46277</v>
      </c>
      <c r="C10437" s="0" t="n">
        <v>11</v>
      </c>
      <c r="D10437" s="0" t="s">
        <v>3218</v>
      </c>
      <c r="E10437" s="0" t="n">
        <v>1608</v>
      </c>
      <c r="F10437" s="0" t="s">
        <v>63</v>
      </c>
      <c r="I10437" s="0" t="n">
        <v>1727930</v>
      </c>
      <c r="J10437" s="0" t="n">
        <v>69614</v>
      </c>
      <c r="K10437" s="0" t="n">
        <v>7891025123477</v>
      </c>
      <c r="L10437" s="0" t="s">
        <v>5532</v>
      </c>
      <c r="N10437" s="0" t="n">
        <v>2</v>
      </c>
      <c r="O10437" s="0" t="n">
        <v>25.56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2026-09-14T13:49:07Z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