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immy\OneDrive\Desktop\School Stuff\Junior Year\Fall 2020\BADM 3601\HW\"/>
    </mc:Choice>
  </mc:AlternateContent>
  <xr:revisionPtr revIDLastSave="36" documentId="13_ncr:1_{F5DEC9D6-6162-4DDD-8F1C-D85862426812}" xr6:coauthVersionLast="45" xr6:coauthVersionMax="45" xr10:uidLastSave="{BE7F8E83-0ACD-4643-B787-8E0C2EC91C2D}"/>
  <bookViews>
    <workbookView xWindow="2124" yWindow="672" windowWidth="17280" windowHeight="8976" activeTab="6" xr2:uid="{00000000-000D-0000-FFFF-FFFF00000000}"/>
  </bookViews>
  <sheets>
    <sheet name="HW7" sheetId="2" r:id="rId1"/>
    <sheet name="Questions" sheetId="39" r:id="rId2"/>
    <sheet name="Prb.1" sheetId="40" r:id="rId3"/>
    <sheet name="Prb.2&amp;3" sheetId="41" r:id="rId4"/>
    <sheet name="Nodes" sheetId="42" r:id="rId5"/>
    <sheet name="Arcs" sheetId="43" r:id="rId6"/>
    <sheet name="Template" sheetId="45" r:id="rId7"/>
    <sheet name="Map" sheetId="44" r:id="rId8"/>
  </sheets>
  <definedNames>
    <definedName name="solver_adj" localSheetId="6" hidden="1">Template!$J$2:$J$3,Template!$A$2:$A$74,Template!$A$76:$A$148</definedName>
    <definedName name="solver_cvg" localSheetId="6" hidden="1">0.0001</definedName>
    <definedName name="solver_drv" localSheetId="6" hidden="1">2</definedName>
    <definedName name="solver_eng" localSheetId="6" hidden="1">2</definedName>
    <definedName name="solver_est" localSheetId="6" hidden="1">1</definedName>
    <definedName name="solver_itr" localSheetId="6" hidden="1">2147483647</definedName>
    <definedName name="solver_lhs1" localSheetId="6" hidden="1">Template!$J$2:$J$3</definedName>
    <definedName name="solver_lhs2" localSheetId="6" hidden="1">Template!$N$2:$N$49</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2</definedName>
    <definedName name="solver_nwt" localSheetId="6" hidden="1">1</definedName>
    <definedName name="solver_opt" localSheetId="6" hidden="1">Template!$P$5</definedName>
    <definedName name="solver_pre" localSheetId="6" hidden="1">0.000001</definedName>
    <definedName name="solver_rbv" localSheetId="6" hidden="1">2</definedName>
    <definedName name="solver_rel1" localSheetId="6" hidden="1">1</definedName>
    <definedName name="solver_rel2" localSheetId="6" hidden="1">3</definedName>
    <definedName name="solver_rhs1" localSheetId="6" hidden="1">Template!$I$2:$I$3</definedName>
    <definedName name="solver_rhs2" localSheetId="6" hidden="1">Template!$O$2:$O$49</definedName>
    <definedName name="solver_rlx" localSheetId="6" hidden="1">2</definedName>
    <definedName name="solver_rsd" localSheetId="6" hidden="1">0</definedName>
    <definedName name="solver_scl" localSheetId="6" hidden="1">2</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2</definedName>
    <definedName name="solver_val" localSheetId="6" hidden="1">0</definedName>
    <definedName name="solver_ver" localSheetId="6"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45" l="1"/>
  <c r="L2" i="45" l="1"/>
  <c r="P3" i="45"/>
  <c r="M3" i="45" l="1"/>
  <c r="O3" i="45" s="1"/>
  <c r="M4" i="45"/>
  <c r="O4" i="45" s="1"/>
  <c r="M5" i="45"/>
  <c r="O5" i="45" s="1"/>
  <c r="M6" i="45"/>
  <c r="O6" i="45" s="1"/>
  <c r="M7" i="45"/>
  <c r="O7" i="45" s="1"/>
  <c r="M8" i="45"/>
  <c r="O8" i="45" s="1"/>
  <c r="M9" i="45"/>
  <c r="O9" i="45" s="1"/>
  <c r="M10" i="45"/>
  <c r="O10" i="45" s="1"/>
  <c r="M11" i="45"/>
  <c r="O11" i="45" s="1"/>
  <c r="M12" i="45"/>
  <c r="O12" i="45" s="1"/>
  <c r="M13" i="45"/>
  <c r="O13" i="45" s="1"/>
  <c r="M14" i="45"/>
  <c r="O14" i="45" s="1"/>
  <c r="M15" i="45"/>
  <c r="O15" i="45" s="1"/>
  <c r="M16" i="45"/>
  <c r="O16" i="45" s="1"/>
  <c r="M17" i="45"/>
  <c r="O17" i="45" s="1"/>
  <c r="M18" i="45"/>
  <c r="O18" i="45" s="1"/>
  <c r="M19" i="45"/>
  <c r="O19" i="45" s="1"/>
  <c r="M20" i="45"/>
  <c r="O20" i="45" s="1"/>
  <c r="M21" i="45"/>
  <c r="O21" i="45" s="1"/>
  <c r="M22" i="45"/>
  <c r="O22" i="45" s="1"/>
  <c r="M23" i="45"/>
  <c r="O23" i="45" s="1"/>
  <c r="M24" i="45"/>
  <c r="O24" i="45" s="1"/>
  <c r="M25" i="45"/>
  <c r="O25" i="45" s="1"/>
  <c r="M26" i="45"/>
  <c r="O26" i="45" s="1"/>
  <c r="M27" i="45"/>
  <c r="O27" i="45" s="1"/>
  <c r="M28" i="45"/>
  <c r="O28" i="45" s="1"/>
  <c r="M29" i="45"/>
  <c r="O29" i="45" s="1"/>
  <c r="M30" i="45"/>
  <c r="O30" i="45" s="1"/>
  <c r="M31" i="45"/>
  <c r="O31" i="45" s="1"/>
  <c r="M32" i="45"/>
  <c r="O32" i="45" s="1"/>
  <c r="M33" i="45"/>
  <c r="O33" i="45" s="1"/>
  <c r="M34" i="45"/>
  <c r="O34" i="45" s="1"/>
  <c r="M35" i="45"/>
  <c r="O35" i="45" s="1"/>
  <c r="M36" i="45"/>
  <c r="O36" i="45" s="1"/>
  <c r="M37" i="45"/>
  <c r="O37" i="45" s="1"/>
  <c r="M38" i="45"/>
  <c r="O38" i="45" s="1"/>
  <c r="M39" i="45"/>
  <c r="O39" i="45" s="1"/>
  <c r="M40" i="45"/>
  <c r="O40" i="45" s="1"/>
  <c r="M41" i="45"/>
  <c r="O41" i="45" s="1"/>
  <c r="M42" i="45"/>
  <c r="O42" i="45" s="1"/>
  <c r="M43" i="45"/>
  <c r="O43" i="45" s="1"/>
  <c r="M44" i="45"/>
  <c r="O44" i="45" s="1"/>
  <c r="M45" i="45"/>
  <c r="O45" i="45" s="1"/>
  <c r="M46" i="45"/>
  <c r="O46" i="45" s="1"/>
  <c r="M47" i="45"/>
  <c r="O47" i="45" s="1"/>
  <c r="M48" i="45"/>
  <c r="O48" i="45" s="1"/>
  <c r="M49" i="45"/>
  <c r="O49" i="45" s="1"/>
  <c r="N2" i="45"/>
  <c r="M2" i="45"/>
  <c r="O2" i="45" s="1"/>
  <c r="P4" i="45"/>
  <c r="G5" i="40"/>
  <c r="G6" i="40"/>
  <c r="F4" i="40"/>
  <c r="F5" i="40"/>
  <c r="F6" i="40"/>
  <c r="F7" i="40"/>
  <c r="F8" i="40"/>
  <c r="F9" i="40"/>
  <c r="F10" i="40"/>
  <c r="F11" i="40"/>
  <c r="F12" i="40"/>
  <c r="F13" i="40"/>
  <c r="F14" i="40"/>
  <c r="F15" i="40"/>
  <c r="F16" i="40"/>
  <c r="F17" i="40"/>
  <c r="F18" i="40"/>
  <c r="F19" i="40"/>
  <c r="F20" i="40"/>
  <c r="F21" i="40"/>
  <c r="F22" i="40"/>
  <c r="F23" i="40"/>
  <c r="F3" i="40"/>
  <c r="L3" i="45"/>
  <c r="N3" i="45" s="1"/>
  <c r="L4" i="45"/>
  <c r="N4" i="45" s="1"/>
  <c r="L5" i="45"/>
  <c r="N5" i="45" s="1"/>
  <c r="L6" i="45"/>
  <c r="N6" i="45" s="1"/>
  <c r="L7" i="45"/>
  <c r="N7" i="45" s="1"/>
  <c r="L8" i="45"/>
  <c r="N8" i="45" s="1"/>
  <c r="L9" i="45"/>
  <c r="N9" i="45" s="1"/>
  <c r="L10" i="45"/>
  <c r="N10" i="45" s="1"/>
  <c r="L11" i="45"/>
  <c r="N11" i="45" s="1"/>
  <c r="L12" i="45"/>
  <c r="N12" i="45" s="1"/>
  <c r="L13" i="45"/>
  <c r="N13" i="45" s="1"/>
  <c r="L14" i="45"/>
  <c r="N14" i="45" s="1"/>
  <c r="L15" i="45"/>
  <c r="N15" i="45" s="1"/>
  <c r="L16" i="45"/>
  <c r="N16" i="45" s="1"/>
  <c r="L17" i="45"/>
  <c r="N17" i="45" s="1"/>
  <c r="L18" i="45"/>
  <c r="N18" i="45" s="1"/>
  <c r="L19" i="45"/>
  <c r="N19" i="45" s="1"/>
  <c r="L20" i="45"/>
  <c r="N20" i="45" s="1"/>
  <c r="L21" i="45"/>
  <c r="N21" i="45" s="1"/>
  <c r="L22" i="45"/>
  <c r="N22" i="45" s="1"/>
  <c r="L23" i="45"/>
  <c r="N23" i="45" s="1"/>
  <c r="L24" i="45"/>
  <c r="N24" i="45" s="1"/>
  <c r="L25" i="45"/>
  <c r="N25" i="45" s="1"/>
  <c r="L26" i="45"/>
  <c r="N26" i="45" s="1"/>
  <c r="L27" i="45"/>
  <c r="N27" i="45" s="1"/>
  <c r="L28" i="45"/>
  <c r="N28" i="45" s="1"/>
  <c r="L29" i="45"/>
  <c r="N29" i="45" s="1"/>
  <c r="L30" i="45"/>
  <c r="N30" i="45" s="1"/>
  <c r="L31" i="45"/>
  <c r="N31" i="45" s="1"/>
  <c r="L32" i="45"/>
  <c r="N32" i="45" s="1"/>
  <c r="L33" i="45"/>
  <c r="N33" i="45" s="1"/>
  <c r="L34" i="45"/>
  <c r="N34" i="45" s="1"/>
  <c r="L35" i="45"/>
  <c r="N35" i="45" s="1"/>
  <c r="L36" i="45"/>
  <c r="N36" i="45" s="1"/>
  <c r="L37" i="45"/>
  <c r="N37" i="45" s="1"/>
  <c r="L38" i="45"/>
  <c r="N38" i="45" s="1"/>
  <c r="L39" i="45"/>
  <c r="N39" i="45" s="1"/>
  <c r="L40" i="45"/>
  <c r="N40" i="45" s="1"/>
  <c r="L41" i="45"/>
  <c r="N41" i="45" s="1"/>
  <c r="L42" i="45"/>
  <c r="N42" i="45" s="1"/>
  <c r="L43" i="45"/>
  <c r="N43" i="45" s="1"/>
  <c r="L44" i="45"/>
  <c r="N44" i="45" s="1"/>
  <c r="L45" i="45"/>
  <c r="N45" i="45" s="1"/>
  <c r="L46" i="45"/>
  <c r="N46" i="45" s="1"/>
  <c r="L47" i="45"/>
  <c r="N47" i="45" s="1"/>
  <c r="L48" i="45"/>
  <c r="N48" i="45" s="1"/>
  <c r="L49" i="45"/>
  <c r="N49" i="45" s="1"/>
  <c r="K50" i="45"/>
  <c r="K3" i="45"/>
  <c r="K4" i="45"/>
  <c r="K5" i="45"/>
  <c r="K6" i="45"/>
  <c r="K7" i="45"/>
  <c r="K8" i="45"/>
  <c r="K9" i="45"/>
  <c r="K10" i="45"/>
  <c r="K11" i="45"/>
  <c r="K12" i="45"/>
  <c r="K13" i="45"/>
  <c r="K14" i="45"/>
  <c r="K15" i="45"/>
  <c r="K16" i="45"/>
  <c r="K17" i="45"/>
  <c r="K18" i="45"/>
  <c r="K19" i="45"/>
  <c r="K20" i="45"/>
  <c r="K21" i="45"/>
  <c r="K22" i="45"/>
  <c r="K23" i="45"/>
  <c r="K24" i="45"/>
  <c r="K25" i="45"/>
  <c r="K26" i="45"/>
  <c r="K27" i="45"/>
  <c r="K28" i="45"/>
  <c r="K29" i="45"/>
  <c r="K30" i="45"/>
  <c r="K31" i="45"/>
  <c r="K32" i="45"/>
  <c r="K33" i="45"/>
  <c r="K34" i="45"/>
  <c r="K35" i="45"/>
  <c r="K36" i="45"/>
  <c r="K37" i="45"/>
  <c r="K38" i="45"/>
  <c r="K39" i="45"/>
  <c r="K40" i="45"/>
  <c r="K41" i="45"/>
  <c r="K42" i="45"/>
  <c r="K43" i="45"/>
  <c r="K44" i="45"/>
  <c r="K45" i="45"/>
  <c r="K46" i="45"/>
  <c r="K47" i="45"/>
  <c r="K48" i="45"/>
  <c r="K49" i="45"/>
  <c r="K2" i="45"/>
  <c r="C13" i="41"/>
  <c r="C50" i="42"/>
  <c r="C12" i="41"/>
  <c r="P5" i="45" l="1"/>
  <c r="C1" i="2" l="1"/>
  <c r="C1" i="39" s="1"/>
</calcChain>
</file>

<file path=xl/sharedStrings.xml><?xml version="1.0" encoding="utf-8"?>
<sst xmlns="http://schemas.openxmlformats.org/spreadsheetml/2006/main" count="317" uniqueCount="254">
  <si>
    <t>USERNAME</t>
  </si>
  <si>
    <t>aanderson</t>
  </si>
  <si>
    <t>abbyvoigt</t>
  </si>
  <si>
    <t>abidahmed</t>
  </si>
  <si>
    <t>abigailsharp</t>
  </si>
  <si>
    <t>abokretzion2</t>
  </si>
  <si>
    <t>aeknoorheer001</t>
  </si>
  <si>
    <t>afrechette65</t>
  </si>
  <si>
    <t>aidanshea</t>
  </si>
  <si>
    <t>aijia_li</t>
  </si>
  <si>
    <t>alehrhoff</t>
  </si>
  <si>
    <t>allensu0929</t>
  </si>
  <si>
    <t>amunique_swan</t>
  </si>
  <si>
    <t>aragaini0</t>
  </si>
  <si>
    <t>ayasskatya</t>
  </si>
  <si>
    <t>bhughes21</t>
  </si>
  <si>
    <t>bmann21</t>
  </si>
  <si>
    <t>britgoh</t>
  </si>
  <si>
    <t>bryncaren</t>
  </si>
  <si>
    <t>cameronsaad</t>
  </si>
  <si>
    <t>carolinaortega9</t>
  </si>
  <si>
    <t>cdiazdv3</t>
  </si>
  <si>
    <t>cgoodrich</t>
  </si>
  <si>
    <t>charlierahbany</t>
  </si>
  <si>
    <t>cknight99</t>
  </si>
  <si>
    <t>cmui35</t>
  </si>
  <si>
    <t>czy991002</t>
  </si>
  <si>
    <t>densor</t>
  </si>
  <si>
    <t>derekripp</t>
  </si>
  <si>
    <t>dhcha</t>
  </si>
  <si>
    <t>dpoulsen21</t>
  </si>
  <si>
    <t>dzaiets</t>
  </si>
  <si>
    <t>ecohen11</t>
  </si>
  <si>
    <t>emakhamreh</t>
  </si>
  <si>
    <t>emilygoldberg</t>
  </si>
  <si>
    <t>emorrisey</t>
  </si>
  <si>
    <t>eschmid</t>
  </si>
  <si>
    <t>evansaleh1</t>
  </si>
  <si>
    <t>faisalghr</t>
  </si>
  <si>
    <t>gesong</t>
  </si>
  <si>
    <t>gnorris98</t>
  </si>
  <si>
    <t>graceajayi</t>
  </si>
  <si>
    <t>hbrookins</t>
  </si>
  <si>
    <t>hrx511124</t>
  </si>
  <si>
    <t>ifortner</t>
  </si>
  <si>
    <t>irmasaluja</t>
  </si>
  <si>
    <t>isabelmeizoso</t>
  </si>
  <si>
    <t>jameszhou1120</t>
  </si>
  <si>
    <t>jconaton</t>
  </si>
  <si>
    <t>jessehorowitz</t>
  </si>
  <si>
    <t>jialvarez</t>
  </si>
  <si>
    <t>jmccluskey</t>
  </si>
  <si>
    <t>jnault</t>
  </si>
  <si>
    <t>jnichols56</t>
  </si>
  <si>
    <t>joon9766</t>
  </si>
  <si>
    <t>katemclemore</t>
  </si>
  <si>
    <t>kbean3</t>
  </si>
  <si>
    <t>kelseymcevoy</t>
  </si>
  <si>
    <t>kgonzalez21</t>
  </si>
  <si>
    <t>khushisutaria</t>
  </si>
  <si>
    <t>kndunn9</t>
  </si>
  <si>
    <t>kumarn</t>
  </si>
  <si>
    <t>kylelyon</t>
  </si>
  <si>
    <t>laurelmiller22</t>
  </si>
  <si>
    <t>leonardobraz</t>
  </si>
  <si>
    <t>ljoyce12345</t>
  </si>
  <si>
    <t>lpdupond</t>
  </si>
  <si>
    <t>ltnguyen</t>
  </si>
  <si>
    <t>luanakiwakana</t>
  </si>
  <si>
    <t>luanfei1022</t>
  </si>
  <si>
    <t>lucasbravos</t>
  </si>
  <si>
    <t>maceopatrick</t>
  </si>
  <si>
    <t>marcocarrero10</t>
  </si>
  <si>
    <t>masahab</t>
  </si>
  <si>
    <t>matthewavena</t>
  </si>
  <si>
    <t>mayakonings</t>
  </si>
  <si>
    <t>megankavanaugh</t>
  </si>
  <si>
    <t>michaelrudy</t>
  </si>
  <si>
    <t>mollykieft</t>
  </si>
  <si>
    <t>monicafrancisco</t>
  </si>
  <si>
    <t>mostacks23</t>
  </si>
  <si>
    <t>mylesfranklin2</t>
  </si>
  <si>
    <t>neilj9530</t>
  </si>
  <si>
    <t>nialldoherty757</t>
  </si>
  <si>
    <t>nickstepanov</t>
  </si>
  <si>
    <t>nmcateer</t>
  </si>
  <si>
    <t>noahlevin</t>
  </si>
  <si>
    <t>noahschwartz</t>
  </si>
  <si>
    <t>nsalangi</t>
  </si>
  <si>
    <t>osullivanl</t>
  </si>
  <si>
    <t>oweber</t>
  </si>
  <si>
    <t>pappasdylan</t>
  </si>
  <si>
    <t>renzolara</t>
  </si>
  <si>
    <t>rishabhroy</t>
  </si>
  <si>
    <t>sarakhaleq</t>
  </si>
  <si>
    <t>sbalter</t>
  </si>
  <si>
    <t>scarmichael</t>
  </si>
  <si>
    <t>sebarosado</t>
  </si>
  <si>
    <t>shahbaz22</t>
  </si>
  <si>
    <t>sophierivard</t>
  </si>
  <si>
    <t>spencerfair7</t>
  </si>
  <si>
    <t>srosenberg</t>
  </si>
  <si>
    <t>sydneygraham</t>
  </si>
  <si>
    <t>theomagill</t>
  </si>
  <si>
    <t>thomasknipe</t>
  </si>
  <si>
    <t>treytorain</t>
  </si>
  <si>
    <t>vlan83</t>
  </si>
  <si>
    <t>yimeng99</t>
  </si>
  <si>
    <t>yrwu_paris</t>
  </si>
  <si>
    <t>ywu596</t>
  </si>
  <si>
    <t>yyang27</t>
  </si>
  <si>
    <t>zacharyross</t>
  </si>
  <si>
    <t>zhouxiaonan33</t>
  </si>
  <si>
    <t>zimmchristoph37</t>
  </si>
  <si>
    <t>zmjia00</t>
  </si>
  <si>
    <t>bchen11</t>
  </si>
  <si>
    <t>bliang</t>
  </si>
  <si>
    <t>brett_guterman</t>
  </si>
  <si>
    <t>jdlynn2022</t>
  </si>
  <si>
    <t>jimhan</t>
  </si>
  <si>
    <t>kimberlybleak</t>
  </si>
  <si>
    <t>niu0630</t>
  </si>
  <si>
    <t>shuran1014</t>
  </si>
  <si>
    <t>Left-click on the down arrow</t>
  </si>
  <si>
    <t>Enter Username on Sheet HW3</t>
  </si>
  <si>
    <t>Prb. 1</t>
  </si>
  <si>
    <t>a</t>
  </si>
  <si>
    <t>b</t>
  </si>
  <si>
    <t>c</t>
  </si>
  <si>
    <t>d</t>
  </si>
  <si>
    <t>e</t>
  </si>
  <si>
    <t>f</t>
  </si>
  <si>
    <t>benitalukose</t>
  </si>
  <si>
    <t>NPV of the proposed cash flows</t>
  </si>
  <si>
    <t>Annualized equivalent</t>
  </si>
  <si>
    <t>time</t>
  </si>
  <si>
    <t>Operating</t>
  </si>
  <si>
    <t>Capital</t>
  </si>
  <si>
    <t>Overhaul</t>
  </si>
  <si>
    <t>COSTS</t>
  </si>
  <si>
    <t>interest rate</t>
  </si>
  <si>
    <t>The purpose of this question is to help you understand how the annualized equivalent (also known as “equivalent annual cost”) of the capital and operating costs of a facility is determined and what it means.  Suppose that we consider a 20-year planning horizon, starting now (“time 0”) and ending 20 years from now (“time 20”).  The capital cost of building a plant is $1,000,000, with $500,000 incurred at the end of time 0 and $500,000 at the end of time 1.  The operating cost is $150,000, incurred at the end of each of the 20 years.  In addition, the plant equipment requires a major overhaul at the end of Years 5, 10, 15, and 20, at a cost of $100,000. The total cost is $4,400,000.  If we divide this with 20, we get $220,000 per year.  But this calculation ignores the time value of money. Using a discount rate of 3%, determine and report the net present value (NPV) of all of the cash flows mentioned. Next, determine and report a fixed dollar amount, incurred at the end of each of the 20 years, which has the same NPV as the actual cash flows. This fixed dollar amount is the annualized equivalent. (Hint: You might find the financial functions in Excel, such as NPV and PMT functions useful.)</t>
  </si>
  <si>
    <t>all costs are incurred at the end of the time periods</t>
  </si>
  <si>
    <t>Edmonton facility</t>
  </si>
  <si>
    <t>Calgary facility</t>
  </si>
  <si>
    <t>Annualized capital and operating cost</t>
  </si>
  <si>
    <t>$250,000 per year</t>
  </si>
  <si>
    <t>$320,000 per year</t>
  </si>
  <si>
    <t>Production capacity</t>
  </si>
  <si>
    <t>2,500 truckloads / year</t>
  </si>
  <si>
    <t>Variable production cost</t>
  </si>
  <si>
    <t>$380 per truckload</t>
  </si>
  <si>
    <t>$420 per truckload</t>
  </si>
  <si>
    <t>Demand per capita</t>
  </si>
  <si>
    <t>truckloads per 1,000 people</t>
  </si>
  <si>
    <t xml:space="preserve">The transportation cost </t>
  </si>
  <si>
    <t>per truck per km</t>
  </si>
  <si>
    <t>Name</t>
  </si>
  <si>
    <t>Node number</t>
  </si>
  <si>
    <t>Market size (population in thousands)</t>
  </si>
  <si>
    <t>Fort McMurray</t>
  </si>
  <si>
    <t>Peace River</t>
  </si>
  <si>
    <t>High Prairie</t>
  </si>
  <si>
    <t>Gift Lake</t>
  </si>
  <si>
    <t>Grande Prairie</t>
  </si>
  <si>
    <t>Slave Lake</t>
  </si>
  <si>
    <t>Valleyview</t>
  </si>
  <si>
    <t>Lac La Biche</t>
  </si>
  <si>
    <t>Swan Hills</t>
  </si>
  <si>
    <t>Bonnyville</t>
  </si>
  <si>
    <t>Whitecourt</t>
  </si>
  <si>
    <t>Westlock</t>
  </si>
  <si>
    <t>Gibbons</t>
  </si>
  <si>
    <t>Vegreville</t>
  </si>
  <si>
    <t>Edson</t>
  </si>
  <si>
    <t>Drayton Valley</t>
  </si>
  <si>
    <t>Spruce Grove</t>
  </si>
  <si>
    <t>Edmonton</t>
  </si>
  <si>
    <t>Hinton</t>
  </si>
  <si>
    <t>Viking</t>
  </si>
  <si>
    <t>Lloydminster</t>
  </si>
  <si>
    <t>Wainwright</t>
  </si>
  <si>
    <t>Intersection</t>
  </si>
  <si>
    <t>Red Deer</t>
  </si>
  <si>
    <t>Killam</t>
  </si>
  <si>
    <t>Camrose</t>
  </si>
  <si>
    <t>Rocky Mountain House</t>
  </si>
  <si>
    <t>Stettler</t>
  </si>
  <si>
    <t>Coronation</t>
  </si>
  <si>
    <t>Provost</t>
  </si>
  <si>
    <t>Three Hills</t>
  </si>
  <si>
    <t>Innisfail</t>
  </si>
  <si>
    <t>Drumheller</t>
  </si>
  <si>
    <t>Youngstown</t>
  </si>
  <si>
    <t>Empress</t>
  </si>
  <si>
    <t>Oyen</t>
  </si>
  <si>
    <t>Calgary</t>
  </si>
  <si>
    <t>Strathmore</t>
  </si>
  <si>
    <t>Vulcan</t>
  </si>
  <si>
    <t>Brooks</t>
  </si>
  <si>
    <t>Medicine Hat</t>
  </si>
  <si>
    <t>Taber</t>
  </si>
  <si>
    <t>Lethbridge</t>
  </si>
  <si>
    <t>Crowsnest Pass</t>
  </si>
  <si>
    <t>Pincher Creek</t>
  </si>
  <si>
    <t>Milk River</t>
  </si>
  <si>
    <t>Cardston</t>
  </si>
  <si>
    <t>From:</t>
  </si>
  <si>
    <t>To:</t>
  </si>
  <si>
    <t>Distance (km)</t>
  </si>
  <si>
    <t xml:space="preserve">What is the demand for Edmonton?  </t>
  </si>
  <si>
    <t>What is the total demand for all of the nodes combined?</t>
  </si>
  <si>
    <t>Trucksloads produced in Edmonton</t>
  </si>
  <si>
    <t>Truckloads produced in Calgary</t>
  </si>
  <si>
    <t>g</t>
  </si>
  <si>
    <t>h</t>
  </si>
  <si>
    <t>From</t>
  </si>
  <si>
    <t>To</t>
  </si>
  <si>
    <t>Flow</t>
  </si>
  <si>
    <t>Total production cost</t>
  </si>
  <si>
    <t>Total capital and operating cost</t>
  </si>
  <si>
    <t>Total of all costs</t>
  </si>
  <si>
    <t>There is one node that does not receive any flow.  Which node is that?</t>
  </si>
  <si>
    <t>i</t>
  </si>
  <si>
    <t>Node 8 is served by Edmonton.  List the numbers for the nodes that the trucks travel through on their way from Edmonton (20) to Node 8. Type the node numbers in the order they were visited. Use as many cells as you need.</t>
  </si>
  <si>
    <t>j</t>
  </si>
  <si>
    <t>Market size (pop. in thousands)</t>
  </si>
  <si>
    <t>Capacity</t>
  </si>
  <si>
    <t>Production</t>
  </si>
  <si>
    <t>The Red Dog case describes the situation as it was twelve years ago.  Since then, the following has happened: 
- Red Dog sold its current Calgary facility.
- The company opened new facilities in Edmonton and in Calgary, with the characteristics summarized on Sheet Prb.2&amp;3.
- The proposed new facilities in Red Deer and Lethbridge are no longer being considered.
- Demand per capita has increased, to an average of 1.35 truckloads per 1,000 people.  The population has increased as well.  Demand for each node should be rounded to the nearest whole number of truckloads.
- The transportation cost has increased to $1.95 per truck per km.  This cost applies both for the trip from the production facility to a demand location and the return trip from the demand location to a production facility.   Assume that that the truck follows the same route for the trip to the demand location and for the return trip.
- Red Dog no longer transports beer using its own trucks to some of the communities in the far north of the province.  As a result, Nodes 1 and 2 have been removed. Also, Node 50 has been removed because it has no demand.
The “Nodes” and “Arcs” worksheets provide the necessary network data.  The “Arcs” worksheet lists each arc only once and the arcs are listed in random order.  In your model, you will need to duplicate each arc, to allow travel in either direction.  For example, your model should include both an arc from 20 to 26 and an arc from 26 to 20.</t>
  </si>
  <si>
    <t>Enter the node number of the facility that serves Node 32 (20 for Edmonton and 41 for Calgary).</t>
  </si>
  <si>
    <t>Total transport cost (do not forget to account for the return trips)</t>
  </si>
  <si>
    <t>Prb. 2</t>
  </si>
  <si>
    <t>Prb. 3</t>
  </si>
  <si>
    <t>Cells for flows in the opposite direction start here</t>
  </si>
  <si>
    <t xml:space="preserve">Report the number of truckloads shipped along each arc in the network. Cells D29:D101 go in one direction, and Cells D102:D174 go in the other direction. If you modeled the problem properly, you should be able to copy paste the solution since the arcs are listed in the same order as in the data. </t>
  </si>
  <si>
    <t>Determine the least cost distribution plan for Red Dog using its current production facilities in Edmonton and Calgary and the current demand. Report the total transport cost, the total production cost, the total capital and operating cost, and the total of all of these costs.  Report the total number of truckloads produced in each production facility. Finally, report the number of truckloads shipped along each arc in the network. (This problem will be marked for consistency, feasibility, and closeness to optimality.)</t>
  </si>
  <si>
    <t>Demand</t>
  </si>
  <si>
    <t>Demand for Edmonton</t>
  </si>
  <si>
    <t>Demand for All Nodes</t>
  </si>
  <si>
    <t>Total</t>
  </si>
  <si>
    <t>NPV</t>
  </si>
  <si>
    <t>Annualized Equivalant</t>
  </si>
  <si>
    <t>Flow in</t>
  </si>
  <si>
    <t>Flow Out</t>
  </si>
  <si>
    <t>FI+ Supply</t>
  </si>
  <si>
    <t>FO+ Demand</t>
  </si>
  <si>
    <t>Travel Back</t>
  </si>
  <si>
    <t>Cost</t>
  </si>
  <si>
    <t>TOT</t>
  </si>
  <si>
    <t>transport</t>
  </si>
  <si>
    <t>variable</t>
  </si>
  <si>
    <t>AC + OC</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</si>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</sst>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3" formatCode="_(* #,##0.00_);_(* \(#,##0.00\);_(* &quot;-&quot;??_);_(@_)"/>
    <numFmt numFmtId="164" formatCode="_-&quot;$&quot;* #,##0.00_-;\-&quot;$&quot;* #,##0.00_-;_-&quot;$&quot;* &quot;-&quot;??_-;_-@_-"/>
    <numFmt numFmtId="165" formatCode="0.000"/>
    <numFmt numFmtId="166" formatCode="&quot;$&quot;#,##0.00"/>
    <numFmt numFmtId="167" formatCode="&quot;$&quot;#,##0"/>
  </numFmts>
  <fonts count="18" x14ac:knownFonts="1">
    <font>
      <sz val="11"/>
      <color theme="1"/>
      <name val="Calibri"/>
      <family val="2"/>
      <scheme val="minor"/>
    </font>
    <font>
      <sz val="10"/>
      <name val="Arial"/>
      <family val="2"/>
    </font>
    <font>
      <b/>
      <sz val="16"/>
      <name val="Calibri"/>
      <family val="2"/>
      <scheme val="minor"/>
    </font>
    <font>
      <b/>
      <sz val="16"/>
      <color rgb="FFC00000"/>
      <name val="Calibri"/>
      <family val="2"/>
      <scheme val="minor"/>
    </font>
    <font>
      <sz val="10"/>
      <name val="Calibri"/>
      <family val="2"/>
      <scheme val="minor"/>
    </font>
    <font>
      <i/>
      <sz val="10"/>
      <color theme="0" tint="-0.499984740745262"/>
      <name val="Calibri"/>
      <family val="2"/>
      <scheme val="minor"/>
    </font>
    <font>
      <sz val="11"/>
      <name val="Calibri"/>
      <family val="2"/>
      <scheme val="minor"/>
    </font>
    <font>
      <sz val="10"/>
      <name val="Arial"/>
      <family val="2"/>
    </font>
    <font>
      <b/>
      <sz val="12"/>
      <color theme="0" tint="-0.499984740745262"/>
      <name val="Calibri"/>
      <family val="2"/>
      <scheme val="minor"/>
    </font>
    <font>
      <b/>
      <sz val="14"/>
      <color rgb="FFFF0000"/>
      <name val="Calibri"/>
      <family val="2"/>
      <scheme val="minor"/>
    </font>
    <font>
      <sz val="11"/>
      <color theme="1"/>
      <name val="Calibri"/>
      <family val="2"/>
      <scheme val="minor"/>
    </font>
    <font>
      <i/>
      <sz val="11"/>
      <name val="Calibri"/>
      <family val="2"/>
      <scheme val="minor"/>
    </font>
    <font>
      <b/>
      <sz val="10"/>
      <name val="Calibri"/>
      <family val="2"/>
      <scheme val="minor"/>
    </font>
    <font>
      <b/>
      <sz val="11"/>
      <color theme="0"/>
      <name val="Calibri"/>
      <family val="2"/>
      <scheme val="minor"/>
    </font>
    <font>
      <b/>
      <sz val="11"/>
      <color theme="1"/>
      <name val="Calibri"/>
      <family val="2"/>
      <scheme val="minor"/>
    </font>
    <font>
      <sz val="11"/>
      <color theme="1"/>
      <name val="Calibri"/>
      <family val="2"/>
    </font>
    <font>
      <b/>
      <sz val="11"/>
      <color theme="1"/>
      <name val="Calibri"/>
      <family val="2"/>
    </font>
    <font>
      <b/>
      <sz val="11"/>
      <color rgb="FF00B05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66FFFF"/>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s>
  <cellStyleXfs count="4">
    <xf numFmtId="0" fontId="0" fillId="0" borderId="0"/>
    <xf numFmtId="0" fontId="1" fillId="0" borderId="0"/>
    <xf numFmtId="164" fontId="7" fillId="0" borderId="0" applyFont="0" applyFill="0" applyBorder="0" applyAlignment="0" applyProtection="0"/>
    <xf numFmtId="43" fontId="1" fillId="0" borderId="0" applyFont="0" applyFill="0" applyBorder="0" applyAlignment="0" applyProtection="0"/>
  </cellStyleXfs>
  <cellXfs count="66">
    <xf numFmtId="0" fontId="0" fillId="0" borderId="0" xfId="0"/>
    <xf numFmtId="0" fontId="2" fillId="0" borderId="0" xfId="1" applyFont="1" applyAlignment="1">
      <alignment vertical="center"/>
    </xf>
    <xf numFmtId="0" fontId="4" fillId="0" borderId="0" xfId="1" applyFont="1" applyAlignment="1">
      <alignment vertical="center"/>
    </xf>
    <xf numFmtId="0" fontId="4" fillId="0" borderId="0" xfId="1" applyFont="1" applyAlignment="1">
      <alignment horizontal="center" vertical="center"/>
    </xf>
    <xf numFmtId="0" fontId="1" fillId="0" borderId="0" xfId="1"/>
    <xf numFmtId="0" fontId="5" fillId="0" borderId="0" xfId="1" applyFont="1" applyAlignment="1">
      <alignment horizontal="center" vertical="center"/>
    </xf>
    <xf numFmtId="0" fontId="6" fillId="3" borderId="2" xfId="1" applyFont="1" applyFill="1" applyBorder="1" applyAlignment="1">
      <alignment horizontal="left" vertical="center" wrapText="1"/>
    </xf>
    <xf numFmtId="0" fontId="9" fillId="2" borderId="1" xfId="1" applyFont="1" applyFill="1" applyBorder="1" applyAlignment="1">
      <alignment horizontal="center" vertical="center"/>
    </xf>
    <xf numFmtId="0" fontId="3" fillId="2" borderId="1" xfId="1" applyFont="1" applyFill="1" applyBorder="1" applyAlignment="1" applyProtection="1">
      <alignment horizontal="center" vertical="center"/>
      <protection locked="0"/>
    </xf>
    <xf numFmtId="0" fontId="6" fillId="0" borderId="0" xfId="1" applyFont="1" applyAlignment="1">
      <alignment vertical="center"/>
    </xf>
    <xf numFmtId="0" fontId="11" fillId="0" borderId="0" xfId="1" applyFont="1" applyAlignment="1">
      <alignment horizontal="center" vertical="center"/>
    </xf>
    <xf numFmtId="0" fontId="10" fillId="0" borderId="0" xfId="0" applyFont="1"/>
    <xf numFmtId="0" fontId="6" fillId="3" borderId="2" xfId="1" applyFont="1" applyFill="1" applyBorder="1" applyAlignment="1">
      <alignment horizontal="right" vertical="center" wrapText="1"/>
    </xf>
    <xf numFmtId="0" fontId="6" fillId="5" borderId="2" xfId="1" applyFont="1" applyFill="1" applyBorder="1" applyAlignment="1">
      <alignment horizontal="left" vertical="center" wrapText="1"/>
    </xf>
    <xf numFmtId="0" fontId="4" fillId="0" borderId="0" xfId="1" applyFont="1" applyFill="1" applyBorder="1" applyAlignment="1" applyProtection="1">
      <alignment horizontal="center" vertical="center"/>
    </xf>
    <xf numFmtId="165" fontId="4" fillId="0" borderId="0" xfId="1" applyNumberFormat="1" applyFont="1" applyFill="1" applyBorder="1" applyAlignment="1" applyProtection="1">
      <alignment horizontal="center" vertical="center"/>
    </xf>
    <xf numFmtId="0" fontId="4" fillId="0" borderId="0" xfId="1" applyFont="1" applyFill="1" applyAlignment="1">
      <alignment horizontal="center" vertical="center"/>
    </xf>
    <xf numFmtId="165" fontId="4" fillId="0" borderId="0" xfId="1" applyNumberFormat="1" applyFont="1" applyFill="1" applyBorder="1" applyAlignment="1" applyProtection="1">
      <alignment horizontal="center" vertical="center"/>
      <protection locked="0"/>
    </xf>
    <xf numFmtId="2" fontId="0" fillId="0" borderId="0" xfId="0" applyNumberFormat="1" applyFont="1" applyFill="1" applyBorder="1" applyAlignment="1">
      <alignment horizontal="center"/>
    </xf>
    <xf numFmtId="0" fontId="12" fillId="0" borderId="0" xfId="1" applyFont="1" applyAlignment="1">
      <alignment horizontal="center" vertical="center"/>
    </xf>
    <xf numFmtId="166" fontId="4" fillId="4" borderId="2" xfId="1" applyNumberFormat="1" applyFont="1" applyFill="1" applyBorder="1" applyAlignment="1" applyProtection="1">
      <alignment horizontal="center" vertical="center"/>
      <protection locked="0"/>
    </xf>
    <xf numFmtId="0" fontId="12" fillId="0" borderId="0" xfId="1" applyFont="1" applyAlignment="1">
      <alignment horizontal="right" vertical="center"/>
    </xf>
    <xf numFmtId="165" fontId="4" fillId="0" borderId="2" xfId="1" applyNumberFormat="1" applyFont="1" applyFill="1" applyBorder="1" applyAlignment="1" applyProtection="1">
      <alignment horizontal="center" vertical="center"/>
      <protection locked="0"/>
    </xf>
    <xf numFmtId="1" fontId="4" fillId="4" borderId="2" xfId="1" applyNumberFormat="1" applyFont="1" applyFill="1" applyBorder="1" applyAlignment="1" applyProtection="1">
      <alignment horizontal="center" vertical="center"/>
      <protection locked="0"/>
    </xf>
    <xf numFmtId="9" fontId="0" fillId="0" borderId="2" xfId="0" applyNumberFormat="1" applyBorder="1" applyAlignment="1">
      <alignment horizontal="center"/>
    </xf>
    <xf numFmtId="0" fontId="0" fillId="0" borderId="0" xfId="0" applyAlignment="1">
      <alignment horizontal="center"/>
    </xf>
    <xf numFmtId="167" fontId="0" fillId="0" borderId="0" xfId="0" applyNumberFormat="1"/>
    <xf numFmtId="0" fontId="13" fillId="6" borderId="2" xfId="0" applyFont="1" applyFill="1" applyBorder="1" applyAlignment="1">
      <alignment horizontal="center"/>
    </xf>
    <xf numFmtId="0" fontId="0" fillId="7" borderId="2" xfId="0" applyFill="1" applyBorder="1" applyAlignment="1">
      <alignment horizontal="center"/>
    </xf>
    <xf numFmtId="167" fontId="0" fillId="0" borderId="2" xfId="0" applyNumberFormat="1" applyBorder="1" applyAlignment="1">
      <alignment horizontal="center"/>
    </xf>
    <xf numFmtId="0" fontId="0" fillId="8" borderId="0" xfId="0" applyFill="1" applyAlignment="1">
      <alignment horizontal="center"/>
    </xf>
    <xf numFmtId="0" fontId="0" fillId="0" borderId="0" xfId="0" applyAlignment="1">
      <alignment horizontal="left"/>
    </xf>
    <xf numFmtId="8" fontId="0" fillId="0" borderId="0" xfId="0" applyNumberFormat="1"/>
    <xf numFmtId="0" fontId="0" fillId="0" borderId="6" xfId="0" applyFill="1" applyBorder="1" applyAlignment="1">
      <alignment horizontal="center"/>
    </xf>
    <xf numFmtId="0" fontId="16" fillId="0" borderId="0" xfId="0" applyFont="1" applyAlignment="1">
      <alignment vertical="center" wrapText="1"/>
    </xf>
    <xf numFmtId="0" fontId="16" fillId="0" borderId="7" xfId="0" applyFont="1" applyBorder="1" applyAlignment="1">
      <alignment horizontal="center" vertical="center" wrapText="1"/>
    </xf>
    <xf numFmtId="0" fontId="15" fillId="0" borderId="0" xfId="0" applyFont="1" applyAlignment="1">
      <alignment horizontal="right" vertical="center" wrapText="1"/>
    </xf>
    <xf numFmtId="0" fontId="14" fillId="0" borderId="0" xfId="0" applyFont="1" applyAlignment="1">
      <alignment horizontal="center" wrapText="1"/>
    </xf>
    <xf numFmtId="0" fontId="14" fillId="0" borderId="0" xfId="0" applyFont="1" applyAlignment="1">
      <alignment horizontal="center"/>
    </xf>
    <xf numFmtId="0" fontId="17" fillId="0" borderId="0" xfId="0" applyFont="1" applyAlignment="1">
      <alignment horizontal="center"/>
    </xf>
    <xf numFmtId="0" fontId="6" fillId="0" borderId="2" xfId="1" applyFont="1" applyFill="1" applyBorder="1" applyAlignment="1">
      <alignment horizontal="right" vertical="center" wrapText="1"/>
    </xf>
    <xf numFmtId="0" fontId="8" fillId="0" borderId="0" xfId="0" applyFont="1" applyFill="1" applyAlignment="1">
      <alignment horizontal="center" vertical="center"/>
    </xf>
    <xf numFmtId="165" fontId="4" fillId="9" borderId="2" xfId="1" applyNumberFormat="1" applyFont="1" applyFill="1" applyBorder="1" applyAlignment="1" applyProtection="1">
      <alignment horizontal="center" vertical="center"/>
    </xf>
    <xf numFmtId="0" fontId="4" fillId="9" borderId="2" xfId="1" applyFont="1" applyFill="1" applyBorder="1" applyAlignment="1">
      <alignment horizontal="center" vertical="center"/>
    </xf>
    <xf numFmtId="0" fontId="0" fillId="0" borderId="2" xfId="0" applyBorder="1" applyAlignment="1">
      <alignment horizontal="center"/>
    </xf>
    <xf numFmtId="1" fontId="4" fillId="9" borderId="5" xfId="1" applyNumberFormat="1" applyFont="1" applyFill="1" applyBorder="1" applyAlignment="1" applyProtection="1">
      <alignment horizontal="center" vertical="center"/>
      <protection locked="0"/>
    </xf>
    <xf numFmtId="0" fontId="6" fillId="0" borderId="0" xfId="1" applyFont="1" applyFill="1" applyBorder="1" applyAlignment="1">
      <alignment horizontal="right" vertical="center" wrapText="1"/>
    </xf>
    <xf numFmtId="0" fontId="14" fillId="0" borderId="0" xfId="0" applyFont="1"/>
    <xf numFmtId="0" fontId="6" fillId="0" borderId="0" xfId="1" applyFont="1" applyFill="1" applyBorder="1" applyAlignment="1">
      <alignment horizontal="left" vertical="center" wrapText="1"/>
    </xf>
    <xf numFmtId="0" fontId="0" fillId="0" borderId="0" xfId="0" applyBorder="1" applyAlignment="1">
      <alignment horizontal="center"/>
    </xf>
    <xf numFmtId="166" fontId="4" fillId="0" borderId="2" xfId="1" applyNumberFormat="1" applyFont="1" applyFill="1" applyBorder="1" applyAlignment="1" applyProtection="1">
      <alignment horizontal="center" vertical="center"/>
      <protection locked="0"/>
    </xf>
    <xf numFmtId="0" fontId="4" fillId="10" borderId="0" xfId="1" applyFont="1" applyFill="1" applyAlignment="1">
      <alignment horizontal="right" vertical="center"/>
    </xf>
    <xf numFmtId="0" fontId="4" fillId="10" borderId="0" xfId="1" applyFont="1" applyFill="1" applyAlignment="1">
      <alignment vertical="center"/>
    </xf>
    <xf numFmtId="0" fontId="8" fillId="0" borderId="0" xfId="0" applyFont="1" applyAlignment="1" applyProtection="1">
      <alignment vertical="center"/>
      <protection locked="0"/>
    </xf>
    <xf numFmtId="0" fontId="4" fillId="0" borderId="2" xfId="1" applyFont="1" applyFill="1" applyBorder="1" applyAlignment="1" applyProtection="1">
      <alignment horizontal="center" vertical="center"/>
      <protection locked="0"/>
    </xf>
    <xf numFmtId="2" fontId="0" fillId="0" borderId="2" xfId="0" applyNumberFormat="1" applyFont="1" applyFill="1" applyBorder="1" applyAlignment="1" applyProtection="1">
      <alignment horizontal="center"/>
      <protection locked="0"/>
    </xf>
    <xf numFmtId="0" fontId="4" fillId="0" borderId="0" xfId="1" applyFont="1" applyAlignment="1" applyProtection="1">
      <alignment horizontal="center" vertical="center"/>
      <protection locked="0"/>
    </xf>
    <xf numFmtId="3" fontId="4" fillId="4" borderId="2" xfId="1" applyNumberFormat="1" applyFont="1" applyFill="1" applyBorder="1" applyAlignment="1" applyProtection="1">
      <alignment horizontal="center" vertical="center"/>
      <protection locked="0"/>
    </xf>
    <xf numFmtId="8" fontId="0" fillId="0" borderId="0" xfId="0" applyNumberFormat="1" applyAlignment="1">
      <alignment horizontal="center"/>
    </xf>
    <xf numFmtId="1" fontId="0" fillId="0" borderId="0" xfId="0" applyNumberFormat="1"/>
    <xf numFmtId="0" fontId="0" fillId="11" borderId="0" xfId="0" applyFill="1"/>
    <xf numFmtId="0" fontId="0" fillId="12" borderId="0" xfId="0" applyFill="1"/>
    <xf numFmtId="0" fontId="0" fillId="0" borderId="0" xfId="0" applyFill="1"/>
    <xf numFmtId="0" fontId="0" fillId="7" borderId="3"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cellXfs>
  <cellStyles count="4">
    <cellStyle name="Comma 2" xfId="3" xr:uid="{00000000-0005-0000-0000-000000000000}"/>
    <cellStyle name="Currency 2" xfId="2" xr:uid="{00000000-0005-0000-0000-000001000000}"/>
    <cellStyle name="Normal" xfId="0" builtinId="0"/>
    <cellStyle name="Normal 2" xfId="1" xr:uid="{00000000-0005-0000-0000-000003000000}"/>
  </cellStyles>
  <dxfs count="0"/>
  <tableStyles count="0" defaultTableStyle="TableStyleMedium2" defaultPivotStyle="PivotStyleLight16"/>
  <colors>
    <mruColors>
      <color rgb="FF66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Drop" dropLines="40" dropStyle="combo" dx="20" fmlaLink="$AC$1" fmlaRange="$AB$1:$AB$135" noThreeD="1" sel="90" val="79"/>
</file>

<file path=xl/drawings/drawing1.xml><?xml version="1.0" encoding="utf-8"?>
<xdr:wsDr xmlns:xdr="http://schemas.openxmlformats.org/drawingml/2006/spreadsheetDrawing" xmlns:a="http://schemas.openxmlformats.org/drawingml/2006/main">
  <xdr:twoCellAnchor>
    <xdr:from>
      <xdr:col>0</xdr:col>
      <xdr:colOff>45720</xdr:colOff>
      <xdr:row>1</xdr:row>
      <xdr:rowOff>53340</xdr:rowOff>
    </xdr:from>
    <xdr:to>
      <xdr:col>4</xdr:col>
      <xdr:colOff>213360</xdr:colOff>
      <xdr:row>4</xdr:row>
      <xdr:rowOff>121920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5720" y="449580"/>
          <a:ext cx="5935980" cy="59436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Select your USERNAME from the dropdown menu above. </a:t>
          </a:r>
          <a:br>
            <a:rPr lang="en-US" sz="1600" b="1">
              <a:solidFill>
                <a:srgbClr val="FF0000"/>
              </a:solidFill>
            </a:rPr>
          </a:br>
          <a:r>
            <a:rPr lang="en-US" sz="1600" b="1">
              <a:solidFill>
                <a:srgbClr val="FF0000"/>
              </a:solidFill>
            </a:rPr>
            <a:t>Use</a:t>
          </a:r>
          <a:r>
            <a:rPr lang="en-US" sz="1600" b="1" baseline="0">
              <a:solidFill>
                <a:srgbClr val="FF0000"/>
              </a:solidFill>
            </a:rPr>
            <a:t> the Arrow keys or Page Up/Page Down keys to find your name.</a:t>
          </a:r>
          <a:endParaRPr lang="en-US" sz="1600" b="1">
            <a:solidFill>
              <a:srgbClr val="FF0000"/>
            </a:solidFill>
          </a:endParaRPr>
        </a:p>
      </xdr:txBody>
    </xdr:sp>
    <xdr:clientData/>
  </xdr:twoCellAnchor>
  <xdr:twoCellAnchor>
    <xdr:from>
      <xdr:col>0</xdr:col>
      <xdr:colOff>45720</xdr:colOff>
      <xdr:row>5</xdr:row>
      <xdr:rowOff>38100</xdr:rowOff>
    </xdr:from>
    <xdr:to>
      <xdr:col>4</xdr:col>
      <xdr:colOff>213360</xdr:colOff>
      <xdr:row>25</xdr:row>
      <xdr:rowOff>30480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5720" y="1165860"/>
          <a:ext cx="5935980" cy="36499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dk1"/>
              </a:solidFill>
              <a:effectLst/>
              <a:latin typeface="+mn-lt"/>
              <a:ea typeface="+mn-ea"/>
              <a:cs typeface="+mn-cs"/>
            </a:rPr>
            <a:t>Instructions (IMPORTANT - Please Read!)</a:t>
          </a:r>
        </a:p>
        <a:p>
          <a:pPr rtl="0"/>
          <a:endParaRPr lang="en-US">
            <a:effectLst/>
          </a:endParaRPr>
        </a:p>
        <a:p>
          <a:pPr rtl="0"/>
          <a:r>
            <a:rPr lang="en-US" sz="1100" b="0" i="0" baseline="0">
              <a:solidFill>
                <a:schemeClr val="dk1"/>
              </a:solidFill>
              <a:effectLst/>
              <a:latin typeface="+mn-lt"/>
              <a:ea typeface="+mn-ea"/>
              <a:cs typeface="+mn-cs"/>
            </a:rPr>
            <a:t>1. Select your Username from the dropdown menu above.</a:t>
          </a:r>
        </a:p>
        <a:p>
          <a:pPr rtl="0"/>
          <a:r>
            <a:rPr lang="en-US" sz="1100" b="0" i="0" baseline="0">
              <a:solidFill>
                <a:schemeClr val="dk1"/>
              </a:solidFill>
              <a:effectLst/>
              <a:latin typeface="+mn-lt"/>
              <a:ea typeface="+mn-ea"/>
              <a:cs typeface="+mn-cs"/>
            </a:rPr>
            <a:t>2. Enter all answers to questions on the </a:t>
          </a:r>
          <a:r>
            <a:rPr lang="en-US" sz="1100" b="1" i="0" baseline="0">
              <a:solidFill>
                <a:schemeClr val="dk1"/>
              </a:solidFill>
              <a:effectLst/>
              <a:latin typeface="+mn-lt"/>
              <a:ea typeface="+mn-ea"/>
              <a:cs typeface="+mn-cs"/>
            </a:rPr>
            <a:t>'Questions' </a:t>
          </a:r>
          <a:r>
            <a:rPr lang="en-US" sz="1100" b="0" i="0" baseline="0">
              <a:solidFill>
                <a:schemeClr val="dk1"/>
              </a:solidFill>
              <a:effectLst/>
              <a:latin typeface="+mn-lt"/>
              <a:ea typeface="+mn-ea"/>
              <a:cs typeface="+mn-cs"/>
            </a:rPr>
            <a:t>sheet. Submit your own workbook that you downloaded yourself while logged into the Course Web. </a:t>
          </a:r>
          <a:endParaRPr lang="en-US">
            <a:effectLst/>
          </a:endParaRPr>
        </a:p>
        <a:p>
          <a:pPr rtl="0"/>
          <a:r>
            <a:rPr lang="en-US" sz="1100" b="0" i="0" baseline="0">
              <a:solidFill>
                <a:schemeClr val="dk1"/>
              </a:solidFill>
              <a:effectLst/>
              <a:latin typeface="+mn-lt"/>
              <a:ea typeface="+mn-ea"/>
              <a:cs typeface="+mn-cs"/>
            </a:rPr>
            <a:t>3. You can use the Questions sheet for your calculations.  However, make sure you enter your answers into the designated cells (yellow cells).  </a:t>
          </a:r>
          <a:endParaRPr lang="en-US">
            <a:effectLst/>
          </a:endParaRPr>
        </a:p>
        <a:p>
          <a:pPr rtl="0"/>
          <a:r>
            <a:rPr lang="en-US" sz="1100" b="0" i="0" baseline="0">
              <a:solidFill>
                <a:schemeClr val="dk1"/>
              </a:solidFill>
              <a:effectLst/>
              <a:latin typeface="+mn-lt"/>
              <a:ea typeface="+mn-ea"/>
              <a:cs typeface="+mn-cs"/>
            </a:rPr>
            <a:t>4. This homework must be submitted online </a:t>
          </a:r>
          <a:r>
            <a:rPr lang="en-US" sz="1100" b="1" i="0" baseline="0">
              <a:solidFill>
                <a:schemeClr val="dk1"/>
              </a:solidFill>
              <a:effectLst/>
              <a:latin typeface="+mn-lt"/>
              <a:ea typeface="+mn-ea"/>
              <a:cs typeface="+mn-cs"/>
            </a:rPr>
            <a:t>before midnight on Tuesday, November 10, 2020</a:t>
          </a:r>
          <a:r>
            <a:rPr lang="en-US" sz="1100" b="0" i="0" baseline="0">
              <a:solidFill>
                <a:schemeClr val="dk1"/>
              </a:solidFill>
              <a:effectLst/>
              <a:latin typeface="+mn-lt"/>
              <a:ea typeface="+mn-ea"/>
              <a:cs typeface="+mn-cs"/>
            </a:rPr>
            <a:t>. Late submissions will not be accepted.  </a:t>
          </a:r>
          <a:endParaRPr lang="en-US">
            <a:effectLst/>
          </a:endParaRPr>
        </a:p>
        <a:p>
          <a:pPr rtl="0"/>
          <a:r>
            <a:rPr lang="en-US" sz="1100" b="0" i="0" baseline="0">
              <a:solidFill>
                <a:schemeClr val="dk1"/>
              </a:solidFill>
              <a:effectLst/>
              <a:latin typeface="+mn-lt"/>
              <a:ea typeface="+mn-ea"/>
              <a:cs typeface="+mn-cs"/>
            </a:rPr>
            <a:t>5.  Since you will be using Formulas in Excel, the </a:t>
          </a:r>
          <a:r>
            <a:rPr lang="en-US" sz="1100" b="1" i="0" baseline="0">
              <a:solidFill>
                <a:schemeClr val="dk1"/>
              </a:solidFill>
              <a:effectLst/>
              <a:latin typeface="+mn-lt"/>
              <a:ea typeface="+mn-ea"/>
              <a:cs typeface="+mn-cs"/>
            </a:rPr>
            <a:t>BEST</a:t>
          </a:r>
          <a:r>
            <a:rPr lang="en-US" sz="1100" b="0" i="0" baseline="0">
              <a:solidFill>
                <a:schemeClr val="dk1"/>
              </a:solidFill>
              <a:effectLst/>
              <a:latin typeface="+mn-lt"/>
              <a:ea typeface="+mn-ea"/>
              <a:cs typeface="+mn-cs"/>
            </a:rPr>
            <a:t> way to enter an answer into an Answer Cell is to Copy the cell containing the answer, then click inside the answer cell and choose 'Paste-Special' 'Values.' This will ensure that we receive your </a:t>
          </a:r>
          <a:r>
            <a:rPr lang="en-US" sz="1100" b="1" i="1" baseline="0">
              <a:solidFill>
                <a:schemeClr val="dk1"/>
              </a:solidFill>
              <a:effectLst/>
              <a:latin typeface="+mn-lt"/>
              <a:ea typeface="+mn-ea"/>
              <a:cs typeface="+mn-cs"/>
            </a:rPr>
            <a:t>exact</a:t>
          </a:r>
          <a:r>
            <a:rPr lang="en-US" sz="1100" b="0" i="0" baseline="0">
              <a:solidFill>
                <a:schemeClr val="dk1"/>
              </a:solidFill>
              <a:effectLst/>
              <a:latin typeface="+mn-lt"/>
              <a:ea typeface="+mn-ea"/>
              <a:cs typeface="+mn-cs"/>
            </a:rPr>
            <a:t> answer and not a </a:t>
          </a:r>
          <a:r>
            <a:rPr lang="en-US" sz="1100" b="1" i="1" baseline="0">
              <a:solidFill>
                <a:schemeClr val="dk1"/>
              </a:solidFill>
              <a:effectLst/>
              <a:latin typeface="+mn-lt"/>
              <a:ea typeface="+mn-ea"/>
              <a:cs typeface="+mn-cs"/>
            </a:rPr>
            <a:t>rounded</a:t>
          </a:r>
          <a:r>
            <a:rPr lang="en-US" sz="1100" b="0" i="1"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answer. (</a:t>
          </a:r>
          <a:r>
            <a:rPr lang="en-US" sz="1100" b="1" i="0" baseline="0">
              <a:solidFill>
                <a:schemeClr val="dk1"/>
              </a:solidFill>
              <a:effectLst/>
              <a:latin typeface="+mn-lt"/>
              <a:ea typeface="+mn-ea"/>
              <a:cs typeface="+mn-cs"/>
            </a:rPr>
            <a:t>No credit will be given</a:t>
          </a:r>
          <a:r>
            <a:rPr lang="en-US" sz="1100" b="0" i="0" baseline="0">
              <a:solidFill>
                <a:schemeClr val="dk1"/>
              </a:solidFill>
              <a:effectLst/>
              <a:latin typeface="+mn-lt"/>
              <a:ea typeface="+mn-ea"/>
              <a:cs typeface="+mn-cs"/>
            </a:rPr>
            <a:t> for improperly formatted answers or rounded answers.) Alternately you can use cell references in your answers.  However, </a:t>
          </a:r>
          <a:r>
            <a:rPr lang="en-US" sz="1100" b="1" i="1" baseline="0">
              <a:solidFill>
                <a:schemeClr val="dk1"/>
              </a:solidFill>
              <a:effectLst/>
              <a:latin typeface="+mn-lt"/>
              <a:ea typeface="+mn-ea"/>
              <a:cs typeface="+mn-cs"/>
            </a:rPr>
            <a:t>avoid</a:t>
          </a:r>
          <a:r>
            <a:rPr lang="en-US" sz="1100" b="0" i="0" baseline="0">
              <a:solidFill>
                <a:schemeClr val="dk1"/>
              </a:solidFill>
              <a:effectLst/>
              <a:latin typeface="+mn-lt"/>
              <a:ea typeface="+mn-ea"/>
              <a:cs typeface="+mn-cs"/>
            </a:rPr>
            <a:t> 'typing' numerical answers into cell, as you may make mistakes. </a:t>
          </a:r>
        </a:p>
        <a:p>
          <a:pPr rtl="0"/>
          <a:r>
            <a:rPr lang="en-US" sz="1100" b="1" i="0" baseline="0">
              <a:solidFill>
                <a:srgbClr val="C00000"/>
              </a:solidFill>
              <a:effectLst/>
              <a:latin typeface="+mn-lt"/>
              <a:ea typeface="+mn-ea"/>
              <a:cs typeface="+mn-cs"/>
            </a:rPr>
            <a:t>6. The "Questions" sheet is locked to prevent you from deleting or adding rows/columns or move the answer cells on this sheet.  You can unlock it using the Password "EE" if you wish to take this risk.</a:t>
          </a:r>
        </a:p>
        <a:p>
          <a:pPr rtl="0"/>
          <a:r>
            <a:rPr lang="en-US" sz="1200" b="1" i="0" baseline="0">
              <a:solidFill>
                <a:srgbClr val="0000FF"/>
              </a:solidFill>
              <a:effectLst/>
              <a:latin typeface="+mn-lt"/>
              <a:ea typeface="+mn-ea"/>
              <a:cs typeface="+mn-cs"/>
            </a:rPr>
            <a:t>7. </a:t>
          </a:r>
          <a:r>
            <a:rPr lang="en-US" sz="1200" b="1">
              <a:solidFill>
                <a:srgbClr val="0000FF"/>
              </a:solidFill>
              <a:effectLst/>
              <a:latin typeface="+mn-lt"/>
              <a:ea typeface="+mn-ea"/>
              <a:cs typeface="+mn-cs"/>
            </a:rPr>
            <a:t>Please start by reading “Case 9: Red Dog Beer Company” on pages 132-134 in the course pack, if you have not done so already.</a:t>
          </a:r>
          <a:endParaRPr lang="en-US" sz="1200" b="1">
            <a:solidFill>
              <a:srgbClr val="0000FF"/>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2</xdr:col>
          <xdr:colOff>53340</xdr:colOff>
          <xdr:row>0</xdr:row>
          <xdr:rowOff>30480</xdr:rowOff>
        </xdr:from>
        <xdr:to>
          <xdr:col>2</xdr:col>
          <xdr:colOff>2979420</xdr:colOff>
          <xdr:row>0</xdr:row>
          <xdr:rowOff>358140</xdr:rowOff>
        </xdr:to>
        <xdr:sp macro="" textlink="">
          <xdr:nvSpPr>
            <xdr:cNvPr id="1027" name="Drop Dow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57150</xdr:colOff>
      <xdr:row>0</xdr:row>
      <xdr:rowOff>0</xdr:rowOff>
    </xdr:from>
    <xdr:to>
      <xdr:col>8</xdr:col>
      <xdr:colOff>247650</xdr:colOff>
      <xdr:row>36</xdr:row>
      <xdr:rowOff>114300</xdr:rowOff>
    </xdr:to>
    <xdr:sp macro="" textlink="">
      <xdr:nvSpPr>
        <xdr:cNvPr id="2" name="Rectangle 1">
          <a:extLst>
            <a:ext uri="{FF2B5EF4-FFF2-40B4-BE49-F238E27FC236}">
              <a16:creationId xmlns:a16="http://schemas.microsoft.com/office/drawing/2014/main" id="{00000000-0008-0000-0700-000002000000}"/>
            </a:ext>
          </a:extLst>
        </xdr:cNvPr>
        <xdr:cNvSpPr/>
      </xdr:nvSpPr>
      <xdr:spPr>
        <a:xfrm>
          <a:off x="57150" y="0"/>
          <a:ext cx="5067300" cy="66979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581023</xdr:colOff>
      <xdr:row>0</xdr:row>
      <xdr:rowOff>142871</xdr:rowOff>
    </xdr:from>
    <xdr:to>
      <xdr:col>6</xdr:col>
      <xdr:colOff>228598</xdr:colOff>
      <xdr:row>2</xdr:row>
      <xdr:rowOff>71434</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629023" y="142871"/>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3</a:t>
          </a:r>
        </a:p>
      </xdr:txBody>
    </xdr:sp>
    <xdr:clientData/>
  </xdr:twoCellAnchor>
  <xdr:twoCellAnchor>
    <xdr:from>
      <xdr:col>5</xdr:col>
      <xdr:colOff>495300</xdr:colOff>
      <xdr:row>1</xdr:row>
      <xdr:rowOff>52388</xdr:rowOff>
    </xdr:from>
    <xdr:to>
      <xdr:col>5</xdr:col>
      <xdr:colOff>581025</xdr:colOff>
      <xdr:row>1</xdr:row>
      <xdr:rowOff>147638</xdr:rowOff>
    </xdr:to>
    <xdr:sp macro="" textlink="">
      <xdr:nvSpPr>
        <xdr:cNvPr id="4" name="Rectangle 3">
          <a:extLst>
            <a:ext uri="{FF2B5EF4-FFF2-40B4-BE49-F238E27FC236}">
              <a16:creationId xmlns:a16="http://schemas.microsoft.com/office/drawing/2014/main" id="{00000000-0008-0000-0700-000004000000}"/>
            </a:ext>
          </a:extLst>
        </xdr:cNvPr>
        <xdr:cNvSpPr/>
      </xdr:nvSpPr>
      <xdr:spPr>
        <a:xfrm>
          <a:off x="3543300" y="235268"/>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428621</xdr:colOff>
      <xdr:row>4</xdr:row>
      <xdr:rowOff>147644</xdr:rowOff>
    </xdr:from>
    <xdr:to>
      <xdr:col>2</xdr:col>
      <xdr:colOff>76196</xdr:colOff>
      <xdr:row>6</xdr:row>
      <xdr:rowOff>76207</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038221" y="879164"/>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4</a:t>
          </a:r>
        </a:p>
      </xdr:txBody>
    </xdr:sp>
    <xdr:clientData/>
  </xdr:twoCellAnchor>
  <xdr:twoCellAnchor>
    <xdr:from>
      <xdr:col>1</xdr:col>
      <xdr:colOff>342898</xdr:colOff>
      <xdr:row>5</xdr:row>
      <xdr:rowOff>57161</xdr:rowOff>
    </xdr:from>
    <xdr:to>
      <xdr:col>1</xdr:col>
      <xdr:colOff>428623</xdr:colOff>
      <xdr:row>5</xdr:row>
      <xdr:rowOff>152411</xdr:rowOff>
    </xdr:to>
    <xdr:sp macro="" textlink="">
      <xdr:nvSpPr>
        <xdr:cNvPr id="6" name="Rectangle 5">
          <a:extLst>
            <a:ext uri="{FF2B5EF4-FFF2-40B4-BE49-F238E27FC236}">
              <a16:creationId xmlns:a16="http://schemas.microsoft.com/office/drawing/2014/main" id="{00000000-0008-0000-0700-000006000000}"/>
            </a:ext>
          </a:extLst>
        </xdr:cNvPr>
        <xdr:cNvSpPr/>
      </xdr:nvSpPr>
      <xdr:spPr>
        <a:xfrm>
          <a:off x="952498" y="971561"/>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4760</xdr:colOff>
      <xdr:row>7</xdr:row>
      <xdr:rowOff>52375</xdr:rowOff>
    </xdr:from>
    <xdr:to>
      <xdr:col>2</xdr:col>
      <xdr:colOff>261935</xdr:colOff>
      <xdr:row>8</xdr:row>
      <xdr:rowOff>171438</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223960" y="1332535"/>
          <a:ext cx="257175"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5</a:t>
          </a:r>
        </a:p>
      </xdr:txBody>
    </xdr:sp>
    <xdr:clientData/>
  </xdr:twoCellAnchor>
  <xdr:twoCellAnchor>
    <xdr:from>
      <xdr:col>1</xdr:col>
      <xdr:colOff>528637</xdr:colOff>
      <xdr:row>8</xdr:row>
      <xdr:rowOff>76204</xdr:rowOff>
    </xdr:from>
    <xdr:to>
      <xdr:col>2</xdr:col>
      <xdr:colOff>4762</xdr:colOff>
      <xdr:row>8</xdr:row>
      <xdr:rowOff>171454</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1138237" y="153924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609592</xdr:colOff>
      <xdr:row>7</xdr:row>
      <xdr:rowOff>114296</xdr:rowOff>
    </xdr:from>
    <xdr:to>
      <xdr:col>3</xdr:col>
      <xdr:colOff>257167</xdr:colOff>
      <xdr:row>9</xdr:row>
      <xdr:rowOff>42859</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828792" y="1394456"/>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6</a:t>
          </a:r>
        </a:p>
      </xdr:txBody>
    </xdr:sp>
    <xdr:clientData/>
  </xdr:twoCellAnchor>
  <xdr:twoCellAnchor>
    <xdr:from>
      <xdr:col>3</xdr:col>
      <xdr:colOff>104775</xdr:colOff>
      <xdr:row>9</xdr:row>
      <xdr:rowOff>14292</xdr:rowOff>
    </xdr:from>
    <xdr:to>
      <xdr:col>3</xdr:col>
      <xdr:colOff>190500</xdr:colOff>
      <xdr:row>9</xdr:row>
      <xdr:rowOff>109542</xdr:rowOff>
    </xdr:to>
    <xdr:sp macro="" textlink="">
      <xdr:nvSpPr>
        <xdr:cNvPr id="10" name="Rectangle 9">
          <a:extLst>
            <a:ext uri="{FF2B5EF4-FFF2-40B4-BE49-F238E27FC236}">
              <a16:creationId xmlns:a16="http://schemas.microsoft.com/office/drawing/2014/main" id="{00000000-0008-0000-0700-00000A000000}"/>
            </a:ext>
          </a:extLst>
        </xdr:cNvPr>
        <xdr:cNvSpPr/>
      </xdr:nvSpPr>
      <xdr:spPr>
        <a:xfrm>
          <a:off x="1933575" y="166021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481011</xdr:colOff>
      <xdr:row>8</xdr:row>
      <xdr:rowOff>14274</xdr:rowOff>
    </xdr:from>
    <xdr:to>
      <xdr:col>1</xdr:col>
      <xdr:colOff>128586</xdr:colOff>
      <xdr:row>9</xdr:row>
      <xdr:rowOff>133337</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481011" y="1477314"/>
          <a:ext cx="257175"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7</a:t>
          </a:r>
        </a:p>
      </xdr:txBody>
    </xdr:sp>
    <xdr:clientData/>
  </xdr:twoCellAnchor>
  <xdr:twoCellAnchor>
    <xdr:from>
      <xdr:col>0</xdr:col>
      <xdr:colOff>395288</xdr:colOff>
      <xdr:row>9</xdr:row>
      <xdr:rowOff>47629</xdr:rowOff>
    </xdr:from>
    <xdr:to>
      <xdr:col>0</xdr:col>
      <xdr:colOff>481013</xdr:colOff>
      <xdr:row>9</xdr:row>
      <xdr:rowOff>142879</xdr:rowOff>
    </xdr:to>
    <xdr:sp macro="" textlink="">
      <xdr:nvSpPr>
        <xdr:cNvPr id="12" name="Rectangle 11">
          <a:extLst>
            <a:ext uri="{FF2B5EF4-FFF2-40B4-BE49-F238E27FC236}">
              <a16:creationId xmlns:a16="http://schemas.microsoft.com/office/drawing/2014/main" id="{00000000-0008-0000-0700-00000C000000}"/>
            </a:ext>
          </a:extLst>
        </xdr:cNvPr>
        <xdr:cNvSpPr/>
      </xdr:nvSpPr>
      <xdr:spPr>
        <a:xfrm>
          <a:off x="395288" y="1693549"/>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380992</xdr:colOff>
      <xdr:row>8</xdr:row>
      <xdr:rowOff>28562</xdr:rowOff>
    </xdr:from>
    <xdr:to>
      <xdr:col>4</xdr:col>
      <xdr:colOff>28567</xdr:colOff>
      <xdr:row>9</xdr:row>
      <xdr:rowOff>147625</xdr:rowOff>
    </xdr:to>
    <xdr:sp macro="" textlink="">
      <xdr:nvSpPr>
        <xdr:cNvPr id="13" name="TextBox 12">
          <a:extLst>
            <a:ext uri="{FF2B5EF4-FFF2-40B4-BE49-F238E27FC236}">
              <a16:creationId xmlns:a16="http://schemas.microsoft.com/office/drawing/2014/main" id="{00000000-0008-0000-0700-00000D000000}"/>
            </a:ext>
          </a:extLst>
        </xdr:cNvPr>
        <xdr:cNvSpPr txBox="1"/>
      </xdr:nvSpPr>
      <xdr:spPr>
        <a:xfrm>
          <a:off x="2209792" y="1491602"/>
          <a:ext cx="257175"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8</a:t>
          </a:r>
        </a:p>
      </xdr:txBody>
    </xdr:sp>
    <xdr:clientData/>
  </xdr:twoCellAnchor>
  <xdr:twoCellAnchor>
    <xdr:from>
      <xdr:col>3</xdr:col>
      <xdr:colOff>352425</xdr:colOff>
      <xdr:row>9</xdr:row>
      <xdr:rowOff>57154</xdr:rowOff>
    </xdr:from>
    <xdr:to>
      <xdr:col>3</xdr:col>
      <xdr:colOff>438150</xdr:colOff>
      <xdr:row>9</xdr:row>
      <xdr:rowOff>152404</xdr:rowOff>
    </xdr:to>
    <xdr:sp macro="" textlink="">
      <xdr:nvSpPr>
        <xdr:cNvPr id="14" name="Rectangle 13">
          <a:extLst>
            <a:ext uri="{FF2B5EF4-FFF2-40B4-BE49-F238E27FC236}">
              <a16:creationId xmlns:a16="http://schemas.microsoft.com/office/drawing/2014/main" id="{00000000-0008-0000-0700-00000E000000}"/>
            </a:ext>
          </a:extLst>
        </xdr:cNvPr>
        <xdr:cNvSpPr/>
      </xdr:nvSpPr>
      <xdr:spPr>
        <a:xfrm>
          <a:off x="2181225" y="170307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542923</xdr:colOff>
      <xdr:row>9</xdr:row>
      <xdr:rowOff>104775</xdr:rowOff>
    </xdr:from>
    <xdr:to>
      <xdr:col>2</xdr:col>
      <xdr:colOff>190498</xdr:colOff>
      <xdr:row>11</xdr:row>
      <xdr:rowOff>33338</xdr:rowOff>
    </xdr:to>
    <xdr:sp macro="" textlink="">
      <xdr:nvSpPr>
        <xdr:cNvPr id="15" name="TextBox 14">
          <a:extLst>
            <a:ext uri="{FF2B5EF4-FFF2-40B4-BE49-F238E27FC236}">
              <a16:creationId xmlns:a16="http://schemas.microsoft.com/office/drawing/2014/main" id="{00000000-0008-0000-0700-00000F000000}"/>
            </a:ext>
          </a:extLst>
        </xdr:cNvPr>
        <xdr:cNvSpPr txBox="1"/>
      </xdr:nvSpPr>
      <xdr:spPr>
        <a:xfrm>
          <a:off x="1152523" y="1750695"/>
          <a:ext cx="257175"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9</a:t>
          </a:r>
        </a:p>
      </xdr:txBody>
    </xdr:sp>
    <xdr:clientData/>
  </xdr:twoCellAnchor>
  <xdr:twoCellAnchor>
    <xdr:from>
      <xdr:col>1</xdr:col>
      <xdr:colOff>457200</xdr:colOff>
      <xdr:row>10</xdr:row>
      <xdr:rowOff>14292</xdr:rowOff>
    </xdr:from>
    <xdr:to>
      <xdr:col>1</xdr:col>
      <xdr:colOff>542925</xdr:colOff>
      <xdr:row>10</xdr:row>
      <xdr:rowOff>109542</xdr:rowOff>
    </xdr:to>
    <xdr:sp macro="" textlink="">
      <xdr:nvSpPr>
        <xdr:cNvPr id="16" name="Rectangle 15">
          <a:extLst>
            <a:ext uri="{FF2B5EF4-FFF2-40B4-BE49-F238E27FC236}">
              <a16:creationId xmlns:a16="http://schemas.microsoft.com/office/drawing/2014/main" id="{00000000-0008-0000-0700-000010000000}"/>
            </a:ext>
          </a:extLst>
        </xdr:cNvPr>
        <xdr:cNvSpPr/>
      </xdr:nvSpPr>
      <xdr:spPr>
        <a:xfrm>
          <a:off x="1066800" y="184309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176209</xdr:colOff>
      <xdr:row>10</xdr:row>
      <xdr:rowOff>109538</xdr:rowOff>
    </xdr:from>
    <xdr:to>
      <xdr:col>5</xdr:col>
      <xdr:colOff>476250</xdr:colOff>
      <xdr:row>12</xdr:row>
      <xdr:rowOff>38101</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3224209" y="1938338"/>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10</a:t>
          </a:r>
        </a:p>
      </xdr:txBody>
    </xdr:sp>
    <xdr:clientData/>
  </xdr:twoCellAnchor>
  <xdr:twoCellAnchor>
    <xdr:from>
      <xdr:col>5</xdr:col>
      <xdr:colOff>90487</xdr:colOff>
      <xdr:row>11</xdr:row>
      <xdr:rowOff>19055</xdr:rowOff>
    </xdr:from>
    <xdr:to>
      <xdr:col>5</xdr:col>
      <xdr:colOff>176212</xdr:colOff>
      <xdr:row>11</xdr:row>
      <xdr:rowOff>114305</xdr:rowOff>
    </xdr:to>
    <xdr:sp macro="" textlink="">
      <xdr:nvSpPr>
        <xdr:cNvPr id="18" name="Rectangle 17">
          <a:extLst>
            <a:ext uri="{FF2B5EF4-FFF2-40B4-BE49-F238E27FC236}">
              <a16:creationId xmlns:a16="http://schemas.microsoft.com/office/drawing/2014/main" id="{00000000-0008-0000-0700-000012000000}"/>
            </a:ext>
          </a:extLst>
        </xdr:cNvPr>
        <xdr:cNvSpPr/>
      </xdr:nvSpPr>
      <xdr:spPr>
        <a:xfrm>
          <a:off x="3138487" y="2030735"/>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595309</xdr:colOff>
      <xdr:row>13</xdr:row>
      <xdr:rowOff>23813</xdr:rowOff>
    </xdr:from>
    <xdr:to>
      <xdr:col>3</xdr:col>
      <xdr:colOff>285750</xdr:colOff>
      <xdr:row>14</xdr:row>
      <xdr:rowOff>142876</xdr:rowOff>
    </xdr:to>
    <xdr:sp macro="" textlink="">
      <xdr:nvSpPr>
        <xdr:cNvPr id="19" name="TextBox 18">
          <a:extLst>
            <a:ext uri="{FF2B5EF4-FFF2-40B4-BE49-F238E27FC236}">
              <a16:creationId xmlns:a16="http://schemas.microsoft.com/office/drawing/2014/main" id="{00000000-0008-0000-0700-000013000000}"/>
            </a:ext>
          </a:extLst>
        </xdr:cNvPr>
        <xdr:cNvSpPr txBox="1"/>
      </xdr:nvSpPr>
      <xdr:spPr>
        <a:xfrm>
          <a:off x="1814509" y="240125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13</a:t>
          </a:r>
        </a:p>
      </xdr:txBody>
    </xdr:sp>
    <xdr:clientData/>
  </xdr:twoCellAnchor>
  <xdr:twoCellAnchor>
    <xdr:from>
      <xdr:col>2</xdr:col>
      <xdr:colOff>509587</xdr:colOff>
      <xdr:row>13</xdr:row>
      <xdr:rowOff>123830</xdr:rowOff>
    </xdr:from>
    <xdr:to>
      <xdr:col>2</xdr:col>
      <xdr:colOff>595312</xdr:colOff>
      <xdr:row>14</xdr:row>
      <xdr:rowOff>28580</xdr:rowOff>
    </xdr:to>
    <xdr:sp macro="" textlink="">
      <xdr:nvSpPr>
        <xdr:cNvPr id="20" name="Rectangle 19">
          <a:extLst>
            <a:ext uri="{FF2B5EF4-FFF2-40B4-BE49-F238E27FC236}">
              <a16:creationId xmlns:a16="http://schemas.microsoft.com/office/drawing/2014/main" id="{00000000-0008-0000-0700-000014000000}"/>
            </a:ext>
          </a:extLst>
        </xdr:cNvPr>
        <xdr:cNvSpPr/>
      </xdr:nvSpPr>
      <xdr:spPr>
        <a:xfrm>
          <a:off x="1728787" y="250127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4759</xdr:colOff>
      <xdr:row>12</xdr:row>
      <xdr:rowOff>100023</xdr:rowOff>
    </xdr:from>
    <xdr:to>
      <xdr:col>4</xdr:col>
      <xdr:colOff>304800</xdr:colOff>
      <xdr:row>14</xdr:row>
      <xdr:rowOff>28586</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2443159" y="2294583"/>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14</a:t>
          </a:r>
        </a:p>
      </xdr:txBody>
    </xdr:sp>
    <xdr:clientData/>
  </xdr:twoCellAnchor>
  <xdr:twoCellAnchor>
    <xdr:from>
      <xdr:col>3</xdr:col>
      <xdr:colOff>533399</xdr:colOff>
      <xdr:row>13</xdr:row>
      <xdr:rowOff>152405</xdr:rowOff>
    </xdr:from>
    <xdr:to>
      <xdr:col>4</xdr:col>
      <xdr:colOff>9524</xdr:colOff>
      <xdr:row>14</xdr:row>
      <xdr:rowOff>57155</xdr:rowOff>
    </xdr:to>
    <xdr:sp macro="" textlink="">
      <xdr:nvSpPr>
        <xdr:cNvPr id="22" name="Rectangle 21">
          <a:extLst>
            <a:ext uri="{FF2B5EF4-FFF2-40B4-BE49-F238E27FC236}">
              <a16:creationId xmlns:a16="http://schemas.microsoft.com/office/drawing/2014/main" id="{00000000-0008-0000-0700-000016000000}"/>
            </a:ext>
          </a:extLst>
        </xdr:cNvPr>
        <xdr:cNvSpPr/>
      </xdr:nvSpPr>
      <xdr:spPr>
        <a:xfrm>
          <a:off x="2362199" y="2529845"/>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171446</xdr:colOff>
      <xdr:row>11</xdr:row>
      <xdr:rowOff>4763</xdr:rowOff>
    </xdr:from>
    <xdr:to>
      <xdr:col>3</xdr:col>
      <xdr:colOff>471487</xdr:colOff>
      <xdr:row>12</xdr:row>
      <xdr:rowOff>123826</xdr:rowOff>
    </xdr:to>
    <xdr:sp macro="" textlink="">
      <xdr:nvSpPr>
        <xdr:cNvPr id="23" name="TextBox 22">
          <a:extLst>
            <a:ext uri="{FF2B5EF4-FFF2-40B4-BE49-F238E27FC236}">
              <a16:creationId xmlns:a16="http://schemas.microsoft.com/office/drawing/2014/main" id="{00000000-0008-0000-0700-000017000000}"/>
            </a:ext>
          </a:extLst>
        </xdr:cNvPr>
        <xdr:cNvSpPr txBox="1"/>
      </xdr:nvSpPr>
      <xdr:spPr>
        <a:xfrm>
          <a:off x="2000246" y="201644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11</a:t>
          </a:r>
        </a:p>
      </xdr:txBody>
    </xdr:sp>
    <xdr:clientData/>
  </xdr:twoCellAnchor>
  <xdr:twoCellAnchor>
    <xdr:from>
      <xdr:col>3</xdr:col>
      <xdr:colOff>85724</xdr:colOff>
      <xdr:row>11</xdr:row>
      <xdr:rowOff>104780</xdr:rowOff>
    </xdr:from>
    <xdr:to>
      <xdr:col>3</xdr:col>
      <xdr:colOff>171449</xdr:colOff>
      <xdr:row>12</xdr:row>
      <xdr:rowOff>9530</xdr:rowOff>
    </xdr:to>
    <xdr:sp macro="" textlink="">
      <xdr:nvSpPr>
        <xdr:cNvPr id="24" name="Rectangle 23">
          <a:extLst>
            <a:ext uri="{FF2B5EF4-FFF2-40B4-BE49-F238E27FC236}">
              <a16:creationId xmlns:a16="http://schemas.microsoft.com/office/drawing/2014/main" id="{00000000-0008-0000-0700-000018000000}"/>
            </a:ext>
          </a:extLst>
        </xdr:cNvPr>
        <xdr:cNvSpPr/>
      </xdr:nvSpPr>
      <xdr:spPr>
        <a:xfrm>
          <a:off x="1914524" y="211646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28571</xdr:colOff>
      <xdr:row>12</xdr:row>
      <xdr:rowOff>180975</xdr:rowOff>
    </xdr:from>
    <xdr:to>
      <xdr:col>5</xdr:col>
      <xdr:colOff>328612</xdr:colOff>
      <xdr:row>14</xdr:row>
      <xdr:rowOff>109538</xdr:rowOff>
    </xdr:to>
    <xdr:sp macro="" textlink="">
      <xdr:nvSpPr>
        <xdr:cNvPr id="25" name="TextBox 24">
          <a:extLst>
            <a:ext uri="{FF2B5EF4-FFF2-40B4-BE49-F238E27FC236}">
              <a16:creationId xmlns:a16="http://schemas.microsoft.com/office/drawing/2014/main" id="{00000000-0008-0000-0700-000019000000}"/>
            </a:ext>
          </a:extLst>
        </xdr:cNvPr>
        <xdr:cNvSpPr txBox="1"/>
      </xdr:nvSpPr>
      <xdr:spPr>
        <a:xfrm>
          <a:off x="3076571" y="237553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15</a:t>
          </a:r>
        </a:p>
      </xdr:txBody>
    </xdr:sp>
    <xdr:clientData/>
  </xdr:twoCellAnchor>
  <xdr:twoCellAnchor>
    <xdr:from>
      <xdr:col>4</xdr:col>
      <xdr:colOff>495299</xdr:colOff>
      <xdr:row>14</xdr:row>
      <xdr:rowOff>14292</xdr:rowOff>
    </xdr:from>
    <xdr:to>
      <xdr:col>4</xdr:col>
      <xdr:colOff>581024</xdr:colOff>
      <xdr:row>14</xdr:row>
      <xdr:rowOff>109542</xdr:rowOff>
    </xdr:to>
    <xdr:sp macro="" textlink="">
      <xdr:nvSpPr>
        <xdr:cNvPr id="26" name="Rectangle 25">
          <a:extLst>
            <a:ext uri="{FF2B5EF4-FFF2-40B4-BE49-F238E27FC236}">
              <a16:creationId xmlns:a16="http://schemas.microsoft.com/office/drawing/2014/main" id="{00000000-0008-0000-0700-00001A000000}"/>
            </a:ext>
          </a:extLst>
        </xdr:cNvPr>
        <xdr:cNvSpPr/>
      </xdr:nvSpPr>
      <xdr:spPr>
        <a:xfrm>
          <a:off x="2933699" y="257461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204784</xdr:colOff>
      <xdr:row>12</xdr:row>
      <xdr:rowOff>23813</xdr:rowOff>
    </xdr:from>
    <xdr:to>
      <xdr:col>7</xdr:col>
      <xdr:colOff>504825</xdr:colOff>
      <xdr:row>13</xdr:row>
      <xdr:rowOff>142876</xdr:rowOff>
    </xdr:to>
    <xdr:sp macro="" textlink="">
      <xdr:nvSpPr>
        <xdr:cNvPr id="27" name="TextBox 26">
          <a:extLst>
            <a:ext uri="{FF2B5EF4-FFF2-40B4-BE49-F238E27FC236}">
              <a16:creationId xmlns:a16="http://schemas.microsoft.com/office/drawing/2014/main" id="{00000000-0008-0000-0700-00001B000000}"/>
            </a:ext>
          </a:extLst>
        </xdr:cNvPr>
        <xdr:cNvSpPr txBox="1"/>
      </xdr:nvSpPr>
      <xdr:spPr>
        <a:xfrm>
          <a:off x="4471984" y="221837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12</a:t>
          </a:r>
        </a:p>
      </xdr:txBody>
    </xdr:sp>
    <xdr:clientData/>
  </xdr:twoCellAnchor>
  <xdr:twoCellAnchor>
    <xdr:from>
      <xdr:col>7</xdr:col>
      <xdr:colOff>119062</xdr:colOff>
      <xdr:row>12</xdr:row>
      <xdr:rowOff>123830</xdr:rowOff>
    </xdr:from>
    <xdr:to>
      <xdr:col>7</xdr:col>
      <xdr:colOff>204787</xdr:colOff>
      <xdr:row>13</xdr:row>
      <xdr:rowOff>28580</xdr:rowOff>
    </xdr:to>
    <xdr:sp macro="" textlink="">
      <xdr:nvSpPr>
        <xdr:cNvPr id="28" name="Rectangle 27">
          <a:extLst>
            <a:ext uri="{FF2B5EF4-FFF2-40B4-BE49-F238E27FC236}">
              <a16:creationId xmlns:a16="http://schemas.microsoft.com/office/drawing/2014/main" id="{00000000-0008-0000-0700-00001C000000}"/>
            </a:ext>
          </a:extLst>
        </xdr:cNvPr>
        <xdr:cNvSpPr/>
      </xdr:nvSpPr>
      <xdr:spPr>
        <a:xfrm>
          <a:off x="4386262" y="231839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185735</xdr:colOff>
      <xdr:row>14</xdr:row>
      <xdr:rowOff>166687</xdr:rowOff>
    </xdr:from>
    <xdr:to>
      <xdr:col>2</xdr:col>
      <xdr:colOff>485776</xdr:colOff>
      <xdr:row>16</xdr:row>
      <xdr:rowOff>95250</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1404935" y="2727007"/>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17</a:t>
          </a:r>
        </a:p>
      </xdr:txBody>
    </xdr:sp>
    <xdr:clientData/>
  </xdr:twoCellAnchor>
  <xdr:twoCellAnchor>
    <xdr:from>
      <xdr:col>2</xdr:col>
      <xdr:colOff>419100</xdr:colOff>
      <xdr:row>16</xdr:row>
      <xdr:rowOff>9529</xdr:rowOff>
    </xdr:from>
    <xdr:to>
      <xdr:col>2</xdr:col>
      <xdr:colOff>504825</xdr:colOff>
      <xdr:row>16</xdr:row>
      <xdr:rowOff>104779</xdr:rowOff>
    </xdr:to>
    <xdr:sp macro="" textlink="">
      <xdr:nvSpPr>
        <xdr:cNvPr id="30" name="Rectangle 29">
          <a:extLst>
            <a:ext uri="{FF2B5EF4-FFF2-40B4-BE49-F238E27FC236}">
              <a16:creationId xmlns:a16="http://schemas.microsoft.com/office/drawing/2014/main" id="{00000000-0008-0000-0700-00001E000000}"/>
            </a:ext>
          </a:extLst>
        </xdr:cNvPr>
        <xdr:cNvSpPr/>
      </xdr:nvSpPr>
      <xdr:spPr>
        <a:xfrm>
          <a:off x="1638300" y="2935609"/>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309559</xdr:colOff>
      <xdr:row>15</xdr:row>
      <xdr:rowOff>47629</xdr:rowOff>
    </xdr:from>
    <xdr:to>
      <xdr:col>2</xdr:col>
      <xdr:colOff>0</xdr:colOff>
      <xdr:row>16</xdr:row>
      <xdr:rowOff>166692</xdr:rowOff>
    </xdr:to>
    <xdr:sp macro="" textlink="">
      <xdr:nvSpPr>
        <xdr:cNvPr id="31" name="TextBox 30">
          <a:extLst>
            <a:ext uri="{FF2B5EF4-FFF2-40B4-BE49-F238E27FC236}">
              <a16:creationId xmlns:a16="http://schemas.microsoft.com/office/drawing/2014/main" id="{00000000-0008-0000-0700-00001F000000}"/>
            </a:ext>
          </a:extLst>
        </xdr:cNvPr>
        <xdr:cNvSpPr txBox="1"/>
      </xdr:nvSpPr>
      <xdr:spPr>
        <a:xfrm>
          <a:off x="919159" y="2790829"/>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21</a:t>
          </a:r>
        </a:p>
      </xdr:txBody>
    </xdr:sp>
    <xdr:clientData/>
  </xdr:twoCellAnchor>
  <xdr:twoCellAnchor>
    <xdr:from>
      <xdr:col>1</xdr:col>
      <xdr:colOff>247650</xdr:colOff>
      <xdr:row>16</xdr:row>
      <xdr:rowOff>180980</xdr:rowOff>
    </xdr:from>
    <xdr:to>
      <xdr:col>1</xdr:col>
      <xdr:colOff>333375</xdr:colOff>
      <xdr:row>17</xdr:row>
      <xdr:rowOff>85730</xdr:rowOff>
    </xdr:to>
    <xdr:sp macro="" textlink="">
      <xdr:nvSpPr>
        <xdr:cNvPr id="32" name="Rectangle 31">
          <a:extLst>
            <a:ext uri="{FF2B5EF4-FFF2-40B4-BE49-F238E27FC236}">
              <a16:creationId xmlns:a16="http://schemas.microsoft.com/office/drawing/2014/main" id="{00000000-0008-0000-0700-000020000000}"/>
            </a:ext>
          </a:extLst>
        </xdr:cNvPr>
        <xdr:cNvSpPr/>
      </xdr:nvSpPr>
      <xdr:spPr>
        <a:xfrm>
          <a:off x="857250" y="310706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457196</xdr:colOff>
      <xdr:row>15</xdr:row>
      <xdr:rowOff>47623</xdr:rowOff>
    </xdr:from>
    <xdr:to>
      <xdr:col>5</xdr:col>
      <xdr:colOff>147637</xdr:colOff>
      <xdr:row>16</xdr:row>
      <xdr:rowOff>166686</xdr:rowOff>
    </xdr:to>
    <xdr:sp macro="" textlink="">
      <xdr:nvSpPr>
        <xdr:cNvPr id="33" name="TextBox 32">
          <a:extLst>
            <a:ext uri="{FF2B5EF4-FFF2-40B4-BE49-F238E27FC236}">
              <a16:creationId xmlns:a16="http://schemas.microsoft.com/office/drawing/2014/main" id="{00000000-0008-0000-0700-000021000000}"/>
            </a:ext>
          </a:extLst>
        </xdr:cNvPr>
        <xdr:cNvSpPr txBox="1"/>
      </xdr:nvSpPr>
      <xdr:spPr>
        <a:xfrm>
          <a:off x="2895596" y="279082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20</a:t>
          </a:r>
        </a:p>
      </xdr:txBody>
    </xdr:sp>
    <xdr:clientData/>
  </xdr:twoCellAnchor>
  <xdr:twoCellAnchor>
    <xdr:from>
      <xdr:col>4</xdr:col>
      <xdr:colOff>361950</xdr:colOff>
      <xdr:row>16</xdr:row>
      <xdr:rowOff>47629</xdr:rowOff>
    </xdr:from>
    <xdr:to>
      <xdr:col>4</xdr:col>
      <xdr:colOff>447675</xdr:colOff>
      <xdr:row>16</xdr:row>
      <xdr:rowOff>142879</xdr:rowOff>
    </xdr:to>
    <xdr:sp macro="" textlink="">
      <xdr:nvSpPr>
        <xdr:cNvPr id="34" name="Rectangle 33">
          <a:extLst>
            <a:ext uri="{FF2B5EF4-FFF2-40B4-BE49-F238E27FC236}">
              <a16:creationId xmlns:a16="http://schemas.microsoft.com/office/drawing/2014/main" id="{00000000-0008-0000-0700-000022000000}"/>
            </a:ext>
          </a:extLst>
        </xdr:cNvPr>
        <xdr:cNvSpPr/>
      </xdr:nvSpPr>
      <xdr:spPr>
        <a:xfrm>
          <a:off x="2800350" y="2973709"/>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514348</xdr:colOff>
      <xdr:row>16</xdr:row>
      <xdr:rowOff>85725</xdr:rowOff>
    </xdr:from>
    <xdr:to>
      <xdr:col>4</xdr:col>
      <xdr:colOff>204789</xdr:colOff>
      <xdr:row>18</xdr:row>
      <xdr:rowOff>14288</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2343148" y="301180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19</a:t>
          </a:r>
        </a:p>
      </xdr:txBody>
    </xdr:sp>
    <xdr:clientData/>
  </xdr:twoCellAnchor>
  <xdr:twoCellAnchor>
    <xdr:from>
      <xdr:col>4</xdr:col>
      <xdr:colOff>33338</xdr:colOff>
      <xdr:row>16</xdr:row>
      <xdr:rowOff>33342</xdr:rowOff>
    </xdr:from>
    <xdr:to>
      <xdr:col>4</xdr:col>
      <xdr:colOff>119063</xdr:colOff>
      <xdr:row>16</xdr:row>
      <xdr:rowOff>128592</xdr:rowOff>
    </xdr:to>
    <xdr:sp macro="" textlink="">
      <xdr:nvSpPr>
        <xdr:cNvPr id="36" name="Rectangle 35">
          <a:extLst>
            <a:ext uri="{FF2B5EF4-FFF2-40B4-BE49-F238E27FC236}">
              <a16:creationId xmlns:a16="http://schemas.microsoft.com/office/drawing/2014/main" id="{00000000-0008-0000-0700-000024000000}"/>
            </a:ext>
          </a:extLst>
        </xdr:cNvPr>
        <xdr:cNvSpPr/>
      </xdr:nvSpPr>
      <xdr:spPr>
        <a:xfrm>
          <a:off x="2471738" y="295942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161921</xdr:colOff>
      <xdr:row>14</xdr:row>
      <xdr:rowOff>128586</xdr:rowOff>
    </xdr:from>
    <xdr:to>
      <xdr:col>3</xdr:col>
      <xdr:colOff>461962</xdr:colOff>
      <xdr:row>16</xdr:row>
      <xdr:rowOff>57149</xdr:rowOff>
    </xdr:to>
    <xdr:sp macro="" textlink="">
      <xdr:nvSpPr>
        <xdr:cNvPr id="37" name="TextBox 36">
          <a:extLst>
            <a:ext uri="{FF2B5EF4-FFF2-40B4-BE49-F238E27FC236}">
              <a16:creationId xmlns:a16="http://schemas.microsoft.com/office/drawing/2014/main" id="{00000000-0008-0000-0700-000025000000}"/>
            </a:ext>
          </a:extLst>
        </xdr:cNvPr>
        <xdr:cNvSpPr txBox="1"/>
      </xdr:nvSpPr>
      <xdr:spPr>
        <a:xfrm>
          <a:off x="1990721" y="2688906"/>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18</a:t>
          </a:r>
        </a:p>
      </xdr:txBody>
    </xdr:sp>
    <xdr:clientData/>
  </xdr:twoCellAnchor>
  <xdr:twoCellAnchor>
    <xdr:from>
      <xdr:col>3</xdr:col>
      <xdr:colOff>271462</xdr:colOff>
      <xdr:row>16</xdr:row>
      <xdr:rowOff>19054</xdr:rowOff>
    </xdr:from>
    <xdr:to>
      <xdr:col>3</xdr:col>
      <xdr:colOff>357187</xdr:colOff>
      <xdr:row>16</xdr:row>
      <xdr:rowOff>114304</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2100262" y="294513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33335</xdr:colOff>
      <xdr:row>14</xdr:row>
      <xdr:rowOff>161925</xdr:rowOff>
    </xdr:from>
    <xdr:to>
      <xdr:col>6</xdr:col>
      <xdr:colOff>333376</xdr:colOff>
      <xdr:row>16</xdr:row>
      <xdr:rowOff>90488</xdr:rowOff>
    </xdr:to>
    <xdr:sp macro="" textlink="">
      <xdr:nvSpPr>
        <xdr:cNvPr id="39" name="TextBox 38">
          <a:extLst>
            <a:ext uri="{FF2B5EF4-FFF2-40B4-BE49-F238E27FC236}">
              <a16:creationId xmlns:a16="http://schemas.microsoft.com/office/drawing/2014/main" id="{00000000-0008-0000-0700-000027000000}"/>
            </a:ext>
          </a:extLst>
        </xdr:cNvPr>
        <xdr:cNvSpPr txBox="1"/>
      </xdr:nvSpPr>
      <xdr:spPr>
        <a:xfrm>
          <a:off x="3690935" y="272224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16</a:t>
          </a:r>
        </a:p>
      </xdr:txBody>
    </xdr:sp>
    <xdr:clientData/>
  </xdr:twoCellAnchor>
  <xdr:twoCellAnchor>
    <xdr:from>
      <xdr:col>5</xdr:col>
      <xdr:colOff>557213</xdr:colOff>
      <xdr:row>15</xdr:row>
      <xdr:rowOff>71442</xdr:rowOff>
    </xdr:from>
    <xdr:to>
      <xdr:col>6</xdr:col>
      <xdr:colOff>33338</xdr:colOff>
      <xdr:row>15</xdr:row>
      <xdr:rowOff>166692</xdr:rowOff>
    </xdr:to>
    <xdr:sp macro="" textlink="">
      <xdr:nvSpPr>
        <xdr:cNvPr id="40" name="Rectangle 39">
          <a:extLst>
            <a:ext uri="{FF2B5EF4-FFF2-40B4-BE49-F238E27FC236}">
              <a16:creationId xmlns:a16="http://schemas.microsoft.com/office/drawing/2014/main" id="{00000000-0008-0000-0700-000028000000}"/>
            </a:ext>
          </a:extLst>
        </xdr:cNvPr>
        <xdr:cNvSpPr/>
      </xdr:nvSpPr>
      <xdr:spPr>
        <a:xfrm>
          <a:off x="3605213" y="281464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295272</xdr:colOff>
      <xdr:row>16</xdr:row>
      <xdr:rowOff>47625</xdr:rowOff>
    </xdr:from>
    <xdr:to>
      <xdr:col>5</xdr:col>
      <xdr:colOff>595313</xdr:colOff>
      <xdr:row>17</xdr:row>
      <xdr:rowOff>166688</xdr:rowOff>
    </xdr:to>
    <xdr:sp macro="" textlink="">
      <xdr:nvSpPr>
        <xdr:cNvPr id="41" name="TextBox 40">
          <a:extLst>
            <a:ext uri="{FF2B5EF4-FFF2-40B4-BE49-F238E27FC236}">
              <a16:creationId xmlns:a16="http://schemas.microsoft.com/office/drawing/2014/main" id="{00000000-0008-0000-0700-000029000000}"/>
            </a:ext>
          </a:extLst>
        </xdr:cNvPr>
        <xdr:cNvSpPr txBox="1"/>
      </xdr:nvSpPr>
      <xdr:spPr>
        <a:xfrm>
          <a:off x="3343272" y="2973705"/>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22</a:t>
          </a:r>
        </a:p>
      </xdr:txBody>
    </xdr:sp>
    <xdr:clientData/>
  </xdr:twoCellAnchor>
  <xdr:twoCellAnchor>
    <xdr:from>
      <xdr:col>5</xdr:col>
      <xdr:colOff>561975</xdr:colOff>
      <xdr:row>17</xdr:row>
      <xdr:rowOff>180980</xdr:rowOff>
    </xdr:from>
    <xdr:to>
      <xdr:col>6</xdr:col>
      <xdr:colOff>38100</xdr:colOff>
      <xdr:row>18</xdr:row>
      <xdr:rowOff>85730</xdr:rowOff>
    </xdr:to>
    <xdr:sp macro="" textlink="">
      <xdr:nvSpPr>
        <xdr:cNvPr id="42" name="Rectangle 41">
          <a:extLst>
            <a:ext uri="{FF2B5EF4-FFF2-40B4-BE49-F238E27FC236}">
              <a16:creationId xmlns:a16="http://schemas.microsoft.com/office/drawing/2014/main" id="{00000000-0008-0000-0700-00002A000000}"/>
            </a:ext>
          </a:extLst>
        </xdr:cNvPr>
        <xdr:cNvSpPr/>
      </xdr:nvSpPr>
      <xdr:spPr>
        <a:xfrm>
          <a:off x="3609975" y="328994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295272</xdr:colOff>
      <xdr:row>18</xdr:row>
      <xdr:rowOff>33338</xdr:rowOff>
    </xdr:from>
    <xdr:to>
      <xdr:col>7</xdr:col>
      <xdr:colOff>595313</xdr:colOff>
      <xdr:row>19</xdr:row>
      <xdr:rowOff>152401</xdr:rowOff>
    </xdr:to>
    <xdr:sp macro="" textlink="">
      <xdr:nvSpPr>
        <xdr:cNvPr id="43" name="TextBox 42">
          <a:extLst>
            <a:ext uri="{FF2B5EF4-FFF2-40B4-BE49-F238E27FC236}">
              <a16:creationId xmlns:a16="http://schemas.microsoft.com/office/drawing/2014/main" id="{00000000-0008-0000-0700-00002B000000}"/>
            </a:ext>
          </a:extLst>
        </xdr:cNvPr>
        <xdr:cNvSpPr txBox="1"/>
      </xdr:nvSpPr>
      <xdr:spPr>
        <a:xfrm>
          <a:off x="4562472" y="3325178"/>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23</a:t>
          </a:r>
        </a:p>
      </xdr:txBody>
    </xdr:sp>
    <xdr:clientData/>
  </xdr:twoCellAnchor>
  <xdr:twoCellAnchor>
    <xdr:from>
      <xdr:col>7</xdr:col>
      <xdr:colOff>209550</xdr:colOff>
      <xdr:row>18</xdr:row>
      <xdr:rowOff>133355</xdr:rowOff>
    </xdr:from>
    <xdr:to>
      <xdr:col>7</xdr:col>
      <xdr:colOff>295275</xdr:colOff>
      <xdr:row>19</xdr:row>
      <xdr:rowOff>38105</xdr:rowOff>
    </xdr:to>
    <xdr:sp macro="" textlink="">
      <xdr:nvSpPr>
        <xdr:cNvPr id="44" name="Rectangle 43">
          <a:extLst>
            <a:ext uri="{FF2B5EF4-FFF2-40B4-BE49-F238E27FC236}">
              <a16:creationId xmlns:a16="http://schemas.microsoft.com/office/drawing/2014/main" id="{00000000-0008-0000-0700-00002C000000}"/>
            </a:ext>
          </a:extLst>
        </xdr:cNvPr>
        <xdr:cNvSpPr/>
      </xdr:nvSpPr>
      <xdr:spPr>
        <a:xfrm>
          <a:off x="4476750" y="3425195"/>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466718</xdr:colOff>
      <xdr:row>17</xdr:row>
      <xdr:rowOff>66680</xdr:rowOff>
    </xdr:from>
    <xdr:to>
      <xdr:col>7</xdr:col>
      <xdr:colOff>157159</xdr:colOff>
      <xdr:row>18</xdr:row>
      <xdr:rowOff>185743</xdr:rowOff>
    </xdr:to>
    <xdr:sp macro="" textlink="">
      <xdr:nvSpPr>
        <xdr:cNvPr id="45" name="TextBox 44">
          <a:extLst>
            <a:ext uri="{FF2B5EF4-FFF2-40B4-BE49-F238E27FC236}">
              <a16:creationId xmlns:a16="http://schemas.microsoft.com/office/drawing/2014/main" id="{00000000-0008-0000-0700-00002D000000}"/>
            </a:ext>
          </a:extLst>
        </xdr:cNvPr>
        <xdr:cNvSpPr txBox="1"/>
      </xdr:nvSpPr>
      <xdr:spPr>
        <a:xfrm>
          <a:off x="4124318" y="3175640"/>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24</a:t>
          </a:r>
        </a:p>
      </xdr:txBody>
    </xdr:sp>
    <xdr:clientData/>
  </xdr:twoCellAnchor>
  <xdr:twoCellAnchor>
    <xdr:from>
      <xdr:col>6</xdr:col>
      <xdr:colOff>414337</xdr:colOff>
      <xdr:row>18</xdr:row>
      <xdr:rowOff>152404</xdr:rowOff>
    </xdr:from>
    <xdr:to>
      <xdr:col>6</xdr:col>
      <xdr:colOff>500062</xdr:colOff>
      <xdr:row>19</xdr:row>
      <xdr:rowOff>57154</xdr:rowOff>
    </xdr:to>
    <xdr:sp macro="" textlink="">
      <xdr:nvSpPr>
        <xdr:cNvPr id="46" name="Rectangle 45">
          <a:extLst>
            <a:ext uri="{FF2B5EF4-FFF2-40B4-BE49-F238E27FC236}">
              <a16:creationId xmlns:a16="http://schemas.microsoft.com/office/drawing/2014/main" id="{00000000-0008-0000-0700-00002E000000}"/>
            </a:ext>
          </a:extLst>
        </xdr:cNvPr>
        <xdr:cNvSpPr/>
      </xdr:nvSpPr>
      <xdr:spPr>
        <a:xfrm>
          <a:off x="4071937" y="344424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38097</xdr:colOff>
      <xdr:row>18</xdr:row>
      <xdr:rowOff>138112</xdr:rowOff>
    </xdr:from>
    <xdr:to>
      <xdr:col>3</xdr:col>
      <xdr:colOff>338138</xdr:colOff>
      <xdr:row>20</xdr:row>
      <xdr:rowOff>66675</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1866897" y="3429952"/>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25</a:t>
          </a:r>
        </a:p>
      </xdr:txBody>
    </xdr:sp>
    <xdr:clientData/>
  </xdr:twoCellAnchor>
  <xdr:twoCellAnchor>
    <xdr:from>
      <xdr:col>3</xdr:col>
      <xdr:colOff>323850</xdr:colOff>
      <xdr:row>19</xdr:row>
      <xdr:rowOff>142879</xdr:rowOff>
    </xdr:from>
    <xdr:to>
      <xdr:col>3</xdr:col>
      <xdr:colOff>409575</xdr:colOff>
      <xdr:row>20</xdr:row>
      <xdr:rowOff>47629</xdr:rowOff>
    </xdr:to>
    <xdr:sp macro="" textlink="">
      <xdr:nvSpPr>
        <xdr:cNvPr id="48" name="Rectangle 47">
          <a:extLst>
            <a:ext uri="{FF2B5EF4-FFF2-40B4-BE49-F238E27FC236}">
              <a16:creationId xmlns:a16="http://schemas.microsoft.com/office/drawing/2014/main" id="{00000000-0008-0000-0700-000030000000}"/>
            </a:ext>
          </a:extLst>
        </xdr:cNvPr>
        <xdr:cNvSpPr/>
      </xdr:nvSpPr>
      <xdr:spPr>
        <a:xfrm>
          <a:off x="2152650" y="3617599"/>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214309</xdr:colOff>
      <xdr:row>22</xdr:row>
      <xdr:rowOff>61913</xdr:rowOff>
    </xdr:from>
    <xdr:to>
      <xdr:col>5</xdr:col>
      <xdr:colOff>514350</xdr:colOff>
      <xdr:row>23</xdr:row>
      <xdr:rowOff>180976</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3262309" y="408527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36</a:t>
          </a:r>
        </a:p>
      </xdr:txBody>
    </xdr:sp>
    <xdr:clientData/>
  </xdr:twoCellAnchor>
  <xdr:twoCellAnchor>
    <xdr:from>
      <xdr:col>5</xdr:col>
      <xdr:colOff>147637</xdr:colOff>
      <xdr:row>23</xdr:row>
      <xdr:rowOff>147642</xdr:rowOff>
    </xdr:from>
    <xdr:to>
      <xdr:col>5</xdr:col>
      <xdr:colOff>233362</xdr:colOff>
      <xdr:row>24</xdr:row>
      <xdr:rowOff>52392</xdr:rowOff>
    </xdr:to>
    <xdr:sp macro="" textlink="">
      <xdr:nvSpPr>
        <xdr:cNvPr id="50" name="Rectangle 49">
          <a:extLst>
            <a:ext uri="{FF2B5EF4-FFF2-40B4-BE49-F238E27FC236}">
              <a16:creationId xmlns:a16="http://schemas.microsoft.com/office/drawing/2014/main" id="{00000000-0008-0000-0700-000032000000}"/>
            </a:ext>
          </a:extLst>
        </xdr:cNvPr>
        <xdr:cNvSpPr/>
      </xdr:nvSpPr>
      <xdr:spPr>
        <a:xfrm>
          <a:off x="3195637" y="435388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409572</xdr:colOff>
      <xdr:row>22</xdr:row>
      <xdr:rowOff>133350</xdr:rowOff>
    </xdr:from>
    <xdr:to>
      <xdr:col>4</xdr:col>
      <xdr:colOff>100013</xdr:colOff>
      <xdr:row>24</xdr:row>
      <xdr:rowOff>61913</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2238372" y="4156710"/>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35</a:t>
          </a:r>
        </a:p>
      </xdr:txBody>
    </xdr:sp>
    <xdr:clientData/>
  </xdr:twoCellAnchor>
  <xdr:twoCellAnchor>
    <xdr:from>
      <xdr:col>4</xdr:col>
      <xdr:colOff>123825</xdr:colOff>
      <xdr:row>23</xdr:row>
      <xdr:rowOff>71442</xdr:rowOff>
    </xdr:from>
    <xdr:to>
      <xdr:col>4</xdr:col>
      <xdr:colOff>209550</xdr:colOff>
      <xdr:row>23</xdr:row>
      <xdr:rowOff>166692</xdr:rowOff>
    </xdr:to>
    <xdr:sp macro="" textlink="">
      <xdr:nvSpPr>
        <xdr:cNvPr id="52" name="Rectangle 51">
          <a:extLst>
            <a:ext uri="{FF2B5EF4-FFF2-40B4-BE49-F238E27FC236}">
              <a16:creationId xmlns:a16="http://schemas.microsoft.com/office/drawing/2014/main" id="{00000000-0008-0000-0700-000034000000}"/>
            </a:ext>
          </a:extLst>
        </xdr:cNvPr>
        <xdr:cNvSpPr/>
      </xdr:nvSpPr>
      <xdr:spPr>
        <a:xfrm>
          <a:off x="2562225" y="427768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333370</xdr:colOff>
      <xdr:row>21</xdr:row>
      <xdr:rowOff>147636</xdr:rowOff>
    </xdr:from>
    <xdr:to>
      <xdr:col>5</xdr:col>
      <xdr:colOff>23811</xdr:colOff>
      <xdr:row>23</xdr:row>
      <xdr:rowOff>76199</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2771770" y="3988116"/>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34</a:t>
          </a:r>
        </a:p>
      </xdr:txBody>
    </xdr:sp>
    <xdr:clientData/>
  </xdr:twoCellAnchor>
  <xdr:twoCellAnchor>
    <xdr:from>
      <xdr:col>4</xdr:col>
      <xdr:colOff>519113</xdr:colOff>
      <xdr:row>23</xdr:row>
      <xdr:rowOff>52392</xdr:rowOff>
    </xdr:from>
    <xdr:to>
      <xdr:col>4</xdr:col>
      <xdr:colOff>604838</xdr:colOff>
      <xdr:row>23</xdr:row>
      <xdr:rowOff>147642</xdr:rowOff>
    </xdr:to>
    <xdr:sp macro="" textlink="">
      <xdr:nvSpPr>
        <xdr:cNvPr id="54" name="Rectangle 53">
          <a:extLst>
            <a:ext uri="{FF2B5EF4-FFF2-40B4-BE49-F238E27FC236}">
              <a16:creationId xmlns:a16="http://schemas.microsoft.com/office/drawing/2014/main" id="{00000000-0008-0000-0700-000036000000}"/>
            </a:ext>
          </a:extLst>
        </xdr:cNvPr>
        <xdr:cNvSpPr/>
      </xdr:nvSpPr>
      <xdr:spPr>
        <a:xfrm>
          <a:off x="2957513" y="425863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576260</xdr:colOff>
      <xdr:row>21</xdr:row>
      <xdr:rowOff>128588</xdr:rowOff>
    </xdr:from>
    <xdr:to>
      <xdr:col>7</xdr:col>
      <xdr:colOff>266701</xdr:colOff>
      <xdr:row>23</xdr:row>
      <xdr:rowOff>57151</xdr:rowOff>
    </xdr:to>
    <xdr:sp macro="" textlink="">
      <xdr:nvSpPr>
        <xdr:cNvPr id="55" name="TextBox 54">
          <a:extLst>
            <a:ext uri="{FF2B5EF4-FFF2-40B4-BE49-F238E27FC236}">
              <a16:creationId xmlns:a16="http://schemas.microsoft.com/office/drawing/2014/main" id="{00000000-0008-0000-0700-000037000000}"/>
            </a:ext>
          </a:extLst>
        </xdr:cNvPr>
        <xdr:cNvSpPr txBox="1"/>
      </xdr:nvSpPr>
      <xdr:spPr>
        <a:xfrm>
          <a:off x="4233860" y="3969068"/>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32</a:t>
          </a:r>
        </a:p>
      </xdr:txBody>
    </xdr:sp>
    <xdr:clientData/>
  </xdr:twoCellAnchor>
  <xdr:twoCellAnchor>
    <xdr:from>
      <xdr:col>6</xdr:col>
      <xdr:colOff>490538</xdr:colOff>
      <xdr:row>22</xdr:row>
      <xdr:rowOff>38105</xdr:rowOff>
    </xdr:from>
    <xdr:to>
      <xdr:col>6</xdr:col>
      <xdr:colOff>576263</xdr:colOff>
      <xdr:row>22</xdr:row>
      <xdr:rowOff>133355</xdr:rowOff>
    </xdr:to>
    <xdr:sp macro="" textlink="">
      <xdr:nvSpPr>
        <xdr:cNvPr id="56" name="Rectangle 55">
          <a:extLst>
            <a:ext uri="{FF2B5EF4-FFF2-40B4-BE49-F238E27FC236}">
              <a16:creationId xmlns:a16="http://schemas.microsoft.com/office/drawing/2014/main" id="{00000000-0008-0000-0700-000038000000}"/>
            </a:ext>
          </a:extLst>
        </xdr:cNvPr>
        <xdr:cNvSpPr/>
      </xdr:nvSpPr>
      <xdr:spPr>
        <a:xfrm>
          <a:off x="4148138" y="4061465"/>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33334</xdr:colOff>
      <xdr:row>21</xdr:row>
      <xdr:rowOff>114298</xdr:rowOff>
    </xdr:from>
    <xdr:to>
      <xdr:col>6</xdr:col>
      <xdr:colOff>333375</xdr:colOff>
      <xdr:row>23</xdr:row>
      <xdr:rowOff>42861</xdr:rowOff>
    </xdr:to>
    <xdr:sp macro="" textlink="">
      <xdr:nvSpPr>
        <xdr:cNvPr id="57" name="TextBox 56">
          <a:extLst>
            <a:ext uri="{FF2B5EF4-FFF2-40B4-BE49-F238E27FC236}">
              <a16:creationId xmlns:a16="http://schemas.microsoft.com/office/drawing/2014/main" id="{00000000-0008-0000-0700-000039000000}"/>
            </a:ext>
          </a:extLst>
        </xdr:cNvPr>
        <xdr:cNvSpPr txBox="1"/>
      </xdr:nvSpPr>
      <xdr:spPr>
        <a:xfrm>
          <a:off x="3690934" y="3954778"/>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31</a:t>
          </a:r>
        </a:p>
      </xdr:txBody>
    </xdr:sp>
    <xdr:clientData/>
  </xdr:twoCellAnchor>
  <xdr:twoCellAnchor>
    <xdr:from>
      <xdr:col>5</xdr:col>
      <xdr:colOff>561975</xdr:colOff>
      <xdr:row>21</xdr:row>
      <xdr:rowOff>95254</xdr:rowOff>
    </xdr:from>
    <xdr:to>
      <xdr:col>6</xdr:col>
      <xdr:colOff>38100</xdr:colOff>
      <xdr:row>22</xdr:row>
      <xdr:rowOff>4</xdr:rowOff>
    </xdr:to>
    <xdr:sp macro="" textlink="">
      <xdr:nvSpPr>
        <xdr:cNvPr id="58" name="Rectangle 57">
          <a:extLst>
            <a:ext uri="{FF2B5EF4-FFF2-40B4-BE49-F238E27FC236}">
              <a16:creationId xmlns:a16="http://schemas.microsoft.com/office/drawing/2014/main" id="{00000000-0008-0000-0700-00003A000000}"/>
            </a:ext>
          </a:extLst>
        </xdr:cNvPr>
        <xdr:cNvSpPr/>
      </xdr:nvSpPr>
      <xdr:spPr>
        <a:xfrm>
          <a:off x="3609975" y="393573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485771</xdr:colOff>
      <xdr:row>20</xdr:row>
      <xdr:rowOff>61912</xdr:rowOff>
    </xdr:from>
    <xdr:to>
      <xdr:col>5</xdr:col>
      <xdr:colOff>176212</xdr:colOff>
      <xdr:row>21</xdr:row>
      <xdr:rowOff>180975</xdr:rowOff>
    </xdr:to>
    <xdr:sp macro="" textlink="">
      <xdr:nvSpPr>
        <xdr:cNvPr id="59" name="TextBox 58">
          <a:extLst>
            <a:ext uri="{FF2B5EF4-FFF2-40B4-BE49-F238E27FC236}">
              <a16:creationId xmlns:a16="http://schemas.microsoft.com/office/drawing/2014/main" id="{00000000-0008-0000-0700-00003B000000}"/>
            </a:ext>
          </a:extLst>
        </xdr:cNvPr>
        <xdr:cNvSpPr txBox="1"/>
      </xdr:nvSpPr>
      <xdr:spPr>
        <a:xfrm>
          <a:off x="2924171" y="3719512"/>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30</a:t>
          </a:r>
        </a:p>
      </xdr:txBody>
    </xdr:sp>
    <xdr:clientData/>
  </xdr:twoCellAnchor>
  <xdr:twoCellAnchor>
    <xdr:from>
      <xdr:col>5</xdr:col>
      <xdr:colOff>147637</xdr:colOff>
      <xdr:row>21</xdr:row>
      <xdr:rowOff>23817</xdr:rowOff>
    </xdr:from>
    <xdr:to>
      <xdr:col>5</xdr:col>
      <xdr:colOff>233362</xdr:colOff>
      <xdr:row>21</xdr:row>
      <xdr:rowOff>119067</xdr:rowOff>
    </xdr:to>
    <xdr:sp macro="" textlink="">
      <xdr:nvSpPr>
        <xdr:cNvPr id="60" name="Rectangle 59">
          <a:extLst>
            <a:ext uri="{FF2B5EF4-FFF2-40B4-BE49-F238E27FC236}">
              <a16:creationId xmlns:a16="http://schemas.microsoft.com/office/drawing/2014/main" id="{00000000-0008-0000-0700-00003C000000}"/>
            </a:ext>
          </a:extLst>
        </xdr:cNvPr>
        <xdr:cNvSpPr/>
      </xdr:nvSpPr>
      <xdr:spPr>
        <a:xfrm>
          <a:off x="3195637" y="3864297"/>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390522</xdr:colOff>
      <xdr:row>20</xdr:row>
      <xdr:rowOff>66675</xdr:rowOff>
    </xdr:from>
    <xdr:to>
      <xdr:col>4</xdr:col>
      <xdr:colOff>80963</xdr:colOff>
      <xdr:row>21</xdr:row>
      <xdr:rowOff>185738</xdr:rowOff>
    </xdr:to>
    <xdr:sp macro="" textlink="">
      <xdr:nvSpPr>
        <xdr:cNvPr id="61" name="TextBox 60">
          <a:extLst>
            <a:ext uri="{FF2B5EF4-FFF2-40B4-BE49-F238E27FC236}">
              <a16:creationId xmlns:a16="http://schemas.microsoft.com/office/drawing/2014/main" id="{00000000-0008-0000-0700-00003D000000}"/>
            </a:ext>
          </a:extLst>
        </xdr:cNvPr>
        <xdr:cNvSpPr txBox="1"/>
      </xdr:nvSpPr>
      <xdr:spPr>
        <a:xfrm>
          <a:off x="2219322" y="3724275"/>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29</a:t>
          </a:r>
        </a:p>
      </xdr:txBody>
    </xdr:sp>
    <xdr:clientData/>
  </xdr:twoCellAnchor>
  <xdr:twoCellAnchor>
    <xdr:from>
      <xdr:col>3</xdr:col>
      <xdr:colOff>304800</xdr:colOff>
      <xdr:row>20</xdr:row>
      <xdr:rowOff>166692</xdr:rowOff>
    </xdr:from>
    <xdr:to>
      <xdr:col>3</xdr:col>
      <xdr:colOff>390525</xdr:colOff>
      <xdr:row>21</xdr:row>
      <xdr:rowOff>71442</xdr:rowOff>
    </xdr:to>
    <xdr:sp macro="" textlink="">
      <xdr:nvSpPr>
        <xdr:cNvPr id="62" name="Rectangle 61">
          <a:extLst>
            <a:ext uri="{FF2B5EF4-FFF2-40B4-BE49-F238E27FC236}">
              <a16:creationId xmlns:a16="http://schemas.microsoft.com/office/drawing/2014/main" id="{00000000-0008-0000-0700-00003E000000}"/>
            </a:ext>
          </a:extLst>
        </xdr:cNvPr>
        <xdr:cNvSpPr/>
      </xdr:nvSpPr>
      <xdr:spPr>
        <a:xfrm>
          <a:off x="2133600" y="382429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95247</xdr:colOff>
      <xdr:row>18</xdr:row>
      <xdr:rowOff>80962</xdr:rowOff>
    </xdr:from>
    <xdr:to>
      <xdr:col>5</xdr:col>
      <xdr:colOff>395288</xdr:colOff>
      <xdr:row>20</xdr:row>
      <xdr:rowOff>9525</xdr:rowOff>
    </xdr:to>
    <xdr:sp macro="" textlink="">
      <xdr:nvSpPr>
        <xdr:cNvPr id="63" name="TextBox 62">
          <a:extLst>
            <a:ext uri="{FF2B5EF4-FFF2-40B4-BE49-F238E27FC236}">
              <a16:creationId xmlns:a16="http://schemas.microsoft.com/office/drawing/2014/main" id="{00000000-0008-0000-0700-00003F000000}"/>
            </a:ext>
          </a:extLst>
        </xdr:cNvPr>
        <xdr:cNvSpPr txBox="1"/>
      </xdr:nvSpPr>
      <xdr:spPr>
        <a:xfrm>
          <a:off x="3143247" y="3372802"/>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28</a:t>
          </a:r>
        </a:p>
      </xdr:txBody>
    </xdr:sp>
    <xdr:clientData/>
  </xdr:twoCellAnchor>
  <xdr:twoCellAnchor>
    <xdr:from>
      <xdr:col>5</xdr:col>
      <xdr:colOff>147638</xdr:colOff>
      <xdr:row>20</xdr:row>
      <xdr:rowOff>4</xdr:rowOff>
    </xdr:from>
    <xdr:to>
      <xdr:col>5</xdr:col>
      <xdr:colOff>233363</xdr:colOff>
      <xdr:row>20</xdr:row>
      <xdr:rowOff>95254</xdr:rowOff>
    </xdr:to>
    <xdr:sp macro="" textlink="">
      <xdr:nvSpPr>
        <xdr:cNvPr id="64" name="Rectangle 63">
          <a:extLst>
            <a:ext uri="{FF2B5EF4-FFF2-40B4-BE49-F238E27FC236}">
              <a16:creationId xmlns:a16="http://schemas.microsoft.com/office/drawing/2014/main" id="{00000000-0008-0000-0700-000040000000}"/>
            </a:ext>
          </a:extLst>
        </xdr:cNvPr>
        <xdr:cNvSpPr/>
      </xdr:nvSpPr>
      <xdr:spPr>
        <a:xfrm>
          <a:off x="3195638" y="365760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42860</xdr:colOff>
      <xdr:row>19</xdr:row>
      <xdr:rowOff>85725</xdr:rowOff>
    </xdr:from>
    <xdr:to>
      <xdr:col>6</xdr:col>
      <xdr:colOff>342901</xdr:colOff>
      <xdr:row>21</xdr:row>
      <xdr:rowOff>14288</xdr:rowOff>
    </xdr:to>
    <xdr:sp macro="" textlink="">
      <xdr:nvSpPr>
        <xdr:cNvPr id="65" name="TextBox 64">
          <a:extLst>
            <a:ext uri="{FF2B5EF4-FFF2-40B4-BE49-F238E27FC236}">
              <a16:creationId xmlns:a16="http://schemas.microsoft.com/office/drawing/2014/main" id="{00000000-0008-0000-0700-000041000000}"/>
            </a:ext>
          </a:extLst>
        </xdr:cNvPr>
        <xdr:cNvSpPr txBox="1"/>
      </xdr:nvSpPr>
      <xdr:spPr>
        <a:xfrm>
          <a:off x="3700460" y="3560445"/>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27</a:t>
          </a:r>
        </a:p>
      </xdr:txBody>
    </xdr:sp>
    <xdr:clientData/>
  </xdr:twoCellAnchor>
  <xdr:twoCellAnchor>
    <xdr:from>
      <xdr:col>5</xdr:col>
      <xdr:colOff>566738</xdr:colOff>
      <xdr:row>19</xdr:row>
      <xdr:rowOff>185742</xdr:rowOff>
    </xdr:from>
    <xdr:to>
      <xdr:col>6</xdr:col>
      <xdr:colOff>42863</xdr:colOff>
      <xdr:row>20</xdr:row>
      <xdr:rowOff>90492</xdr:rowOff>
    </xdr:to>
    <xdr:sp macro="" textlink="">
      <xdr:nvSpPr>
        <xdr:cNvPr id="66" name="Rectangle 65">
          <a:extLst>
            <a:ext uri="{FF2B5EF4-FFF2-40B4-BE49-F238E27FC236}">
              <a16:creationId xmlns:a16="http://schemas.microsoft.com/office/drawing/2014/main" id="{00000000-0008-0000-0700-000042000000}"/>
            </a:ext>
          </a:extLst>
        </xdr:cNvPr>
        <xdr:cNvSpPr/>
      </xdr:nvSpPr>
      <xdr:spPr>
        <a:xfrm>
          <a:off x="3614738" y="366046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38097</xdr:colOff>
      <xdr:row>18</xdr:row>
      <xdr:rowOff>23812</xdr:rowOff>
    </xdr:from>
    <xdr:to>
      <xdr:col>4</xdr:col>
      <xdr:colOff>338138</xdr:colOff>
      <xdr:row>19</xdr:row>
      <xdr:rowOff>142875</xdr:rowOff>
    </xdr:to>
    <xdr:sp macro="" textlink="">
      <xdr:nvSpPr>
        <xdr:cNvPr id="67" name="TextBox 66">
          <a:extLst>
            <a:ext uri="{FF2B5EF4-FFF2-40B4-BE49-F238E27FC236}">
              <a16:creationId xmlns:a16="http://schemas.microsoft.com/office/drawing/2014/main" id="{00000000-0008-0000-0700-000043000000}"/>
            </a:ext>
          </a:extLst>
        </xdr:cNvPr>
        <xdr:cNvSpPr txBox="1"/>
      </xdr:nvSpPr>
      <xdr:spPr>
        <a:xfrm>
          <a:off x="2476497" y="3315652"/>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26</a:t>
          </a:r>
        </a:p>
      </xdr:txBody>
    </xdr:sp>
    <xdr:clientData/>
  </xdr:twoCellAnchor>
  <xdr:twoCellAnchor>
    <xdr:from>
      <xdr:col>4</xdr:col>
      <xdr:colOff>300038</xdr:colOff>
      <xdr:row>19</xdr:row>
      <xdr:rowOff>142879</xdr:rowOff>
    </xdr:from>
    <xdr:to>
      <xdr:col>4</xdr:col>
      <xdr:colOff>385763</xdr:colOff>
      <xdr:row>20</xdr:row>
      <xdr:rowOff>47629</xdr:rowOff>
    </xdr:to>
    <xdr:sp macro="" textlink="">
      <xdr:nvSpPr>
        <xdr:cNvPr id="68" name="Rectangle 67">
          <a:extLst>
            <a:ext uri="{FF2B5EF4-FFF2-40B4-BE49-F238E27FC236}">
              <a16:creationId xmlns:a16="http://schemas.microsoft.com/office/drawing/2014/main" id="{00000000-0008-0000-0700-000044000000}"/>
            </a:ext>
          </a:extLst>
        </xdr:cNvPr>
        <xdr:cNvSpPr/>
      </xdr:nvSpPr>
      <xdr:spPr>
        <a:xfrm>
          <a:off x="2738438" y="3617599"/>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442910</xdr:colOff>
      <xdr:row>25</xdr:row>
      <xdr:rowOff>152400</xdr:rowOff>
    </xdr:from>
    <xdr:to>
      <xdr:col>4</xdr:col>
      <xdr:colOff>133351</xdr:colOff>
      <xdr:row>27</xdr:row>
      <xdr:rowOff>80963</xdr:rowOff>
    </xdr:to>
    <xdr:sp macro="" textlink="">
      <xdr:nvSpPr>
        <xdr:cNvPr id="69" name="TextBox 68">
          <a:extLst>
            <a:ext uri="{FF2B5EF4-FFF2-40B4-BE49-F238E27FC236}">
              <a16:creationId xmlns:a16="http://schemas.microsoft.com/office/drawing/2014/main" id="{00000000-0008-0000-0700-000045000000}"/>
            </a:ext>
          </a:extLst>
        </xdr:cNvPr>
        <xdr:cNvSpPr txBox="1"/>
      </xdr:nvSpPr>
      <xdr:spPr>
        <a:xfrm>
          <a:off x="2271710" y="4724400"/>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41</a:t>
          </a:r>
        </a:p>
      </xdr:txBody>
    </xdr:sp>
    <xdr:clientData/>
  </xdr:twoCellAnchor>
  <xdr:twoCellAnchor>
    <xdr:from>
      <xdr:col>4</xdr:col>
      <xdr:colOff>138113</xdr:colOff>
      <xdr:row>26</xdr:row>
      <xdr:rowOff>52392</xdr:rowOff>
    </xdr:from>
    <xdr:to>
      <xdr:col>4</xdr:col>
      <xdr:colOff>223838</xdr:colOff>
      <xdr:row>26</xdr:row>
      <xdr:rowOff>147642</xdr:rowOff>
    </xdr:to>
    <xdr:sp macro="" textlink="">
      <xdr:nvSpPr>
        <xdr:cNvPr id="70" name="Rectangle 69">
          <a:extLst>
            <a:ext uri="{FF2B5EF4-FFF2-40B4-BE49-F238E27FC236}">
              <a16:creationId xmlns:a16="http://schemas.microsoft.com/office/drawing/2014/main" id="{00000000-0008-0000-0700-000046000000}"/>
            </a:ext>
          </a:extLst>
        </xdr:cNvPr>
        <xdr:cNvSpPr/>
      </xdr:nvSpPr>
      <xdr:spPr>
        <a:xfrm>
          <a:off x="2576513" y="480727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23809</xdr:colOff>
      <xdr:row>26</xdr:row>
      <xdr:rowOff>157151</xdr:rowOff>
    </xdr:from>
    <xdr:to>
      <xdr:col>6</xdr:col>
      <xdr:colOff>323850</xdr:colOff>
      <xdr:row>28</xdr:row>
      <xdr:rowOff>85714</xdr:rowOff>
    </xdr:to>
    <xdr:sp macro="" textlink="">
      <xdr:nvSpPr>
        <xdr:cNvPr id="71" name="TextBox 70">
          <a:extLst>
            <a:ext uri="{FF2B5EF4-FFF2-40B4-BE49-F238E27FC236}">
              <a16:creationId xmlns:a16="http://schemas.microsoft.com/office/drawing/2014/main" id="{00000000-0008-0000-0700-000047000000}"/>
            </a:ext>
          </a:extLst>
        </xdr:cNvPr>
        <xdr:cNvSpPr txBox="1"/>
      </xdr:nvSpPr>
      <xdr:spPr>
        <a:xfrm>
          <a:off x="3681409" y="4912031"/>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44</a:t>
          </a:r>
        </a:p>
      </xdr:txBody>
    </xdr:sp>
    <xdr:clientData/>
  </xdr:twoCellAnchor>
  <xdr:twoCellAnchor>
    <xdr:from>
      <xdr:col>5</xdr:col>
      <xdr:colOff>547687</xdr:colOff>
      <xdr:row>27</xdr:row>
      <xdr:rowOff>171454</xdr:rowOff>
    </xdr:from>
    <xdr:to>
      <xdr:col>6</xdr:col>
      <xdr:colOff>23812</xdr:colOff>
      <xdr:row>28</xdr:row>
      <xdr:rowOff>76204</xdr:rowOff>
    </xdr:to>
    <xdr:sp macro="" textlink="">
      <xdr:nvSpPr>
        <xdr:cNvPr id="72" name="Rectangle 71">
          <a:extLst>
            <a:ext uri="{FF2B5EF4-FFF2-40B4-BE49-F238E27FC236}">
              <a16:creationId xmlns:a16="http://schemas.microsoft.com/office/drawing/2014/main" id="{00000000-0008-0000-0700-000048000000}"/>
            </a:ext>
          </a:extLst>
        </xdr:cNvPr>
        <xdr:cNvSpPr/>
      </xdr:nvSpPr>
      <xdr:spPr>
        <a:xfrm>
          <a:off x="3595687" y="510921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295272</xdr:colOff>
      <xdr:row>25</xdr:row>
      <xdr:rowOff>171436</xdr:rowOff>
    </xdr:from>
    <xdr:to>
      <xdr:col>5</xdr:col>
      <xdr:colOff>595313</xdr:colOff>
      <xdr:row>27</xdr:row>
      <xdr:rowOff>99999</xdr:rowOff>
    </xdr:to>
    <xdr:sp macro="" textlink="">
      <xdr:nvSpPr>
        <xdr:cNvPr id="73" name="TextBox 72">
          <a:extLst>
            <a:ext uri="{FF2B5EF4-FFF2-40B4-BE49-F238E27FC236}">
              <a16:creationId xmlns:a16="http://schemas.microsoft.com/office/drawing/2014/main" id="{00000000-0008-0000-0700-000049000000}"/>
            </a:ext>
          </a:extLst>
        </xdr:cNvPr>
        <xdr:cNvSpPr txBox="1"/>
      </xdr:nvSpPr>
      <xdr:spPr>
        <a:xfrm>
          <a:off x="3343272" y="4743436"/>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43</a:t>
          </a:r>
        </a:p>
      </xdr:txBody>
    </xdr:sp>
    <xdr:clientData/>
  </xdr:twoCellAnchor>
  <xdr:twoCellAnchor>
    <xdr:from>
      <xdr:col>5</xdr:col>
      <xdr:colOff>214313</xdr:colOff>
      <xdr:row>27</xdr:row>
      <xdr:rowOff>19054</xdr:rowOff>
    </xdr:from>
    <xdr:to>
      <xdr:col>5</xdr:col>
      <xdr:colOff>300038</xdr:colOff>
      <xdr:row>27</xdr:row>
      <xdr:rowOff>114304</xdr:rowOff>
    </xdr:to>
    <xdr:sp macro="" textlink="">
      <xdr:nvSpPr>
        <xdr:cNvPr id="74" name="Rectangle 73">
          <a:extLst>
            <a:ext uri="{FF2B5EF4-FFF2-40B4-BE49-F238E27FC236}">
              <a16:creationId xmlns:a16="http://schemas.microsoft.com/office/drawing/2014/main" id="{00000000-0008-0000-0700-00004A000000}"/>
            </a:ext>
          </a:extLst>
        </xdr:cNvPr>
        <xdr:cNvSpPr/>
      </xdr:nvSpPr>
      <xdr:spPr>
        <a:xfrm>
          <a:off x="3262313" y="4956814"/>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280969</xdr:colOff>
      <xdr:row>24</xdr:row>
      <xdr:rowOff>161883</xdr:rowOff>
    </xdr:from>
    <xdr:to>
      <xdr:col>4</xdr:col>
      <xdr:colOff>581010</xdr:colOff>
      <xdr:row>26</xdr:row>
      <xdr:rowOff>90446</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2719369" y="4551003"/>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42</a:t>
          </a:r>
        </a:p>
      </xdr:txBody>
    </xdr:sp>
    <xdr:clientData/>
  </xdr:twoCellAnchor>
  <xdr:twoCellAnchor>
    <xdr:from>
      <xdr:col>4</xdr:col>
      <xdr:colOff>514350</xdr:colOff>
      <xdr:row>26</xdr:row>
      <xdr:rowOff>61917</xdr:rowOff>
    </xdr:from>
    <xdr:to>
      <xdr:col>4</xdr:col>
      <xdr:colOff>600075</xdr:colOff>
      <xdr:row>26</xdr:row>
      <xdr:rowOff>157167</xdr:rowOff>
    </xdr:to>
    <xdr:sp macro="" textlink="">
      <xdr:nvSpPr>
        <xdr:cNvPr id="76" name="Rectangle 75">
          <a:extLst>
            <a:ext uri="{FF2B5EF4-FFF2-40B4-BE49-F238E27FC236}">
              <a16:creationId xmlns:a16="http://schemas.microsoft.com/office/drawing/2014/main" id="{00000000-0008-0000-0700-00004C000000}"/>
            </a:ext>
          </a:extLst>
        </xdr:cNvPr>
        <xdr:cNvSpPr/>
      </xdr:nvSpPr>
      <xdr:spPr>
        <a:xfrm>
          <a:off x="2952750" y="4816797"/>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61909</xdr:colOff>
      <xdr:row>23</xdr:row>
      <xdr:rowOff>28579</xdr:rowOff>
    </xdr:from>
    <xdr:to>
      <xdr:col>7</xdr:col>
      <xdr:colOff>361950</xdr:colOff>
      <xdr:row>24</xdr:row>
      <xdr:rowOff>147642</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4329109" y="4234819"/>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40</a:t>
          </a:r>
        </a:p>
      </xdr:txBody>
    </xdr:sp>
    <xdr:clientData/>
  </xdr:twoCellAnchor>
  <xdr:twoCellAnchor>
    <xdr:from>
      <xdr:col>7</xdr:col>
      <xdr:colOff>47625</xdr:colOff>
      <xdr:row>24</xdr:row>
      <xdr:rowOff>128592</xdr:rowOff>
    </xdr:from>
    <xdr:to>
      <xdr:col>7</xdr:col>
      <xdr:colOff>133350</xdr:colOff>
      <xdr:row>25</xdr:row>
      <xdr:rowOff>33342</xdr:rowOff>
    </xdr:to>
    <xdr:sp macro="" textlink="">
      <xdr:nvSpPr>
        <xdr:cNvPr id="78" name="Rectangle 77">
          <a:extLst>
            <a:ext uri="{FF2B5EF4-FFF2-40B4-BE49-F238E27FC236}">
              <a16:creationId xmlns:a16="http://schemas.microsoft.com/office/drawing/2014/main" id="{00000000-0008-0000-0700-00004E000000}"/>
            </a:ext>
          </a:extLst>
        </xdr:cNvPr>
        <xdr:cNvSpPr/>
      </xdr:nvSpPr>
      <xdr:spPr>
        <a:xfrm>
          <a:off x="4314825" y="451771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352422</xdr:colOff>
      <xdr:row>24</xdr:row>
      <xdr:rowOff>4763</xdr:rowOff>
    </xdr:from>
    <xdr:to>
      <xdr:col>8</xdr:col>
      <xdr:colOff>42863</xdr:colOff>
      <xdr:row>25</xdr:row>
      <xdr:rowOff>123826</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4619622" y="4393883"/>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39</a:t>
          </a:r>
        </a:p>
      </xdr:txBody>
    </xdr:sp>
    <xdr:clientData/>
  </xdr:twoCellAnchor>
  <xdr:twoCellAnchor>
    <xdr:from>
      <xdr:col>7</xdr:col>
      <xdr:colOff>266700</xdr:colOff>
      <xdr:row>24</xdr:row>
      <xdr:rowOff>104780</xdr:rowOff>
    </xdr:from>
    <xdr:to>
      <xdr:col>7</xdr:col>
      <xdr:colOff>352425</xdr:colOff>
      <xdr:row>25</xdr:row>
      <xdr:rowOff>9530</xdr:rowOff>
    </xdr:to>
    <xdr:sp macro="" textlink="">
      <xdr:nvSpPr>
        <xdr:cNvPr id="80" name="Rectangle 79">
          <a:extLst>
            <a:ext uri="{FF2B5EF4-FFF2-40B4-BE49-F238E27FC236}">
              <a16:creationId xmlns:a16="http://schemas.microsoft.com/office/drawing/2014/main" id="{00000000-0008-0000-0700-000050000000}"/>
            </a:ext>
          </a:extLst>
        </xdr:cNvPr>
        <xdr:cNvSpPr/>
      </xdr:nvSpPr>
      <xdr:spPr>
        <a:xfrm>
          <a:off x="4533900" y="449390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71434</xdr:colOff>
      <xdr:row>24</xdr:row>
      <xdr:rowOff>23828</xdr:rowOff>
    </xdr:from>
    <xdr:to>
      <xdr:col>6</xdr:col>
      <xdr:colOff>371475</xdr:colOff>
      <xdr:row>25</xdr:row>
      <xdr:rowOff>142891</xdr:rowOff>
    </xdr:to>
    <xdr:sp macro="" textlink="">
      <xdr:nvSpPr>
        <xdr:cNvPr id="81" name="TextBox 80">
          <a:extLst>
            <a:ext uri="{FF2B5EF4-FFF2-40B4-BE49-F238E27FC236}">
              <a16:creationId xmlns:a16="http://schemas.microsoft.com/office/drawing/2014/main" id="{00000000-0008-0000-0700-000051000000}"/>
            </a:ext>
          </a:extLst>
        </xdr:cNvPr>
        <xdr:cNvSpPr txBox="1"/>
      </xdr:nvSpPr>
      <xdr:spPr>
        <a:xfrm>
          <a:off x="3729034" y="4412948"/>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37</a:t>
          </a:r>
        </a:p>
      </xdr:txBody>
    </xdr:sp>
    <xdr:clientData/>
  </xdr:twoCellAnchor>
  <xdr:twoCellAnchor>
    <xdr:from>
      <xdr:col>5</xdr:col>
      <xdr:colOff>604838</xdr:colOff>
      <xdr:row>23</xdr:row>
      <xdr:rowOff>166692</xdr:rowOff>
    </xdr:from>
    <xdr:to>
      <xdr:col>6</xdr:col>
      <xdr:colOff>80963</xdr:colOff>
      <xdr:row>24</xdr:row>
      <xdr:rowOff>71442</xdr:rowOff>
    </xdr:to>
    <xdr:sp macro="" textlink="">
      <xdr:nvSpPr>
        <xdr:cNvPr id="82" name="Rectangle 81">
          <a:extLst>
            <a:ext uri="{FF2B5EF4-FFF2-40B4-BE49-F238E27FC236}">
              <a16:creationId xmlns:a16="http://schemas.microsoft.com/office/drawing/2014/main" id="{00000000-0008-0000-0700-000052000000}"/>
            </a:ext>
          </a:extLst>
        </xdr:cNvPr>
        <xdr:cNvSpPr/>
      </xdr:nvSpPr>
      <xdr:spPr>
        <a:xfrm>
          <a:off x="3652838" y="437293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428622</xdr:colOff>
      <xdr:row>34</xdr:row>
      <xdr:rowOff>9525</xdr:rowOff>
    </xdr:from>
    <xdr:to>
      <xdr:col>5</xdr:col>
      <xdr:colOff>119063</xdr:colOff>
      <xdr:row>35</xdr:row>
      <xdr:rowOff>128588</xdr:rowOff>
    </xdr:to>
    <xdr:sp macro="" textlink="">
      <xdr:nvSpPr>
        <xdr:cNvPr id="83" name="TextBox 82">
          <a:extLst>
            <a:ext uri="{FF2B5EF4-FFF2-40B4-BE49-F238E27FC236}">
              <a16:creationId xmlns:a16="http://schemas.microsoft.com/office/drawing/2014/main" id="{00000000-0008-0000-0700-000053000000}"/>
            </a:ext>
          </a:extLst>
        </xdr:cNvPr>
        <xdr:cNvSpPr txBox="1"/>
      </xdr:nvSpPr>
      <xdr:spPr>
        <a:xfrm>
          <a:off x="2867022" y="6227445"/>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52</a:t>
          </a:r>
        </a:p>
      </xdr:txBody>
    </xdr:sp>
    <xdr:clientData/>
  </xdr:twoCellAnchor>
  <xdr:twoCellAnchor>
    <xdr:from>
      <xdr:col>4</xdr:col>
      <xdr:colOff>342900</xdr:colOff>
      <xdr:row>34</xdr:row>
      <xdr:rowOff>109542</xdr:rowOff>
    </xdr:from>
    <xdr:to>
      <xdr:col>4</xdr:col>
      <xdr:colOff>428625</xdr:colOff>
      <xdr:row>35</xdr:row>
      <xdr:rowOff>14292</xdr:rowOff>
    </xdr:to>
    <xdr:sp macro="" textlink="">
      <xdr:nvSpPr>
        <xdr:cNvPr id="84" name="Rectangle 83">
          <a:extLst>
            <a:ext uri="{FF2B5EF4-FFF2-40B4-BE49-F238E27FC236}">
              <a16:creationId xmlns:a16="http://schemas.microsoft.com/office/drawing/2014/main" id="{00000000-0008-0000-0700-000054000000}"/>
            </a:ext>
          </a:extLst>
        </xdr:cNvPr>
        <xdr:cNvSpPr/>
      </xdr:nvSpPr>
      <xdr:spPr>
        <a:xfrm>
          <a:off x="2781300" y="6327462"/>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90485</xdr:colOff>
      <xdr:row>33</xdr:row>
      <xdr:rowOff>185737</xdr:rowOff>
    </xdr:from>
    <xdr:to>
      <xdr:col>6</xdr:col>
      <xdr:colOff>390526</xdr:colOff>
      <xdr:row>35</xdr:row>
      <xdr:rowOff>114300</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3748085" y="6220777"/>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51</a:t>
          </a:r>
        </a:p>
      </xdr:txBody>
    </xdr:sp>
    <xdr:clientData/>
  </xdr:twoCellAnchor>
  <xdr:twoCellAnchor>
    <xdr:from>
      <xdr:col>6</xdr:col>
      <xdr:colOff>4763</xdr:colOff>
      <xdr:row>34</xdr:row>
      <xdr:rowOff>95254</xdr:rowOff>
    </xdr:from>
    <xdr:to>
      <xdr:col>6</xdr:col>
      <xdr:colOff>90488</xdr:colOff>
      <xdr:row>35</xdr:row>
      <xdr:rowOff>4</xdr:rowOff>
    </xdr:to>
    <xdr:sp macro="" textlink="">
      <xdr:nvSpPr>
        <xdr:cNvPr id="86" name="Rectangle 85">
          <a:extLst>
            <a:ext uri="{FF2B5EF4-FFF2-40B4-BE49-F238E27FC236}">
              <a16:creationId xmlns:a16="http://schemas.microsoft.com/office/drawing/2014/main" id="{00000000-0008-0000-0700-000056000000}"/>
            </a:ext>
          </a:extLst>
        </xdr:cNvPr>
        <xdr:cNvSpPr/>
      </xdr:nvSpPr>
      <xdr:spPr>
        <a:xfrm>
          <a:off x="3662363" y="6313174"/>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157156</xdr:colOff>
      <xdr:row>32</xdr:row>
      <xdr:rowOff>157153</xdr:rowOff>
    </xdr:from>
    <xdr:to>
      <xdr:col>3</xdr:col>
      <xdr:colOff>438147</xdr:colOff>
      <xdr:row>34</xdr:row>
      <xdr:rowOff>85716</xdr:rowOff>
    </xdr:to>
    <xdr:sp macro="" textlink="">
      <xdr:nvSpPr>
        <xdr:cNvPr id="87" name="TextBox 86">
          <a:extLst>
            <a:ext uri="{FF2B5EF4-FFF2-40B4-BE49-F238E27FC236}">
              <a16:creationId xmlns:a16="http://schemas.microsoft.com/office/drawing/2014/main" id="{00000000-0008-0000-0700-000057000000}"/>
            </a:ext>
          </a:extLst>
        </xdr:cNvPr>
        <xdr:cNvSpPr txBox="1"/>
      </xdr:nvSpPr>
      <xdr:spPr>
        <a:xfrm>
          <a:off x="1985956" y="6009313"/>
          <a:ext cx="28099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48</a:t>
          </a:r>
        </a:p>
      </xdr:txBody>
    </xdr:sp>
    <xdr:clientData/>
  </xdr:twoCellAnchor>
  <xdr:twoCellAnchor>
    <xdr:from>
      <xdr:col>3</xdr:col>
      <xdr:colOff>247650</xdr:colOff>
      <xdr:row>32</xdr:row>
      <xdr:rowOff>123829</xdr:rowOff>
    </xdr:from>
    <xdr:to>
      <xdr:col>3</xdr:col>
      <xdr:colOff>333375</xdr:colOff>
      <xdr:row>33</xdr:row>
      <xdr:rowOff>28579</xdr:rowOff>
    </xdr:to>
    <xdr:sp macro="" textlink="">
      <xdr:nvSpPr>
        <xdr:cNvPr id="88" name="Rectangle 87">
          <a:extLst>
            <a:ext uri="{FF2B5EF4-FFF2-40B4-BE49-F238E27FC236}">
              <a16:creationId xmlns:a16="http://schemas.microsoft.com/office/drawing/2014/main" id="{00000000-0008-0000-0700-000058000000}"/>
            </a:ext>
          </a:extLst>
        </xdr:cNvPr>
        <xdr:cNvSpPr/>
      </xdr:nvSpPr>
      <xdr:spPr>
        <a:xfrm>
          <a:off x="2076450" y="5975989"/>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523865</xdr:colOff>
      <xdr:row>31</xdr:row>
      <xdr:rowOff>42851</xdr:rowOff>
    </xdr:from>
    <xdr:to>
      <xdr:col>4</xdr:col>
      <xdr:colOff>214306</xdr:colOff>
      <xdr:row>32</xdr:row>
      <xdr:rowOff>161914</xdr:rowOff>
    </xdr:to>
    <xdr:sp macro="" textlink="">
      <xdr:nvSpPr>
        <xdr:cNvPr id="89" name="TextBox 88">
          <a:extLst>
            <a:ext uri="{FF2B5EF4-FFF2-40B4-BE49-F238E27FC236}">
              <a16:creationId xmlns:a16="http://schemas.microsoft.com/office/drawing/2014/main" id="{00000000-0008-0000-0700-000059000000}"/>
            </a:ext>
          </a:extLst>
        </xdr:cNvPr>
        <xdr:cNvSpPr txBox="1"/>
      </xdr:nvSpPr>
      <xdr:spPr>
        <a:xfrm>
          <a:off x="2352665" y="5712131"/>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49</a:t>
          </a:r>
        </a:p>
      </xdr:txBody>
    </xdr:sp>
    <xdr:clientData/>
  </xdr:twoCellAnchor>
  <xdr:twoCellAnchor>
    <xdr:from>
      <xdr:col>4</xdr:col>
      <xdr:colOff>195262</xdr:colOff>
      <xdr:row>32</xdr:row>
      <xdr:rowOff>104780</xdr:rowOff>
    </xdr:from>
    <xdr:to>
      <xdr:col>4</xdr:col>
      <xdr:colOff>280987</xdr:colOff>
      <xdr:row>33</xdr:row>
      <xdr:rowOff>9530</xdr:rowOff>
    </xdr:to>
    <xdr:sp macro="" textlink="">
      <xdr:nvSpPr>
        <xdr:cNvPr id="90" name="Rectangle 89">
          <a:extLst>
            <a:ext uri="{FF2B5EF4-FFF2-40B4-BE49-F238E27FC236}">
              <a16:creationId xmlns:a16="http://schemas.microsoft.com/office/drawing/2014/main" id="{00000000-0008-0000-0700-00005A000000}"/>
            </a:ext>
          </a:extLst>
        </xdr:cNvPr>
        <xdr:cNvSpPr/>
      </xdr:nvSpPr>
      <xdr:spPr>
        <a:xfrm>
          <a:off x="2633662" y="595694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180965</xdr:colOff>
      <xdr:row>30</xdr:row>
      <xdr:rowOff>28554</xdr:rowOff>
    </xdr:from>
    <xdr:to>
      <xdr:col>5</xdr:col>
      <xdr:colOff>481006</xdr:colOff>
      <xdr:row>31</xdr:row>
      <xdr:rowOff>147617</xdr:rowOff>
    </xdr:to>
    <xdr:sp macro="" textlink="">
      <xdr:nvSpPr>
        <xdr:cNvPr id="91" name="TextBox 90">
          <a:extLst>
            <a:ext uri="{FF2B5EF4-FFF2-40B4-BE49-F238E27FC236}">
              <a16:creationId xmlns:a16="http://schemas.microsoft.com/office/drawing/2014/main" id="{00000000-0008-0000-0700-00005B000000}"/>
            </a:ext>
          </a:extLst>
        </xdr:cNvPr>
        <xdr:cNvSpPr txBox="1"/>
      </xdr:nvSpPr>
      <xdr:spPr>
        <a:xfrm>
          <a:off x="3228965" y="5514954"/>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47</a:t>
          </a:r>
        </a:p>
      </xdr:txBody>
    </xdr:sp>
    <xdr:clientData/>
  </xdr:twoCellAnchor>
  <xdr:twoCellAnchor>
    <xdr:from>
      <xdr:col>5</xdr:col>
      <xdr:colOff>161925</xdr:colOff>
      <xdr:row>31</xdr:row>
      <xdr:rowOff>142880</xdr:rowOff>
    </xdr:from>
    <xdr:to>
      <xdr:col>5</xdr:col>
      <xdr:colOff>247650</xdr:colOff>
      <xdr:row>32</xdr:row>
      <xdr:rowOff>47630</xdr:rowOff>
    </xdr:to>
    <xdr:sp macro="" textlink="">
      <xdr:nvSpPr>
        <xdr:cNvPr id="92" name="Rectangle 91">
          <a:extLst>
            <a:ext uri="{FF2B5EF4-FFF2-40B4-BE49-F238E27FC236}">
              <a16:creationId xmlns:a16="http://schemas.microsoft.com/office/drawing/2014/main" id="{00000000-0008-0000-0700-00005C000000}"/>
            </a:ext>
          </a:extLst>
        </xdr:cNvPr>
        <xdr:cNvSpPr/>
      </xdr:nvSpPr>
      <xdr:spPr>
        <a:xfrm>
          <a:off x="3209925" y="5812160"/>
          <a:ext cx="85725" cy="876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585784</xdr:colOff>
      <xdr:row>31</xdr:row>
      <xdr:rowOff>19057</xdr:rowOff>
    </xdr:from>
    <xdr:to>
      <xdr:col>6</xdr:col>
      <xdr:colOff>276225</xdr:colOff>
      <xdr:row>32</xdr:row>
      <xdr:rowOff>138120</xdr:rowOff>
    </xdr:to>
    <xdr:sp macro="" textlink="">
      <xdr:nvSpPr>
        <xdr:cNvPr id="93" name="TextBox 92">
          <a:extLst>
            <a:ext uri="{FF2B5EF4-FFF2-40B4-BE49-F238E27FC236}">
              <a16:creationId xmlns:a16="http://schemas.microsoft.com/office/drawing/2014/main" id="{00000000-0008-0000-0700-00005D000000}"/>
            </a:ext>
          </a:extLst>
        </xdr:cNvPr>
        <xdr:cNvSpPr txBox="1"/>
      </xdr:nvSpPr>
      <xdr:spPr>
        <a:xfrm>
          <a:off x="3633784" y="5688337"/>
          <a:ext cx="300041" cy="3019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46</a:t>
          </a:r>
        </a:p>
      </xdr:txBody>
    </xdr:sp>
    <xdr:clientData/>
  </xdr:twoCellAnchor>
  <xdr:twoCellAnchor>
    <xdr:from>
      <xdr:col>5</xdr:col>
      <xdr:colOff>500062</xdr:colOff>
      <xdr:row>31</xdr:row>
      <xdr:rowOff>52392</xdr:rowOff>
    </xdr:from>
    <xdr:to>
      <xdr:col>5</xdr:col>
      <xdr:colOff>585787</xdr:colOff>
      <xdr:row>31</xdr:row>
      <xdr:rowOff>147642</xdr:rowOff>
    </xdr:to>
    <xdr:sp macro="" textlink="">
      <xdr:nvSpPr>
        <xdr:cNvPr id="94" name="Rectangle 93">
          <a:extLst>
            <a:ext uri="{FF2B5EF4-FFF2-40B4-BE49-F238E27FC236}">
              <a16:creationId xmlns:a16="http://schemas.microsoft.com/office/drawing/2014/main" id="{00000000-0008-0000-0700-00005E000000}"/>
            </a:ext>
          </a:extLst>
        </xdr:cNvPr>
        <xdr:cNvSpPr/>
      </xdr:nvSpPr>
      <xdr:spPr>
        <a:xfrm>
          <a:off x="3548062" y="5721672"/>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157160</xdr:colOff>
      <xdr:row>29</xdr:row>
      <xdr:rowOff>157163</xdr:rowOff>
    </xdr:from>
    <xdr:to>
      <xdr:col>7</xdr:col>
      <xdr:colOff>457201</xdr:colOff>
      <xdr:row>31</xdr:row>
      <xdr:rowOff>85726</xdr:rowOff>
    </xdr:to>
    <xdr:sp macro="" textlink="">
      <xdr:nvSpPr>
        <xdr:cNvPr id="95" name="TextBox 94">
          <a:extLst>
            <a:ext uri="{FF2B5EF4-FFF2-40B4-BE49-F238E27FC236}">
              <a16:creationId xmlns:a16="http://schemas.microsoft.com/office/drawing/2014/main" id="{00000000-0008-0000-0700-00005F000000}"/>
            </a:ext>
          </a:extLst>
        </xdr:cNvPr>
        <xdr:cNvSpPr txBox="1"/>
      </xdr:nvSpPr>
      <xdr:spPr>
        <a:xfrm>
          <a:off x="4424360" y="5460683"/>
          <a:ext cx="30004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45</a:t>
          </a:r>
        </a:p>
      </xdr:txBody>
    </xdr:sp>
    <xdr:clientData/>
  </xdr:twoCellAnchor>
  <xdr:twoCellAnchor>
    <xdr:from>
      <xdr:col>7</xdr:col>
      <xdr:colOff>71438</xdr:colOff>
      <xdr:row>30</xdr:row>
      <xdr:rowOff>66680</xdr:rowOff>
    </xdr:from>
    <xdr:to>
      <xdr:col>7</xdr:col>
      <xdr:colOff>157163</xdr:colOff>
      <xdr:row>30</xdr:row>
      <xdr:rowOff>161930</xdr:rowOff>
    </xdr:to>
    <xdr:sp macro="" textlink="">
      <xdr:nvSpPr>
        <xdr:cNvPr id="96" name="Rectangle 95">
          <a:extLst>
            <a:ext uri="{FF2B5EF4-FFF2-40B4-BE49-F238E27FC236}">
              <a16:creationId xmlns:a16="http://schemas.microsoft.com/office/drawing/2014/main" id="{00000000-0008-0000-0700-000060000000}"/>
            </a:ext>
          </a:extLst>
        </xdr:cNvPr>
        <xdr:cNvSpPr/>
      </xdr:nvSpPr>
      <xdr:spPr>
        <a:xfrm>
          <a:off x="4338638" y="5553080"/>
          <a:ext cx="8572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133350</xdr:colOff>
      <xdr:row>1</xdr:row>
      <xdr:rowOff>147638</xdr:rowOff>
    </xdr:from>
    <xdr:to>
      <xdr:col>5</xdr:col>
      <xdr:colOff>538163</xdr:colOff>
      <xdr:row>11</xdr:row>
      <xdr:rowOff>19055</xdr:rowOff>
    </xdr:to>
    <xdr:cxnSp macro="">
      <xdr:nvCxnSpPr>
        <xdr:cNvPr id="97" name="Straight Arrow Connector 96">
          <a:extLst>
            <a:ext uri="{FF2B5EF4-FFF2-40B4-BE49-F238E27FC236}">
              <a16:creationId xmlns:a16="http://schemas.microsoft.com/office/drawing/2014/main" id="{00000000-0008-0000-0700-000061000000}"/>
            </a:ext>
          </a:extLst>
        </xdr:cNvPr>
        <xdr:cNvCxnSpPr>
          <a:stCxn id="4" idx="2"/>
          <a:endCxn id="18" idx="0"/>
        </xdr:cNvCxnSpPr>
      </xdr:nvCxnSpPr>
      <xdr:spPr>
        <a:xfrm flipH="1">
          <a:off x="3181350" y="330518"/>
          <a:ext cx="404813" cy="1700217"/>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428623</xdr:colOff>
      <xdr:row>5</xdr:row>
      <xdr:rowOff>104786</xdr:rowOff>
    </xdr:from>
    <xdr:to>
      <xdr:col>1</xdr:col>
      <xdr:colOff>571500</xdr:colOff>
      <xdr:row>8</xdr:row>
      <xdr:rowOff>76204</xdr:rowOff>
    </xdr:to>
    <xdr:cxnSp macro="">
      <xdr:nvCxnSpPr>
        <xdr:cNvPr id="98" name="Straight Connector 97">
          <a:extLst>
            <a:ext uri="{FF2B5EF4-FFF2-40B4-BE49-F238E27FC236}">
              <a16:creationId xmlns:a16="http://schemas.microsoft.com/office/drawing/2014/main" id="{00000000-0008-0000-0700-000062000000}"/>
            </a:ext>
          </a:extLst>
        </xdr:cNvPr>
        <xdr:cNvCxnSpPr>
          <a:stCxn id="6" idx="3"/>
          <a:endCxn id="8" idx="0"/>
        </xdr:cNvCxnSpPr>
      </xdr:nvCxnSpPr>
      <xdr:spPr>
        <a:xfrm>
          <a:off x="1038223" y="1019186"/>
          <a:ext cx="142877" cy="5200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438151</xdr:colOff>
      <xdr:row>5</xdr:row>
      <xdr:rowOff>104786</xdr:rowOff>
    </xdr:from>
    <xdr:to>
      <xdr:col>1</xdr:col>
      <xdr:colOff>342898</xdr:colOff>
      <xdr:row>9</xdr:row>
      <xdr:rowOff>47629</xdr:rowOff>
    </xdr:to>
    <xdr:cxnSp macro="">
      <xdr:nvCxnSpPr>
        <xdr:cNvPr id="99" name="Straight Connector 98">
          <a:extLst>
            <a:ext uri="{FF2B5EF4-FFF2-40B4-BE49-F238E27FC236}">
              <a16:creationId xmlns:a16="http://schemas.microsoft.com/office/drawing/2014/main" id="{00000000-0008-0000-0700-000063000000}"/>
            </a:ext>
          </a:extLst>
        </xdr:cNvPr>
        <xdr:cNvCxnSpPr>
          <a:stCxn id="6" idx="1"/>
          <a:endCxn id="12" idx="0"/>
        </xdr:cNvCxnSpPr>
      </xdr:nvCxnSpPr>
      <xdr:spPr>
        <a:xfrm flipH="1">
          <a:off x="438151" y="1019186"/>
          <a:ext cx="514347" cy="6743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xdr:colOff>
      <xdr:row>8</xdr:row>
      <xdr:rowOff>123829</xdr:rowOff>
    </xdr:from>
    <xdr:to>
      <xdr:col>3</xdr:col>
      <xdr:colOff>104775</xdr:colOff>
      <xdr:row>9</xdr:row>
      <xdr:rowOff>61917</xdr:rowOff>
    </xdr:to>
    <xdr:cxnSp macro="">
      <xdr:nvCxnSpPr>
        <xdr:cNvPr id="100" name="Straight Connector 99">
          <a:extLst>
            <a:ext uri="{FF2B5EF4-FFF2-40B4-BE49-F238E27FC236}">
              <a16:creationId xmlns:a16="http://schemas.microsoft.com/office/drawing/2014/main" id="{00000000-0008-0000-0700-000064000000}"/>
            </a:ext>
          </a:extLst>
        </xdr:cNvPr>
        <xdr:cNvCxnSpPr>
          <a:stCxn id="8" idx="3"/>
          <a:endCxn id="10" idx="1"/>
        </xdr:cNvCxnSpPr>
      </xdr:nvCxnSpPr>
      <xdr:spPr>
        <a:xfrm>
          <a:off x="1223962" y="1586869"/>
          <a:ext cx="709613" cy="1209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500063</xdr:colOff>
      <xdr:row>8</xdr:row>
      <xdr:rowOff>171454</xdr:rowOff>
    </xdr:from>
    <xdr:to>
      <xdr:col>1</xdr:col>
      <xdr:colOff>571500</xdr:colOff>
      <xdr:row>10</xdr:row>
      <xdr:rowOff>14292</xdr:rowOff>
    </xdr:to>
    <xdr:cxnSp macro="">
      <xdr:nvCxnSpPr>
        <xdr:cNvPr id="101" name="Straight Connector 100">
          <a:extLst>
            <a:ext uri="{FF2B5EF4-FFF2-40B4-BE49-F238E27FC236}">
              <a16:creationId xmlns:a16="http://schemas.microsoft.com/office/drawing/2014/main" id="{00000000-0008-0000-0700-000065000000}"/>
            </a:ext>
          </a:extLst>
        </xdr:cNvPr>
        <xdr:cNvCxnSpPr>
          <a:stCxn id="8" idx="2"/>
          <a:endCxn id="16" idx="0"/>
        </xdr:cNvCxnSpPr>
      </xdr:nvCxnSpPr>
      <xdr:spPr>
        <a:xfrm flipH="1">
          <a:off x="1109663" y="1634494"/>
          <a:ext cx="71437" cy="2085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190500</xdr:colOff>
      <xdr:row>9</xdr:row>
      <xdr:rowOff>61917</xdr:rowOff>
    </xdr:from>
    <xdr:to>
      <xdr:col>3</xdr:col>
      <xdr:colOff>352425</xdr:colOff>
      <xdr:row>9</xdr:row>
      <xdr:rowOff>104779</xdr:rowOff>
    </xdr:to>
    <xdr:cxnSp macro="">
      <xdr:nvCxnSpPr>
        <xdr:cNvPr id="102" name="Straight Connector 101">
          <a:extLst>
            <a:ext uri="{FF2B5EF4-FFF2-40B4-BE49-F238E27FC236}">
              <a16:creationId xmlns:a16="http://schemas.microsoft.com/office/drawing/2014/main" id="{00000000-0008-0000-0700-000066000000}"/>
            </a:ext>
          </a:extLst>
        </xdr:cNvPr>
        <xdr:cNvCxnSpPr>
          <a:stCxn id="10" idx="3"/>
          <a:endCxn id="14" idx="1"/>
        </xdr:cNvCxnSpPr>
      </xdr:nvCxnSpPr>
      <xdr:spPr>
        <a:xfrm>
          <a:off x="2019300" y="1707837"/>
          <a:ext cx="161925" cy="428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128587</xdr:colOff>
      <xdr:row>9</xdr:row>
      <xdr:rowOff>109542</xdr:rowOff>
    </xdr:from>
    <xdr:to>
      <xdr:col>3</xdr:col>
      <xdr:colOff>147638</xdr:colOff>
      <xdr:row>11</xdr:row>
      <xdr:rowOff>104780</xdr:rowOff>
    </xdr:to>
    <xdr:cxnSp macro="">
      <xdr:nvCxnSpPr>
        <xdr:cNvPr id="103" name="Straight Connector 102">
          <a:extLst>
            <a:ext uri="{FF2B5EF4-FFF2-40B4-BE49-F238E27FC236}">
              <a16:creationId xmlns:a16="http://schemas.microsoft.com/office/drawing/2014/main" id="{00000000-0008-0000-0700-000067000000}"/>
            </a:ext>
          </a:extLst>
        </xdr:cNvPr>
        <xdr:cNvCxnSpPr>
          <a:stCxn id="10" idx="2"/>
          <a:endCxn id="24" idx="0"/>
        </xdr:cNvCxnSpPr>
      </xdr:nvCxnSpPr>
      <xdr:spPr>
        <a:xfrm flipH="1">
          <a:off x="1957387" y="1755462"/>
          <a:ext cx="19051" cy="36099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481013</xdr:colOff>
      <xdr:row>9</xdr:row>
      <xdr:rowOff>95254</xdr:rowOff>
    </xdr:from>
    <xdr:to>
      <xdr:col>1</xdr:col>
      <xdr:colOff>457200</xdr:colOff>
      <xdr:row>10</xdr:row>
      <xdr:rowOff>61917</xdr:rowOff>
    </xdr:to>
    <xdr:cxnSp macro="">
      <xdr:nvCxnSpPr>
        <xdr:cNvPr id="104" name="Straight Connector 103">
          <a:extLst>
            <a:ext uri="{FF2B5EF4-FFF2-40B4-BE49-F238E27FC236}">
              <a16:creationId xmlns:a16="http://schemas.microsoft.com/office/drawing/2014/main" id="{00000000-0008-0000-0700-000068000000}"/>
            </a:ext>
          </a:extLst>
        </xdr:cNvPr>
        <xdr:cNvCxnSpPr>
          <a:stCxn id="12" idx="3"/>
          <a:endCxn id="16" idx="1"/>
        </xdr:cNvCxnSpPr>
      </xdr:nvCxnSpPr>
      <xdr:spPr>
        <a:xfrm>
          <a:off x="481013" y="1741174"/>
          <a:ext cx="585787" cy="1495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438150</xdr:colOff>
      <xdr:row>9</xdr:row>
      <xdr:rowOff>104779</xdr:rowOff>
    </xdr:from>
    <xdr:to>
      <xdr:col>5</xdr:col>
      <xdr:colOff>90487</xdr:colOff>
      <xdr:row>11</xdr:row>
      <xdr:rowOff>66680</xdr:rowOff>
    </xdr:to>
    <xdr:cxnSp macro="">
      <xdr:nvCxnSpPr>
        <xdr:cNvPr id="105" name="Straight Connector 104">
          <a:extLst>
            <a:ext uri="{FF2B5EF4-FFF2-40B4-BE49-F238E27FC236}">
              <a16:creationId xmlns:a16="http://schemas.microsoft.com/office/drawing/2014/main" id="{00000000-0008-0000-0700-000069000000}"/>
            </a:ext>
          </a:extLst>
        </xdr:cNvPr>
        <xdr:cNvCxnSpPr>
          <a:stCxn id="14" idx="3"/>
          <a:endCxn id="18" idx="1"/>
        </xdr:cNvCxnSpPr>
      </xdr:nvCxnSpPr>
      <xdr:spPr>
        <a:xfrm>
          <a:off x="2266950" y="1750699"/>
          <a:ext cx="871537" cy="32766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500063</xdr:colOff>
      <xdr:row>10</xdr:row>
      <xdr:rowOff>109542</xdr:rowOff>
    </xdr:from>
    <xdr:to>
      <xdr:col>2</xdr:col>
      <xdr:colOff>509587</xdr:colOff>
      <xdr:row>13</xdr:row>
      <xdr:rowOff>171455</xdr:rowOff>
    </xdr:to>
    <xdr:cxnSp macro="">
      <xdr:nvCxnSpPr>
        <xdr:cNvPr id="106" name="Straight Connector 105">
          <a:extLst>
            <a:ext uri="{FF2B5EF4-FFF2-40B4-BE49-F238E27FC236}">
              <a16:creationId xmlns:a16="http://schemas.microsoft.com/office/drawing/2014/main" id="{00000000-0008-0000-0700-00006A000000}"/>
            </a:ext>
          </a:extLst>
        </xdr:cNvPr>
        <xdr:cNvCxnSpPr>
          <a:stCxn id="16" idx="2"/>
          <a:endCxn id="20" idx="1"/>
        </xdr:cNvCxnSpPr>
      </xdr:nvCxnSpPr>
      <xdr:spPr>
        <a:xfrm>
          <a:off x="1109663" y="1938342"/>
          <a:ext cx="619124" cy="6105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438151</xdr:colOff>
      <xdr:row>9</xdr:row>
      <xdr:rowOff>142879</xdr:rowOff>
    </xdr:from>
    <xdr:to>
      <xdr:col>1</xdr:col>
      <xdr:colOff>290513</xdr:colOff>
      <xdr:row>16</xdr:row>
      <xdr:rowOff>180980</xdr:rowOff>
    </xdr:to>
    <xdr:cxnSp macro="">
      <xdr:nvCxnSpPr>
        <xdr:cNvPr id="107" name="Straight Connector 106">
          <a:extLst>
            <a:ext uri="{FF2B5EF4-FFF2-40B4-BE49-F238E27FC236}">
              <a16:creationId xmlns:a16="http://schemas.microsoft.com/office/drawing/2014/main" id="{00000000-0008-0000-0700-00006B000000}"/>
            </a:ext>
          </a:extLst>
        </xdr:cNvPr>
        <xdr:cNvCxnSpPr>
          <a:stCxn id="12" idx="2"/>
          <a:endCxn id="32" idx="0"/>
        </xdr:cNvCxnSpPr>
      </xdr:nvCxnSpPr>
      <xdr:spPr>
        <a:xfrm>
          <a:off x="438151" y="1788799"/>
          <a:ext cx="461962" cy="131826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538162</xdr:colOff>
      <xdr:row>11</xdr:row>
      <xdr:rowOff>114305</xdr:rowOff>
    </xdr:from>
    <xdr:to>
      <xdr:col>5</xdr:col>
      <xdr:colOff>133350</xdr:colOff>
      <xdr:row>14</xdr:row>
      <xdr:rowOff>14292</xdr:rowOff>
    </xdr:to>
    <xdr:cxnSp macro="">
      <xdr:nvCxnSpPr>
        <xdr:cNvPr id="108" name="Straight Connector 107">
          <a:extLst>
            <a:ext uri="{FF2B5EF4-FFF2-40B4-BE49-F238E27FC236}">
              <a16:creationId xmlns:a16="http://schemas.microsoft.com/office/drawing/2014/main" id="{00000000-0008-0000-0700-00006C000000}"/>
            </a:ext>
          </a:extLst>
        </xdr:cNvPr>
        <xdr:cNvCxnSpPr>
          <a:stCxn id="18" idx="2"/>
          <a:endCxn id="26" idx="0"/>
        </xdr:cNvCxnSpPr>
      </xdr:nvCxnSpPr>
      <xdr:spPr>
        <a:xfrm flipH="1">
          <a:off x="2976562" y="2125985"/>
          <a:ext cx="204788" cy="448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552450</xdr:colOff>
      <xdr:row>12</xdr:row>
      <xdr:rowOff>9530</xdr:rowOff>
    </xdr:from>
    <xdr:to>
      <xdr:col>3</xdr:col>
      <xdr:colOff>128587</xdr:colOff>
      <xdr:row>13</xdr:row>
      <xdr:rowOff>123830</xdr:rowOff>
    </xdr:to>
    <xdr:cxnSp macro="">
      <xdr:nvCxnSpPr>
        <xdr:cNvPr id="109" name="Straight Connector 108">
          <a:extLst>
            <a:ext uri="{FF2B5EF4-FFF2-40B4-BE49-F238E27FC236}">
              <a16:creationId xmlns:a16="http://schemas.microsoft.com/office/drawing/2014/main" id="{00000000-0008-0000-0700-00006D000000}"/>
            </a:ext>
          </a:extLst>
        </xdr:cNvPr>
        <xdr:cNvCxnSpPr>
          <a:stCxn id="24" idx="2"/>
          <a:endCxn id="20" idx="0"/>
        </xdr:cNvCxnSpPr>
      </xdr:nvCxnSpPr>
      <xdr:spPr>
        <a:xfrm flipH="1">
          <a:off x="1771650" y="2204090"/>
          <a:ext cx="185737" cy="297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128587</xdr:colOff>
      <xdr:row>12</xdr:row>
      <xdr:rowOff>9530</xdr:rowOff>
    </xdr:from>
    <xdr:to>
      <xdr:col>3</xdr:col>
      <xdr:colOff>576262</xdr:colOff>
      <xdr:row>13</xdr:row>
      <xdr:rowOff>152405</xdr:rowOff>
    </xdr:to>
    <xdr:cxnSp macro="">
      <xdr:nvCxnSpPr>
        <xdr:cNvPr id="110" name="Straight Connector 109">
          <a:extLst>
            <a:ext uri="{FF2B5EF4-FFF2-40B4-BE49-F238E27FC236}">
              <a16:creationId xmlns:a16="http://schemas.microsoft.com/office/drawing/2014/main" id="{00000000-0008-0000-0700-00006E000000}"/>
            </a:ext>
          </a:extLst>
        </xdr:cNvPr>
        <xdr:cNvCxnSpPr>
          <a:stCxn id="24" idx="2"/>
          <a:endCxn id="22" idx="0"/>
        </xdr:cNvCxnSpPr>
      </xdr:nvCxnSpPr>
      <xdr:spPr>
        <a:xfrm>
          <a:off x="1957387" y="2204090"/>
          <a:ext cx="447675" cy="3257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600076</xdr:colOff>
      <xdr:row>12</xdr:row>
      <xdr:rowOff>171455</xdr:rowOff>
    </xdr:from>
    <xdr:to>
      <xdr:col>7</xdr:col>
      <xdr:colOff>119062</xdr:colOff>
      <xdr:row>15</xdr:row>
      <xdr:rowOff>71442</xdr:rowOff>
    </xdr:to>
    <xdr:cxnSp macro="">
      <xdr:nvCxnSpPr>
        <xdr:cNvPr id="111" name="Straight Connector 110">
          <a:extLst>
            <a:ext uri="{FF2B5EF4-FFF2-40B4-BE49-F238E27FC236}">
              <a16:creationId xmlns:a16="http://schemas.microsoft.com/office/drawing/2014/main" id="{00000000-0008-0000-0700-00006F000000}"/>
            </a:ext>
          </a:extLst>
        </xdr:cNvPr>
        <xdr:cNvCxnSpPr>
          <a:stCxn id="28" idx="1"/>
          <a:endCxn id="40" idx="0"/>
        </xdr:cNvCxnSpPr>
      </xdr:nvCxnSpPr>
      <xdr:spPr>
        <a:xfrm flipH="1">
          <a:off x="3648076" y="2366015"/>
          <a:ext cx="738186" cy="448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461963</xdr:colOff>
      <xdr:row>14</xdr:row>
      <xdr:rowOff>28580</xdr:rowOff>
    </xdr:from>
    <xdr:to>
      <xdr:col>2</xdr:col>
      <xdr:colOff>552450</xdr:colOff>
      <xdr:row>16</xdr:row>
      <xdr:rowOff>9529</xdr:rowOff>
    </xdr:to>
    <xdr:cxnSp macro="">
      <xdr:nvCxnSpPr>
        <xdr:cNvPr id="112" name="Straight Connector 111">
          <a:extLst>
            <a:ext uri="{FF2B5EF4-FFF2-40B4-BE49-F238E27FC236}">
              <a16:creationId xmlns:a16="http://schemas.microsoft.com/office/drawing/2014/main" id="{00000000-0008-0000-0700-000070000000}"/>
            </a:ext>
          </a:extLst>
        </xdr:cNvPr>
        <xdr:cNvCxnSpPr>
          <a:stCxn id="20" idx="2"/>
          <a:endCxn id="30" idx="0"/>
        </xdr:cNvCxnSpPr>
      </xdr:nvCxnSpPr>
      <xdr:spPr>
        <a:xfrm flipH="1">
          <a:off x="1681163" y="2588900"/>
          <a:ext cx="90487" cy="3467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9524</xdr:colOff>
      <xdr:row>14</xdr:row>
      <xdr:rowOff>9530</xdr:rowOff>
    </xdr:from>
    <xdr:to>
      <xdr:col>4</xdr:col>
      <xdr:colOff>495299</xdr:colOff>
      <xdr:row>14</xdr:row>
      <xdr:rowOff>61917</xdr:rowOff>
    </xdr:to>
    <xdr:cxnSp macro="">
      <xdr:nvCxnSpPr>
        <xdr:cNvPr id="113" name="Straight Connector 112">
          <a:extLst>
            <a:ext uri="{FF2B5EF4-FFF2-40B4-BE49-F238E27FC236}">
              <a16:creationId xmlns:a16="http://schemas.microsoft.com/office/drawing/2014/main" id="{00000000-0008-0000-0700-000071000000}"/>
            </a:ext>
          </a:extLst>
        </xdr:cNvPr>
        <xdr:cNvCxnSpPr>
          <a:stCxn id="22" idx="3"/>
          <a:endCxn id="26" idx="1"/>
        </xdr:cNvCxnSpPr>
      </xdr:nvCxnSpPr>
      <xdr:spPr>
        <a:xfrm>
          <a:off x="2447924" y="2569850"/>
          <a:ext cx="485775" cy="523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576262</xdr:colOff>
      <xdr:row>14</xdr:row>
      <xdr:rowOff>57155</xdr:rowOff>
    </xdr:from>
    <xdr:to>
      <xdr:col>4</xdr:col>
      <xdr:colOff>76201</xdr:colOff>
      <xdr:row>16</xdr:row>
      <xdr:rowOff>33342</xdr:rowOff>
    </xdr:to>
    <xdr:cxnSp macro="">
      <xdr:nvCxnSpPr>
        <xdr:cNvPr id="114" name="Straight Connector 113">
          <a:extLst>
            <a:ext uri="{FF2B5EF4-FFF2-40B4-BE49-F238E27FC236}">
              <a16:creationId xmlns:a16="http://schemas.microsoft.com/office/drawing/2014/main" id="{00000000-0008-0000-0700-000072000000}"/>
            </a:ext>
          </a:extLst>
        </xdr:cNvPr>
        <xdr:cNvCxnSpPr>
          <a:stCxn id="22" idx="2"/>
          <a:endCxn id="36" idx="0"/>
        </xdr:cNvCxnSpPr>
      </xdr:nvCxnSpPr>
      <xdr:spPr>
        <a:xfrm>
          <a:off x="2405062" y="2617475"/>
          <a:ext cx="109539" cy="3419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581024</xdr:colOff>
      <xdr:row>14</xdr:row>
      <xdr:rowOff>61917</xdr:rowOff>
    </xdr:from>
    <xdr:to>
      <xdr:col>5</xdr:col>
      <xdr:colOff>557213</xdr:colOff>
      <xdr:row>15</xdr:row>
      <xdr:rowOff>119067</xdr:rowOff>
    </xdr:to>
    <xdr:cxnSp macro="">
      <xdr:nvCxnSpPr>
        <xdr:cNvPr id="115" name="Straight Connector 114">
          <a:extLst>
            <a:ext uri="{FF2B5EF4-FFF2-40B4-BE49-F238E27FC236}">
              <a16:creationId xmlns:a16="http://schemas.microsoft.com/office/drawing/2014/main" id="{00000000-0008-0000-0700-000073000000}"/>
            </a:ext>
          </a:extLst>
        </xdr:cNvPr>
        <xdr:cNvCxnSpPr>
          <a:stCxn id="26" idx="3"/>
          <a:endCxn id="40" idx="1"/>
        </xdr:cNvCxnSpPr>
      </xdr:nvCxnSpPr>
      <xdr:spPr>
        <a:xfrm>
          <a:off x="3019424" y="2622237"/>
          <a:ext cx="585789" cy="2400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404813</xdr:colOff>
      <xdr:row>14</xdr:row>
      <xdr:rowOff>109542</xdr:rowOff>
    </xdr:from>
    <xdr:to>
      <xdr:col>4</xdr:col>
      <xdr:colOff>538162</xdr:colOff>
      <xdr:row>16</xdr:row>
      <xdr:rowOff>47629</xdr:rowOff>
    </xdr:to>
    <xdr:cxnSp macro="">
      <xdr:nvCxnSpPr>
        <xdr:cNvPr id="116" name="Straight Connector 115">
          <a:extLst>
            <a:ext uri="{FF2B5EF4-FFF2-40B4-BE49-F238E27FC236}">
              <a16:creationId xmlns:a16="http://schemas.microsoft.com/office/drawing/2014/main" id="{00000000-0008-0000-0700-000074000000}"/>
            </a:ext>
          </a:extLst>
        </xdr:cNvPr>
        <xdr:cNvCxnSpPr>
          <a:stCxn id="26" idx="2"/>
          <a:endCxn id="34" idx="0"/>
        </xdr:cNvCxnSpPr>
      </xdr:nvCxnSpPr>
      <xdr:spPr>
        <a:xfrm flipH="1">
          <a:off x="2843213" y="2669862"/>
          <a:ext cx="133349" cy="30384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600076</xdr:colOff>
      <xdr:row>15</xdr:row>
      <xdr:rowOff>166692</xdr:rowOff>
    </xdr:from>
    <xdr:to>
      <xdr:col>5</xdr:col>
      <xdr:colOff>604838</xdr:colOff>
      <xdr:row>17</xdr:row>
      <xdr:rowOff>180980</xdr:rowOff>
    </xdr:to>
    <xdr:cxnSp macro="">
      <xdr:nvCxnSpPr>
        <xdr:cNvPr id="117" name="Straight Connector 116">
          <a:extLst>
            <a:ext uri="{FF2B5EF4-FFF2-40B4-BE49-F238E27FC236}">
              <a16:creationId xmlns:a16="http://schemas.microsoft.com/office/drawing/2014/main" id="{00000000-0008-0000-0700-000075000000}"/>
            </a:ext>
          </a:extLst>
        </xdr:cNvPr>
        <xdr:cNvCxnSpPr>
          <a:stCxn id="40" idx="2"/>
          <a:endCxn id="42" idx="0"/>
        </xdr:cNvCxnSpPr>
      </xdr:nvCxnSpPr>
      <xdr:spPr>
        <a:xfrm>
          <a:off x="3648076" y="2909892"/>
          <a:ext cx="4762" cy="3800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15</xdr:row>
      <xdr:rowOff>119067</xdr:rowOff>
    </xdr:from>
    <xdr:to>
      <xdr:col>6</xdr:col>
      <xdr:colOff>457200</xdr:colOff>
      <xdr:row>18</xdr:row>
      <xdr:rowOff>152404</xdr:rowOff>
    </xdr:to>
    <xdr:cxnSp macro="">
      <xdr:nvCxnSpPr>
        <xdr:cNvPr id="118" name="Straight Connector 117">
          <a:extLst>
            <a:ext uri="{FF2B5EF4-FFF2-40B4-BE49-F238E27FC236}">
              <a16:creationId xmlns:a16="http://schemas.microsoft.com/office/drawing/2014/main" id="{00000000-0008-0000-0700-000076000000}"/>
            </a:ext>
          </a:extLst>
        </xdr:cNvPr>
        <xdr:cNvCxnSpPr>
          <a:stCxn id="40" idx="3"/>
          <a:endCxn id="46" idx="0"/>
        </xdr:cNvCxnSpPr>
      </xdr:nvCxnSpPr>
      <xdr:spPr>
        <a:xfrm>
          <a:off x="3690938" y="2862267"/>
          <a:ext cx="423862" cy="581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504825</xdr:colOff>
      <xdr:row>16</xdr:row>
      <xdr:rowOff>57154</xdr:rowOff>
    </xdr:from>
    <xdr:to>
      <xdr:col>3</xdr:col>
      <xdr:colOff>271462</xdr:colOff>
      <xdr:row>16</xdr:row>
      <xdr:rowOff>66679</xdr:rowOff>
    </xdr:to>
    <xdr:cxnSp macro="">
      <xdr:nvCxnSpPr>
        <xdr:cNvPr id="119" name="Straight Connector 118">
          <a:extLst>
            <a:ext uri="{FF2B5EF4-FFF2-40B4-BE49-F238E27FC236}">
              <a16:creationId xmlns:a16="http://schemas.microsoft.com/office/drawing/2014/main" id="{00000000-0008-0000-0700-000077000000}"/>
            </a:ext>
          </a:extLst>
        </xdr:cNvPr>
        <xdr:cNvCxnSpPr>
          <a:stCxn id="30" idx="3"/>
          <a:endCxn id="38" idx="1"/>
        </xdr:cNvCxnSpPr>
      </xdr:nvCxnSpPr>
      <xdr:spPr>
        <a:xfrm>
          <a:off x="1724025" y="2983234"/>
          <a:ext cx="376237"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16</xdr:row>
      <xdr:rowOff>57154</xdr:rowOff>
    </xdr:from>
    <xdr:to>
      <xdr:col>2</xdr:col>
      <xdr:colOff>419100</xdr:colOff>
      <xdr:row>17</xdr:row>
      <xdr:rowOff>38105</xdr:rowOff>
    </xdr:to>
    <xdr:cxnSp macro="">
      <xdr:nvCxnSpPr>
        <xdr:cNvPr id="120" name="Straight Connector 119">
          <a:extLst>
            <a:ext uri="{FF2B5EF4-FFF2-40B4-BE49-F238E27FC236}">
              <a16:creationId xmlns:a16="http://schemas.microsoft.com/office/drawing/2014/main" id="{00000000-0008-0000-0700-000078000000}"/>
            </a:ext>
          </a:extLst>
        </xdr:cNvPr>
        <xdr:cNvCxnSpPr>
          <a:stCxn id="30" idx="1"/>
          <a:endCxn id="32" idx="3"/>
        </xdr:cNvCxnSpPr>
      </xdr:nvCxnSpPr>
      <xdr:spPr>
        <a:xfrm flipH="1">
          <a:off x="942975" y="2983234"/>
          <a:ext cx="695325" cy="1638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357187</xdr:colOff>
      <xdr:row>16</xdr:row>
      <xdr:rowOff>66679</xdr:rowOff>
    </xdr:from>
    <xdr:to>
      <xdr:col>4</xdr:col>
      <xdr:colOff>33338</xdr:colOff>
      <xdr:row>16</xdr:row>
      <xdr:rowOff>80967</xdr:rowOff>
    </xdr:to>
    <xdr:cxnSp macro="">
      <xdr:nvCxnSpPr>
        <xdr:cNvPr id="121" name="Straight Connector 120">
          <a:extLst>
            <a:ext uri="{FF2B5EF4-FFF2-40B4-BE49-F238E27FC236}">
              <a16:creationId xmlns:a16="http://schemas.microsoft.com/office/drawing/2014/main" id="{00000000-0008-0000-0700-000079000000}"/>
            </a:ext>
          </a:extLst>
        </xdr:cNvPr>
        <xdr:cNvCxnSpPr>
          <a:stCxn id="38" idx="3"/>
          <a:endCxn id="36" idx="1"/>
        </xdr:cNvCxnSpPr>
      </xdr:nvCxnSpPr>
      <xdr:spPr>
        <a:xfrm>
          <a:off x="2185987" y="2992759"/>
          <a:ext cx="285751" cy="142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314325</xdr:colOff>
      <xdr:row>16</xdr:row>
      <xdr:rowOff>114304</xdr:rowOff>
    </xdr:from>
    <xdr:to>
      <xdr:col>3</xdr:col>
      <xdr:colOff>366713</xdr:colOff>
      <xdr:row>19</xdr:row>
      <xdr:rowOff>142879</xdr:rowOff>
    </xdr:to>
    <xdr:cxnSp macro="">
      <xdr:nvCxnSpPr>
        <xdr:cNvPr id="122" name="Straight Connector 121">
          <a:extLst>
            <a:ext uri="{FF2B5EF4-FFF2-40B4-BE49-F238E27FC236}">
              <a16:creationId xmlns:a16="http://schemas.microsoft.com/office/drawing/2014/main" id="{00000000-0008-0000-0700-00007A000000}"/>
            </a:ext>
          </a:extLst>
        </xdr:cNvPr>
        <xdr:cNvCxnSpPr>
          <a:stCxn id="38" idx="2"/>
          <a:endCxn id="48" idx="0"/>
        </xdr:cNvCxnSpPr>
      </xdr:nvCxnSpPr>
      <xdr:spPr>
        <a:xfrm>
          <a:off x="2143125" y="3040384"/>
          <a:ext cx="52388" cy="5772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119063</xdr:colOff>
      <xdr:row>16</xdr:row>
      <xdr:rowOff>80967</xdr:rowOff>
    </xdr:from>
    <xdr:to>
      <xdr:col>4</xdr:col>
      <xdr:colOff>361950</xdr:colOff>
      <xdr:row>16</xdr:row>
      <xdr:rowOff>95254</xdr:rowOff>
    </xdr:to>
    <xdr:cxnSp macro="">
      <xdr:nvCxnSpPr>
        <xdr:cNvPr id="123" name="Straight Connector 122">
          <a:extLst>
            <a:ext uri="{FF2B5EF4-FFF2-40B4-BE49-F238E27FC236}">
              <a16:creationId xmlns:a16="http://schemas.microsoft.com/office/drawing/2014/main" id="{00000000-0008-0000-0700-00007B000000}"/>
            </a:ext>
          </a:extLst>
        </xdr:cNvPr>
        <xdr:cNvCxnSpPr>
          <a:stCxn id="36" idx="3"/>
          <a:endCxn id="34" idx="1"/>
        </xdr:cNvCxnSpPr>
      </xdr:nvCxnSpPr>
      <xdr:spPr>
        <a:xfrm>
          <a:off x="2557463" y="3007047"/>
          <a:ext cx="242887" cy="142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16</xdr:row>
      <xdr:rowOff>95254</xdr:rowOff>
    </xdr:from>
    <xdr:to>
      <xdr:col>5</xdr:col>
      <xdr:colOff>561975</xdr:colOff>
      <xdr:row>18</xdr:row>
      <xdr:rowOff>38105</xdr:rowOff>
    </xdr:to>
    <xdr:cxnSp macro="">
      <xdr:nvCxnSpPr>
        <xdr:cNvPr id="124" name="Straight Connector 123">
          <a:extLst>
            <a:ext uri="{FF2B5EF4-FFF2-40B4-BE49-F238E27FC236}">
              <a16:creationId xmlns:a16="http://schemas.microsoft.com/office/drawing/2014/main" id="{00000000-0008-0000-0700-00007C000000}"/>
            </a:ext>
          </a:extLst>
        </xdr:cNvPr>
        <xdr:cNvCxnSpPr>
          <a:stCxn id="34" idx="3"/>
          <a:endCxn id="42" idx="1"/>
        </xdr:cNvCxnSpPr>
      </xdr:nvCxnSpPr>
      <xdr:spPr>
        <a:xfrm>
          <a:off x="2886075" y="3021334"/>
          <a:ext cx="723900" cy="30861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342901</xdr:colOff>
      <xdr:row>16</xdr:row>
      <xdr:rowOff>142879</xdr:rowOff>
    </xdr:from>
    <xdr:to>
      <xdr:col>4</xdr:col>
      <xdr:colOff>404813</xdr:colOff>
      <xdr:row>19</xdr:row>
      <xdr:rowOff>142879</xdr:rowOff>
    </xdr:to>
    <xdr:cxnSp macro="">
      <xdr:nvCxnSpPr>
        <xdr:cNvPr id="125" name="Straight Connector 124">
          <a:extLst>
            <a:ext uri="{FF2B5EF4-FFF2-40B4-BE49-F238E27FC236}">
              <a16:creationId xmlns:a16="http://schemas.microsoft.com/office/drawing/2014/main" id="{00000000-0008-0000-0700-00007D000000}"/>
            </a:ext>
          </a:extLst>
        </xdr:cNvPr>
        <xdr:cNvCxnSpPr>
          <a:stCxn id="34" idx="2"/>
          <a:endCxn id="68" idx="0"/>
        </xdr:cNvCxnSpPr>
      </xdr:nvCxnSpPr>
      <xdr:spPr>
        <a:xfrm flipH="1">
          <a:off x="2781301" y="3068959"/>
          <a:ext cx="61912" cy="5486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18</xdr:row>
      <xdr:rowOff>38105</xdr:rowOff>
    </xdr:from>
    <xdr:to>
      <xdr:col>6</xdr:col>
      <xdr:colOff>414337</xdr:colOff>
      <xdr:row>19</xdr:row>
      <xdr:rowOff>9529</xdr:rowOff>
    </xdr:to>
    <xdr:cxnSp macro="">
      <xdr:nvCxnSpPr>
        <xdr:cNvPr id="126" name="Straight Connector 125">
          <a:extLst>
            <a:ext uri="{FF2B5EF4-FFF2-40B4-BE49-F238E27FC236}">
              <a16:creationId xmlns:a16="http://schemas.microsoft.com/office/drawing/2014/main" id="{00000000-0008-0000-0700-00007E000000}"/>
            </a:ext>
          </a:extLst>
        </xdr:cNvPr>
        <xdr:cNvCxnSpPr>
          <a:stCxn id="42" idx="3"/>
          <a:endCxn id="46" idx="1"/>
        </xdr:cNvCxnSpPr>
      </xdr:nvCxnSpPr>
      <xdr:spPr>
        <a:xfrm>
          <a:off x="3695700" y="3329945"/>
          <a:ext cx="376237" cy="1543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604838</xdr:colOff>
      <xdr:row>18</xdr:row>
      <xdr:rowOff>85730</xdr:rowOff>
    </xdr:from>
    <xdr:to>
      <xdr:col>6</xdr:col>
      <xdr:colOff>1</xdr:colOff>
      <xdr:row>19</xdr:row>
      <xdr:rowOff>185742</xdr:rowOff>
    </xdr:to>
    <xdr:cxnSp macro="">
      <xdr:nvCxnSpPr>
        <xdr:cNvPr id="127" name="Straight Connector 126">
          <a:extLst>
            <a:ext uri="{FF2B5EF4-FFF2-40B4-BE49-F238E27FC236}">
              <a16:creationId xmlns:a16="http://schemas.microsoft.com/office/drawing/2014/main" id="{00000000-0008-0000-0700-00007F000000}"/>
            </a:ext>
          </a:extLst>
        </xdr:cNvPr>
        <xdr:cNvCxnSpPr>
          <a:stCxn id="42" idx="2"/>
          <a:endCxn id="66" idx="0"/>
        </xdr:cNvCxnSpPr>
      </xdr:nvCxnSpPr>
      <xdr:spPr>
        <a:xfrm>
          <a:off x="3652838" y="3377570"/>
          <a:ext cx="4763" cy="2828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500062</xdr:colOff>
      <xdr:row>18</xdr:row>
      <xdr:rowOff>180980</xdr:rowOff>
    </xdr:from>
    <xdr:to>
      <xdr:col>7</xdr:col>
      <xdr:colOff>209550</xdr:colOff>
      <xdr:row>19</xdr:row>
      <xdr:rowOff>9529</xdr:rowOff>
    </xdr:to>
    <xdr:cxnSp macro="">
      <xdr:nvCxnSpPr>
        <xdr:cNvPr id="128" name="Straight Connector 127">
          <a:extLst>
            <a:ext uri="{FF2B5EF4-FFF2-40B4-BE49-F238E27FC236}">
              <a16:creationId xmlns:a16="http://schemas.microsoft.com/office/drawing/2014/main" id="{00000000-0008-0000-0700-000080000000}"/>
            </a:ext>
          </a:extLst>
        </xdr:cNvPr>
        <xdr:cNvCxnSpPr>
          <a:stCxn id="44" idx="1"/>
          <a:endCxn id="46" idx="3"/>
        </xdr:cNvCxnSpPr>
      </xdr:nvCxnSpPr>
      <xdr:spPr>
        <a:xfrm flipH="1">
          <a:off x="4157662" y="3472820"/>
          <a:ext cx="319088" cy="114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19</xdr:row>
      <xdr:rowOff>57154</xdr:rowOff>
    </xdr:from>
    <xdr:to>
      <xdr:col>6</xdr:col>
      <xdr:colOff>533401</xdr:colOff>
      <xdr:row>22</xdr:row>
      <xdr:rowOff>38105</xdr:rowOff>
    </xdr:to>
    <xdr:cxnSp macro="">
      <xdr:nvCxnSpPr>
        <xdr:cNvPr id="129" name="Straight Connector 128">
          <a:extLst>
            <a:ext uri="{FF2B5EF4-FFF2-40B4-BE49-F238E27FC236}">
              <a16:creationId xmlns:a16="http://schemas.microsoft.com/office/drawing/2014/main" id="{00000000-0008-0000-0700-000081000000}"/>
            </a:ext>
          </a:extLst>
        </xdr:cNvPr>
        <xdr:cNvCxnSpPr>
          <a:stCxn id="46" idx="2"/>
          <a:endCxn id="56" idx="0"/>
        </xdr:cNvCxnSpPr>
      </xdr:nvCxnSpPr>
      <xdr:spPr>
        <a:xfrm>
          <a:off x="4114800" y="3531874"/>
          <a:ext cx="76201" cy="52959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20</xdr:row>
      <xdr:rowOff>4</xdr:rowOff>
    </xdr:from>
    <xdr:to>
      <xdr:col>4</xdr:col>
      <xdr:colOff>300038</xdr:colOff>
      <xdr:row>20</xdr:row>
      <xdr:rowOff>4</xdr:rowOff>
    </xdr:to>
    <xdr:cxnSp macro="">
      <xdr:nvCxnSpPr>
        <xdr:cNvPr id="130" name="Straight Connector 129">
          <a:extLst>
            <a:ext uri="{FF2B5EF4-FFF2-40B4-BE49-F238E27FC236}">
              <a16:creationId xmlns:a16="http://schemas.microsoft.com/office/drawing/2014/main" id="{00000000-0008-0000-0700-000082000000}"/>
            </a:ext>
          </a:extLst>
        </xdr:cNvPr>
        <xdr:cNvCxnSpPr>
          <a:stCxn id="48" idx="3"/>
          <a:endCxn id="68" idx="1"/>
        </xdr:cNvCxnSpPr>
      </xdr:nvCxnSpPr>
      <xdr:spPr>
        <a:xfrm>
          <a:off x="2238375" y="3657604"/>
          <a:ext cx="5000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347663</xdr:colOff>
      <xdr:row>20</xdr:row>
      <xdr:rowOff>47629</xdr:rowOff>
    </xdr:from>
    <xdr:to>
      <xdr:col>3</xdr:col>
      <xdr:colOff>366713</xdr:colOff>
      <xdr:row>20</xdr:row>
      <xdr:rowOff>166692</xdr:rowOff>
    </xdr:to>
    <xdr:cxnSp macro="">
      <xdr:nvCxnSpPr>
        <xdr:cNvPr id="131" name="Straight Connector 130">
          <a:extLst>
            <a:ext uri="{FF2B5EF4-FFF2-40B4-BE49-F238E27FC236}">
              <a16:creationId xmlns:a16="http://schemas.microsoft.com/office/drawing/2014/main" id="{00000000-0008-0000-0700-000083000000}"/>
            </a:ext>
          </a:extLst>
        </xdr:cNvPr>
        <xdr:cNvCxnSpPr>
          <a:stCxn id="48" idx="2"/>
          <a:endCxn id="62" idx="0"/>
        </xdr:cNvCxnSpPr>
      </xdr:nvCxnSpPr>
      <xdr:spPr>
        <a:xfrm flipH="1">
          <a:off x="2176463" y="3705229"/>
          <a:ext cx="19050" cy="1190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385763</xdr:colOff>
      <xdr:row>20</xdr:row>
      <xdr:rowOff>4</xdr:rowOff>
    </xdr:from>
    <xdr:to>
      <xdr:col>5</xdr:col>
      <xdr:colOff>147638</xdr:colOff>
      <xdr:row>20</xdr:row>
      <xdr:rowOff>47629</xdr:rowOff>
    </xdr:to>
    <xdr:cxnSp macro="">
      <xdr:nvCxnSpPr>
        <xdr:cNvPr id="132" name="Straight Connector 131">
          <a:extLst>
            <a:ext uri="{FF2B5EF4-FFF2-40B4-BE49-F238E27FC236}">
              <a16:creationId xmlns:a16="http://schemas.microsoft.com/office/drawing/2014/main" id="{00000000-0008-0000-0700-000084000000}"/>
            </a:ext>
          </a:extLst>
        </xdr:cNvPr>
        <xdr:cNvCxnSpPr>
          <a:stCxn id="68" idx="3"/>
          <a:endCxn id="64" idx="1"/>
        </xdr:cNvCxnSpPr>
      </xdr:nvCxnSpPr>
      <xdr:spPr>
        <a:xfrm>
          <a:off x="2824163" y="3657604"/>
          <a:ext cx="371475" cy="4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166688</xdr:colOff>
      <xdr:row>20</xdr:row>
      <xdr:rowOff>47629</xdr:rowOff>
    </xdr:from>
    <xdr:to>
      <xdr:col>4</xdr:col>
      <xdr:colOff>342901</xdr:colOff>
      <xdr:row>23</xdr:row>
      <xdr:rowOff>71442</xdr:rowOff>
    </xdr:to>
    <xdr:cxnSp macro="">
      <xdr:nvCxnSpPr>
        <xdr:cNvPr id="133" name="Straight Connector 132">
          <a:extLst>
            <a:ext uri="{FF2B5EF4-FFF2-40B4-BE49-F238E27FC236}">
              <a16:creationId xmlns:a16="http://schemas.microsoft.com/office/drawing/2014/main" id="{00000000-0008-0000-0700-000085000000}"/>
            </a:ext>
          </a:extLst>
        </xdr:cNvPr>
        <xdr:cNvCxnSpPr>
          <a:stCxn id="68" idx="2"/>
          <a:endCxn id="52" idx="0"/>
        </xdr:cNvCxnSpPr>
      </xdr:nvCxnSpPr>
      <xdr:spPr>
        <a:xfrm flipH="1">
          <a:off x="2605088" y="3705229"/>
          <a:ext cx="176213" cy="5724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233363</xdr:colOff>
      <xdr:row>20</xdr:row>
      <xdr:rowOff>42867</xdr:rowOff>
    </xdr:from>
    <xdr:to>
      <xdr:col>5</xdr:col>
      <xdr:colOff>566738</xdr:colOff>
      <xdr:row>20</xdr:row>
      <xdr:rowOff>47629</xdr:rowOff>
    </xdr:to>
    <xdr:cxnSp macro="">
      <xdr:nvCxnSpPr>
        <xdr:cNvPr id="134" name="Straight Connector 133">
          <a:extLst>
            <a:ext uri="{FF2B5EF4-FFF2-40B4-BE49-F238E27FC236}">
              <a16:creationId xmlns:a16="http://schemas.microsoft.com/office/drawing/2014/main" id="{00000000-0008-0000-0700-000086000000}"/>
            </a:ext>
          </a:extLst>
        </xdr:cNvPr>
        <xdr:cNvCxnSpPr>
          <a:stCxn id="66" idx="1"/>
          <a:endCxn id="64" idx="3"/>
        </xdr:cNvCxnSpPr>
      </xdr:nvCxnSpPr>
      <xdr:spPr>
        <a:xfrm flipH="1">
          <a:off x="3281363" y="3700467"/>
          <a:ext cx="333375" cy="47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604838</xdr:colOff>
      <xdr:row>20</xdr:row>
      <xdr:rowOff>90492</xdr:rowOff>
    </xdr:from>
    <xdr:to>
      <xdr:col>6</xdr:col>
      <xdr:colOff>1</xdr:colOff>
      <xdr:row>21</xdr:row>
      <xdr:rowOff>95254</xdr:rowOff>
    </xdr:to>
    <xdr:cxnSp macro="">
      <xdr:nvCxnSpPr>
        <xdr:cNvPr id="135" name="Straight Connector 134">
          <a:extLst>
            <a:ext uri="{FF2B5EF4-FFF2-40B4-BE49-F238E27FC236}">
              <a16:creationId xmlns:a16="http://schemas.microsoft.com/office/drawing/2014/main" id="{00000000-0008-0000-0700-000087000000}"/>
            </a:ext>
          </a:extLst>
        </xdr:cNvPr>
        <xdr:cNvCxnSpPr>
          <a:stCxn id="66" idx="2"/>
          <a:endCxn id="58" idx="0"/>
        </xdr:cNvCxnSpPr>
      </xdr:nvCxnSpPr>
      <xdr:spPr>
        <a:xfrm flipH="1">
          <a:off x="3652838" y="3748092"/>
          <a:ext cx="4763" cy="18764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20</xdr:row>
      <xdr:rowOff>95254</xdr:rowOff>
    </xdr:from>
    <xdr:to>
      <xdr:col>5</xdr:col>
      <xdr:colOff>190501</xdr:colOff>
      <xdr:row>21</xdr:row>
      <xdr:rowOff>23817</xdr:rowOff>
    </xdr:to>
    <xdr:cxnSp macro="">
      <xdr:nvCxnSpPr>
        <xdr:cNvPr id="136" name="Straight Connector 135">
          <a:extLst>
            <a:ext uri="{FF2B5EF4-FFF2-40B4-BE49-F238E27FC236}">
              <a16:creationId xmlns:a16="http://schemas.microsoft.com/office/drawing/2014/main" id="{00000000-0008-0000-0700-000088000000}"/>
            </a:ext>
          </a:extLst>
        </xdr:cNvPr>
        <xdr:cNvCxnSpPr>
          <a:stCxn id="64" idx="2"/>
          <a:endCxn id="60" idx="0"/>
        </xdr:cNvCxnSpPr>
      </xdr:nvCxnSpPr>
      <xdr:spPr>
        <a:xfrm flipH="1">
          <a:off x="3238500" y="3752854"/>
          <a:ext cx="1" cy="11144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347663</xdr:colOff>
      <xdr:row>21</xdr:row>
      <xdr:rowOff>71442</xdr:rowOff>
    </xdr:from>
    <xdr:to>
      <xdr:col>4</xdr:col>
      <xdr:colOff>123825</xdr:colOff>
      <xdr:row>23</xdr:row>
      <xdr:rowOff>119067</xdr:rowOff>
    </xdr:to>
    <xdr:cxnSp macro="">
      <xdr:nvCxnSpPr>
        <xdr:cNvPr id="137" name="Straight Connector 136">
          <a:extLst>
            <a:ext uri="{FF2B5EF4-FFF2-40B4-BE49-F238E27FC236}">
              <a16:creationId xmlns:a16="http://schemas.microsoft.com/office/drawing/2014/main" id="{00000000-0008-0000-0700-000089000000}"/>
            </a:ext>
          </a:extLst>
        </xdr:cNvPr>
        <xdr:cNvCxnSpPr>
          <a:stCxn id="62" idx="2"/>
          <a:endCxn id="52" idx="1"/>
        </xdr:cNvCxnSpPr>
      </xdr:nvCxnSpPr>
      <xdr:spPr>
        <a:xfrm>
          <a:off x="2176463" y="3911922"/>
          <a:ext cx="385762" cy="4133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233362</xdr:colOff>
      <xdr:row>21</xdr:row>
      <xdr:rowOff>71442</xdr:rowOff>
    </xdr:from>
    <xdr:to>
      <xdr:col>5</xdr:col>
      <xdr:colOff>561975</xdr:colOff>
      <xdr:row>21</xdr:row>
      <xdr:rowOff>142879</xdr:rowOff>
    </xdr:to>
    <xdr:cxnSp macro="">
      <xdr:nvCxnSpPr>
        <xdr:cNvPr id="138" name="Straight Connector 137">
          <a:extLst>
            <a:ext uri="{FF2B5EF4-FFF2-40B4-BE49-F238E27FC236}">
              <a16:creationId xmlns:a16="http://schemas.microsoft.com/office/drawing/2014/main" id="{00000000-0008-0000-0700-00008A000000}"/>
            </a:ext>
          </a:extLst>
        </xdr:cNvPr>
        <xdr:cNvCxnSpPr>
          <a:stCxn id="60" idx="3"/>
          <a:endCxn id="58" idx="1"/>
        </xdr:cNvCxnSpPr>
      </xdr:nvCxnSpPr>
      <xdr:spPr>
        <a:xfrm>
          <a:off x="3281362" y="3911922"/>
          <a:ext cx="328613" cy="714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561976</xdr:colOff>
      <xdr:row>21</xdr:row>
      <xdr:rowOff>119067</xdr:rowOff>
    </xdr:from>
    <xdr:to>
      <xdr:col>5</xdr:col>
      <xdr:colOff>190500</xdr:colOff>
      <xdr:row>23</xdr:row>
      <xdr:rowOff>52392</xdr:rowOff>
    </xdr:to>
    <xdr:cxnSp macro="">
      <xdr:nvCxnSpPr>
        <xdr:cNvPr id="139" name="Straight Connector 138">
          <a:extLst>
            <a:ext uri="{FF2B5EF4-FFF2-40B4-BE49-F238E27FC236}">
              <a16:creationId xmlns:a16="http://schemas.microsoft.com/office/drawing/2014/main" id="{00000000-0008-0000-0700-00008B000000}"/>
            </a:ext>
          </a:extLst>
        </xdr:cNvPr>
        <xdr:cNvCxnSpPr>
          <a:stCxn id="60" idx="2"/>
          <a:endCxn id="54" idx="0"/>
        </xdr:cNvCxnSpPr>
      </xdr:nvCxnSpPr>
      <xdr:spPr>
        <a:xfrm flipH="1">
          <a:off x="3000376" y="3959547"/>
          <a:ext cx="238124" cy="29908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21</xdr:row>
      <xdr:rowOff>119067</xdr:rowOff>
    </xdr:from>
    <xdr:to>
      <xdr:col>5</xdr:col>
      <xdr:colOff>190500</xdr:colOff>
      <xdr:row>23</xdr:row>
      <xdr:rowOff>147642</xdr:rowOff>
    </xdr:to>
    <xdr:cxnSp macro="">
      <xdr:nvCxnSpPr>
        <xdr:cNvPr id="140" name="Straight Connector 139">
          <a:extLst>
            <a:ext uri="{FF2B5EF4-FFF2-40B4-BE49-F238E27FC236}">
              <a16:creationId xmlns:a16="http://schemas.microsoft.com/office/drawing/2014/main" id="{00000000-0008-0000-0700-00008C000000}"/>
            </a:ext>
          </a:extLst>
        </xdr:cNvPr>
        <xdr:cNvCxnSpPr>
          <a:stCxn id="60" idx="2"/>
          <a:endCxn id="50" idx="0"/>
        </xdr:cNvCxnSpPr>
      </xdr:nvCxnSpPr>
      <xdr:spPr>
        <a:xfrm>
          <a:off x="3238500" y="3959547"/>
          <a:ext cx="0" cy="3943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21</xdr:row>
      <xdr:rowOff>142879</xdr:rowOff>
    </xdr:from>
    <xdr:to>
      <xdr:col>6</xdr:col>
      <xdr:colOff>490538</xdr:colOff>
      <xdr:row>22</xdr:row>
      <xdr:rowOff>85730</xdr:rowOff>
    </xdr:to>
    <xdr:cxnSp macro="">
      <xdr:nvCxnSpPr>
        <xdr:cNvPr id="141" name="Straight Connector 140">
          <a:extLst>
            <a:ext uri="{FF2B5EF4-FFF2-40B4-BE49-F238E27FC236}">
              <a16:creationId xmlns:a16="http://schemas.microsoft.com/office/drawing/2014/main" id="{00000000-0008-0000-0700-00008D000000}"/>
            </a:ext>
          </a:extLst>
        </xdr:cNvPr>
        <xdr:cNvCxnSpPr>
          <a:stCxn id="58" idx="3"/>
          <a:endCxn id="56" idx="1"/>
        </xdr:cNvCxnSpPr>
      </xdr:nvCxnSpPr>
      <xdr:spPr>
        <a:xfrm>
          <a:off x="3695700" y="3983359"/>
          <a:ext cx="452438" cy="1257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604838</xdr:colOff>
      <xdr:row>22</xdr:row>
      <xdr:rowOff>4</xdr:rowOff>
    </xdr:from>
    <xdr:to>
      <xdr:col>6</xdr:col>
      <xdr:colOff>38101</xdr:colOff>
      <xdr:row>23</xdr:row>
      <xdr:rowOff>166692</xdr:rowOff>
    </xdr:to>
    <xdr:cxnSp macro="">
      <xdr:nvCxnSpPr>
        <xdr:cNvPr id="142" name="Straight Connector 141">
          <a:extLst>
            <a:ext uri="{FF2B5EF4-FFF2-40B4-BE49-F238E27FC236}">
              <a16:creationId xmlns:a16="http://schemas.microsoft.com/office/drawing/2014/main" id="{00000000-0008-0000-0700-00008E000000}"/>
            </a:ext>
          </a:extLst>
        </xdr:cNvPr>
        <xdr:cNvCxnSpPr>
          <a:stCxn id="58" idx="2"/>
          <a:endCxn id="82" idx="0"/>
        </xdr:cNvCxnSpPr>
      </xdr:nvCxnSpPr>
      <xdr:spPr>
        <a:xfrm>
          <a:off x="3652838" y="4023364"/>
          <a:ext cx="42863" cy="3495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533401</xdr:colOff>
      <xdr:row>22</xdr:row>
      <xdr:rowOff>133355</xdr:rowOff>
    </xdr:from>
    <xdr:to>
      <xdr:col>7</xdr:col>
      <xdr:colOff>90488</xdr:colOff>
      <xdr:row>24</xdr:row>
      <xdr:rowOff>128592</xdr:rowOff>
    </xdr:to>
    <xdr:cxnSp macro="">
      <xdr:nvCxnSpPr>
        <xdr:cNvPr id="143" name="Straight Connector 142">
          <a:extLst>
            <a:ext uri="{FF2B5EF4-FFF2-40B4-BE49-F238E27FC236}">
              <a16:creationId xmlns:a16="http://schemas.microsoft.com/office/drawing/2014/main" id="{00000000-0008-0000-0700-00008F000000}"/>
            </a:ext>
          </a:extLst>
        </xdr:cNvPr>
        <xdr:cNvCxnSpPr>
          <a:stCxn id="56" idx="2"/>
          <a:endCxn id="78" idx="0"/>
        </xdr:cNvCxnSpPr>
      </xdr:nvCxnSpPr>
      <xdr:spPr>
        <a:xfrm>
          <a:off x="4191001" y="4156715"/>
          <a:ext cx="166687" cy="36099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209550</xdr:colOff>
      <xdr:row>23</xdr:row>
      <xdr:rowOff>100017</xdr:rowOff>
    </xdr:from>
    <xdr:to>
      <xdr:col>4</xdr:col>
      <xdr:colOff>519113</xdr:colOff>
      <xdr:row>23</xdr:row>
      <xdr:rowOff>119067</xdr:rowOff>
    </xdr:to>
    <xdr:cxnSp macro="">
      <xdr:nvCxnSpPr>
        <xdr:cNvPr id="144" name="Straight Connector 143">
          <a:extLst>
            <a:ext uri="{FF2B5EF4-FFF2-40B4-BE49-F238E27FC236}">
              <a16:creationId xmlns:a16="http://schemas.microsoft.com/office/drawing/2014/main" id="{00000000-0008-0000-0700-000090000000}"/>
            </a:ext>
          </a:extLst>
        </xdr:cNvPr>
        <xdr:cNvCxnSpPr>
          <a:stCxn id="54" idx="1"/>
          <a:endCxn id="52" idx="3"/>
        </xdr:cNvCxnSpPr>
      </xdr:nvCxnSpPr>
      <xdr:spPr>
        <a:xfrm flipH="1">
          <a:off x="2647950" y="4306257"/>
          <a:ext cx="309563"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604838</xdr:colOff>
      <xdr:row>23</xdr:row>
      <xdr:rowOff>100017</xdr:rowOff>
    </xdr:from>
    <xdr:to>
      <xdr:col>5</xdr:col>
      <xdr:colOff>147637</xdr:colOff>
      <xdr:row>24</xdr:row>
      <xdr:rowOff>4767</xdr:rowOff>
    </xdr:to>
    <xdr:cxnSp macro="">
      <xdr:nvCxnSpPr>
        <xdr:cNvPr id="145" name="Straight Connector 144">
          <a:extLst>
            <a:ext uri="{FF2B5EF4-FFF2-40B4-BE49-F238E27FC236}">
              <a16:creationId xmlns:a16="http://schemas.microsoft.com/office/drawing/2014/main" id="{00000000-0008-0000-0700-000091000000}"/>
            </a:ext>
          </a:extLst>
        </xdr:cNvPr>
        <xdr:cNvCxnSpPr>
          <a:stCxn id="54" idx="3"/>
          <a:endCxn id="50" idx="1"/>
        </xdr:cNvCxnSpPr>
      </xdr:nvCxnSpPr>
      <xdr:spPr>
        <a:xfrm>
          <a:off x="3043238" y="4306257"/>
          <a:ext cx="152399" cy="876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557213</xdr:colOff>
      <xdr:row>23</xdr:row>
      <xdr:rowOff>147642</xdr:rowOff>
    </xdr:from>
    <xdr:to>
      <xdr:col>4</xdr:col>
      <xdr:colOff>561976</xdr:colOff>
      <xdr:row>26</xdr:row>
      <xdr:rowOff>61917</xdr:rowOff>
    </xdr:to>
    <xdr:cxnSp macro="">
      <xdr:nvCxnSpPr>
        <xdr:cNvPr id="146" name="Straight Connector 145">
          <a:extLst>
            <a:ext uri="{FF2B5EF4-FFF2-40B4-BE49-F238E27FC236}">
              <a16:creationId xmlns:a16="http://schemas.microsoft.com/office/drawing/2014/main" id="{00000000-0008-0000-0700-000092000000}"/>
            </a:ext>
          </a:extLst>
        </xdr:cNvPr>
        <xdr:cNvCxnSpPr>
          <a:stCxn id="54" idx="2"/>
          <a:endCxn id="76" idx="0"/>
        </xdr:cNvCxnSpPr>
      </xdr:nvCxnSpPr>
      <xdr:spPr>
        <a:xfrm flipH="1">
          <a:off x="2995613" y="4353882"/>
          <a:ext cx="4763" cy="4629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166688</xdr:colOff>
      <xdr:row>23</xdr:row>
      <xdr:rowOff>166692</xdr:rowOff>
    </xdr:from>
    <xdr:to>
      <xdr:col>4</xdr:col>
      <xdr:colOff>180976</xdr:colOff>
      <xdr:row>26</xdr:row>
      <xdr:rowOff>52392</xdr:rowOff>
    </xdr:to>
    <xdr:cxnSp macro="">
      <xdr:nvCxnSpPr>
        <xdr:cNvPr id="147" name="Straight Connector 146">
          <a:extLst>
            <a:ext uri="{FF2B5EF4-FFF2-40B4-BE49-F238E27FC236}">
              <a16:creationId xmlns:a16="http://schemas.microsoft.com/office/drawing/2014/main" id="{00000000-0008-0000-0700-000093000000}"/>
            </a:ext>
          </a:extLst>
        </xdr:cNvPr>
        <xdr:cNvCxnSpPr>
          <a:stCxn id="52" idx="2"/>
          <a:endCxn id="70" idx="0"/>
        </xdr:cNvCxnSpPr>
      </xdr:nvCxnSpPr>
      <xdr:spPr>
        <a:xfrm>
          <a:off x="2605088" y="4372932"/>
          <a:ext cx="14288" cy="4343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233362</xdr:colOff>
      <xdr:row>24</xdr:row>
      <xdr:rowOff>4767</xdr:rowOff>
    </xdr:from>
    <xdr:to>
      <xdr:col>5</xdr:col>
      <xdr:colOff>604838</xdr:colOff>
      <xdr:row>24</xdr:row>
      <xdr:rowOff>23817</xdr:rowOff>
    </xdr:to>
    <xdr:cxnSp macro="">
      <xdr:nvCxnSpPr>
        <xdr:cNvPr id="148" name="Straight Connector 147">
          <a:extLst>
            <a:ext uri="{FF2B5EF4-FFF2-40B4-BE49-F238E27FC236}">
              <a16:creationId xmlns:a16="http://schemas.microsoft.com/office/drawing/2014/main" id="{00000000-0008-0000-0700-000094000000}"/>
            </a:ext>
          </a:extLst>
        </xdr:cNvPr>
        <xdr:cNvCxnSpPr>
          <a:stCxn id="50" idx="3"/>
          <a:endCxn id="82" idx="1"/>
        </xdr:cNvCxnSpPr>
      </xdr:nvCxnSpPr>
      <xdr:spPr>
        <a:xfrm>
          <a:off x="3281362" y="4393887"/>
          <a:ext cx="371476"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24</xdr:row>
      <xdr:rowOff>52392</xdr:rowOff>
    </xdr:from>
    <xdr:to>
      <xdr:col>5</xdr:col>
      <xdr:colOff>257176</xdr:colOff>
      <xdr:row>27</xdr:row>
      <xdr:rowOff>19054</xdr:rowOff>
    </xdr:to>
    <xdr:cxnSp macro="">
      <xdr:nvCxnSpPr>
        <xdr:cNvPr id="149" name="Straight Connector 148">
          <a:extLst>
            <a:ext uri="{FF2B5EF4-FFF2-40B4-BE49-F238E27FC236}">
              <a16:creationId xmlns:a16="http://schemas.microsoft.com/office/drawing/2014/main" id="{00000000-0008-0000-0700-000095000000}"/>
            </a:ext>
          </a:extLst>
        </xdr:cNvPr>
        <xdr:cNvCxnSpPr>
          <a:stCxn id="50" idx="2"/>
          <a:endCxn id="74" idx="0"/>
        </xdr:cNvCxnSpPr>
      </xdr:nvCxnSpPr>
      <xdr:spPr>
        <a:xfrm>
          <a:off x="3238500" y="4441512"/>
          <a:ext cx="66676" cy="5153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80963</xdr:colOff>
      <xdr:row>24</xdr:row>
      <xdr:rowOff>23817</xdr:rowOff>
    </xdr:from>
    <xdr:to>
      <xdr:col>7</xdr:col>
      <xdr:colOff>47625</xdr:colOff>
      <xdr:row>24</xdr:row>
      <xdr:rowOff>176217</xdr:rowOff>
    </xdr:to>
    <xdr:cxnSp macro="">
      <xdr:nvCxnSpPr>
        <xdr:cNvPr id="150" name="Straight Connector 149">
          <a:extLst>
            <a:ext uri="{FF2B5EF4-FFF2-40B4-BE49-F238E27FC236}">
              <a16:creationId xmlns:a16="http://schemas.microsoft.com/office/drawing/2014/main" id="{00000000-0008-0000-0700-000096000000}"/>
            </a:ext>
          </a:extLst>
        </xdr:cNvPr>
        <xdr:cNvCxnSpPr>
          <a:stCxn id="82" idx="3"/>
          <a:endCxn id="78" idx="1"/>
        </xdr:cNvCxnSpPr>
      </xdr:nvCxnSpPr>
      <xdr:spPr>
        <a:xfrm>
          <a:off x="3738563" y="4412937"/>
          <a:ext cx="576262" cy="152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590550</xdr:colOff>
      <xdr:row>24</xdr:row>
      <xdr:rowOff>71442</xdr:rowOff>
    </xdr:from>
    <xdr:to>
      <xdr:col>6</xdr:col>
      <xdr:colOff>38101</xdr:colOff>
      <xdr:row>27</xdr:row>
      <xdr:rowOff>171454</xdr:rowOff>
    </xdr:to>
    <xdr:cxnSp macro="">
      <xdr:nvCxnSpPr>
        <xdr:cNvPr id="151" name="Straight Connector 150">
          <a:extLst>
            <a:ext uri="{FF2B5EF4-FFF2-40B4-BE49-F238E27FC236}">
              <a16:creationId xmlns:a16="http://schemas.microsoft.com/office/drawing/2014/main" id="{00000000-0008-0000-0700-000097000000}"/>
            </a:ext>
          </a:extLst>
        </xdr:cNvPr>
        <xdr:cNvCxnSpPr>
          <a:stCxn id="82" idx="2"/>
          <a:endCxn id="72" idx="0"/>
        </xdr:cNvCxnSpPr>
      </xdr:nvCxnSpPr>
      <xdr:spPr>
        <a:xfrm flipH="1">
          <a:off x="3638550" y="4460562"/>
          <a:ext cx="57151" cy="6486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24</xdr:row>
      <xdr:rowOff>152405</xdr:rowOff>
    </xdr:from>
    <xdr:to>
      <xdr:col>7</xdr:col>
      <xdr:colOff>266700</xdr:colOff>
      <xdr:row>24</xdr:row>
      <xdr:rowOff>176217</xdr:rowOff>
    </xdr:to>
    <xdr:cxnSp macro="">
      <xdr:nvCxnSpPr>
        <xdr:cNvPr id="152" name="Straight Connector 151">
          <a:extLst>
            <a:ext uri="{FF2B5EF4-FFF2-40B4-BE49-F238E27FC236}">
              <a16:creationId xmlns:a16="http://schemas.microsoft.com/office/drawing/2014/main" id="{00000000-0008-0000-0700-000098000000}"/>
            </a:ext>
          </a:extLst>
        </xdr:cNvPr>
        <xdr:cNvCxnSpPr>
          <a:stCxn id="80" idx="1"/>
          <a:endCxn id="78" idx="3"/>
        </xdr:cNvCxnSpPr>
      </xdr:nvCxnSpPr>
      <xdr:spPr>
        <a:xfrm flipH="1">
          <a:off x="4400550" y="4541525"/>
          <a:ext cx="133350" cy="2381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25</xdr:row>
      <xdr:rowOff>33342</xdr:rowOff>
    </xdr:from>
    <xdr:to>
      <xdr:col>7</xdr:col>
      <xdr:colOff>114301</xdr:colOff>
      <xdr:row>30</xdr:row>
      <xdr:rowOff>66680</xdr:rowOff>
    </xdr:to>
    <xdr:cxnSp macro="">
      <xdr:nvCxnSpPr>
        <xdr:cNvPr id="153" name="Straight Connector 152">
          <a:extLst>
            <a:ext uri="{FF2B5EF4-FFF2-40B4-BE49-F238E27FC236}">
              <a16:creationId xmlns:a16="http://schemas.microsoft.com/office/drawing/2014/main" id="{00000000-0008-0000-0700-000099000000}"/>
            </a:ext>
          </a:extLst>
        </xdr:cNvPr>
        <xdr:cNvCxnSpPr>
          <a:stCxn id="78" idx="2"/>
          <a:endCxn id="96" idx="0"/>
        </xdr:cNvCxnSpPr>
      </xdr:nvCxnSpPr>
      <xdr:spPr>
        <a:xfrm>
          <a:off x="4357688" y="4605342"/>
          <a:ext cx="23813" cy="9477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223838</xdr:colOff>
      <xdr:row>26</xdr:row>
      <xdr:rowOff>100017</xdr:rowOff>
    </xdr:from>
    <xdr:to>
      <xdr:col>4</xdr:col>
      <xdr:colOff>514350</xdr:colOff>
      <xdr:row>26</xdr:row>
      <xdr:rowOff>109542</xdr:rowOff>
    </xdr:to>
    <xdr:cxnSp macro="">
      <xdr:nvCxnSpPr>
        <xdr:cNvPr id="154" name="Straight Connector 153">
          <a:extLst>
            <a:ext uri="{FF2B5EF4-FFF2-40B4-BE49-F238E27FC236}">
              <a16:creationId xmlns:a16="http://schemas.microsoft.com/office/drawing/2014/main" id="{00000000-0008-0000-0700-00009A000000}"/>
            </a:ext>
          </a:extLst>
        </xdr:cNvPr>
        <xdr:cNvCxnSpPr>
          <a:stCxn id="70" idx="3"/>
          <a:endCxn id="76" idx="1"/>
        </xdr:cNvCxnSpPr>
      </xdr:nvCxnSpPr>
      <xdr:spPr>
        <a:xfrm>
          <a:off x="2662238" y="4854897"/>
          <a:ext cx="290512"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180976</xdr:colOff>
      <xdr:row>26</xdr:row>
      <xdr:rowOff>147642</xdr:rowOff>
    </xdr:from>
    <xdr:to>
      <xdr:col>4</xdr:col>
      <xdr:colOff>238125</xdr:colOff>
      <xdr:row>32</xdr:row>
      <xdr:rowOff>104780</xdr:rowOff>
    </xdr:to>
    <xdr:cxnSp macro="">
      <xdr:nvCxnSpPr>
        <xdr:cNvPr id="155" name="Straight Connector 154">
          <a:extLst>
            <a:ext uri="{FF2B5EF4-FFF2-40B4-BE49-F238E27FC236}">
              <a16:creationId xmlns:a16="http://schemas.microsoft.com/office/drawing/2014/main" id="{00000000-0008-0000-0700-00009B000000}"/>
            </a:ext>
          </a:extLst>
        </xdr:cNvPr>
        <xdr:cNvCxnSpPr>
          <a:stCxn id="70" idx="2"/>
          <a:endCxn id="90" idx="0"/>
        </xdr:cNvCxnSpPr>
      </xdr:nvCxnSpPr>
      <xdr:spPr>
        <a:xfrm>
          <a:off x="2619376" y="4902522"/>
          <a:ext cx="57149" cy="10544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26</xdr:row>
      <xdr:rowOff>109542</xdr:rowOff>
    </xdr:from>
    <xdr:to>
      <xdr:col>5</xdr:col>
      <xdr:colOff>214313</xdr:colOff>
      <xdr:row>27</xdr:row>
      <xdr:rowOff>66679</xdr:rowOff>
    </xdr:to>
    <xdr:cxnSp macro="">
      <xdr:nvCxnSpPr>
        <xdr:cNvPr id="156" name="Straight Connector 155">
          <a:extLst>
            <a:ext uri="{FF2B5EF4-FFF2-40B4-BE49-F238E27FC236}">
              <a16:creationId xmlns:a16="http://schemas.microsoft.com/office/drawing/2014/main" id="{00000000-0008-0000-0700-00009C000000}"/>
            </a:ext>
          </a:extLst>
        </xdr:cNvPr>
        <xdr:cNvCxnSpPr>
          <a:stCxn id="76" idx="3"/>
          <a:endCxn id="74" idx="1"/>
        </xdr:cNvCxnSpPr>
      </xdr:nvCxnSpPr>
      <xdr:spPr>
        <a:xfrm>
          <a:off x="3038475" y="4864422"/>
          <a:ext cx="223838" cy="14001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557213</xdr:colOff>
      <xdr:row>26</xdr:row>
      <xdr:rowOff>157167</xdr:rowOff>
    </xdr:from>
    <xdr:to>
      <xdr:col>5</xdr:col>
      <xdr:colOff>204788</xdr:colOff>
      <xdr:row>31</xdr:row>
      <xdr:rowOff>142880</xdr:rowOff>
    </xdr:to>
    <xdr:cxnSp macro="">
      <xdr:nvCxnSpPr>
        <xdr:cNvPr id="157" name="Straight Connector 156">
          <a:extLst>
            <a:ext uri="{FF2B5EF4-FFF2-40B4-BE49-F238E27FC236}">
              <a16:creationId xmlns:a16="http://schemas.microsoft.com/office/drawing/2014/main" id="{00000000-0008-0000-0700-00009D000000}"/>
            </a:ext>
          </a:extLst>
        </xdr:cNvPr>
        <xdr:cNvCxnSpPr>
          <a:stCxn id="76" idx="2"/>
          <a:endCxn id="92" idx="0"/>
        </xdr:cNvCxnSpPr>
      </xdr:nvCxnSpPr>
      <xdr:spPr>
        <a:xfrm>
          <a:off x="2995613" y="4912047"/>
          <a:ext cx="257175" cy="9001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300038</xdr:colOff>
      <xdr:row>27</xdr:row>
      <xdr:rowOff>66679</xdr:rowOff>
    </xdr:from>
    <xdr:to>
      <xdr:col>5</xdr:col>
      <xdr:colOff>547687</xdr:colOff>
      <xdr:row>28</xdr:row>
      <xdr:rowOff>28579</xdr:rowOff>
    </xdr:to>
    <xdr:cxnSp macro="">
      <xdr:nvCxnSpPr>
        <xdr:cNvPr id="158" name="Straight Connector 157">
          <a:extLst>
            <a:ext uri="{FF2B5EF4-FFF2-40B4-BE49-F238E27FC236}">
              <a16:creationId xmlns:a16="http://schemas.microsoft.com/office/drawing/2014/main" id="{00000000-0008-0000-0700-00009E000000}"/>
            </a:ext>
          </a:extLst>
        </xdr:cNvPr>
        <xdr:cNvCxnSpPr>
          <a:stCxn id="74" idx="3"/>
          <a:endCxn id="72" idx="1"/>
        </xdr:cNvCxnSpPr>
      </xdr:nvCxnSpPr>
      <xdr:spPr>
        <a:xfrm>
          <a:off x="3348038" y="5004439"/>
          <a:ext cx="247649" cy="1447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xdr:colOff>
      <xdr:row>28</xdr:row>
      <xdr:rowOff>28579</xdr:rowOff>
    </xdr:from>
    <xdr:to>
      <xdr:col>7</xdr:col>
      <xdr:colOff>71438</xdr:colOff>
      <xdr:row>30</xdr:row>
      <xdr:rowOff>114305</xdr:rowOff>
    </xdr:to>
    <xdr:cxnSp macro="">
      <xdr:nvCxnSpPr>
        <xdr:cNvPr id="159" name="Straight Connector 158">
          <a:extLst>
            <a:ext uri="{FF2B5EF4-FFF2-40B4-BE49-F238E27FC236}">
              <a16:creationId xmlns:a16="http://schemas.microsoft.com/office/drawing/2014/main" id="{00000000-0008-0000-0700-00009F000000}"/>
            </a:ext>
          </a:extLst>
        </xdr:cNvPr>
        <xdr:cNvCxnSpPr>
          <a:stCxn id="72" idx="3"/>
          <a:endCxn id="96" idx="1"/>
        </xdr:cNvCxnSpPr>
      </xdr:nvCxnSpPr>
      <xdr:spPr>
        <a:xfrm>
          <a:off x="3681412" y="5149219"/>
          <a:ext cx="657226" cy="4514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542925</xdr:colOff>
      <xdr:row>28</xdr:row>
      <xdr:rowOff>76204</xdr:rowOff>
    </xdr:from>
    <xdr:to>
      <xdr:col>5</xdr:col>
      <xdr:colOff>590550</xdr:colOff>
      <xdr:row>31</xdr:row>
      <xdr:rowOff>52392</xdr:rowOff>
    </xdr:to>
    <xdr:cxnSp macro="">
      <xdr:nvCxnSpPr>
        <xdr:cNvPr id="160" name="Straight Connector 159">
          <a:extLst>
            <a:ext uri="{FF2B5EF4-FFF2-40B4-BE49-F238E27FC236}">
              <a16:creationId xmlns:a16="http://schemas.microsoft.com/office/drawing/2014/main" id="{00000000-0008-0000-0700-0000A0000000}"/>
            </a:ext>
          </a:extLst>
        </xdr:cNvPr>
        <xdr:cNvCxnSpPr>
          <a:stCxn id="72" idx="2"/>
          <a:endCxn id="94" idx="0"/>
        </xdr:cNvCxnSpPr>
      </xdr:nvCxnSpPr>
      <xdr:spPr>
        <a:xfrm flipH="1">
          <a:off x="3590925" y="5196844"/>
          <a:ext cx="47625" cy="5248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32</xdr:row>
      <xdr:rowOff>152405</xdr:rowOff>
    </xdr:from>
    <xdr:to>
      <xdr:col>4</xdr:col>
      <xdr:colOff>195262</xdr:colOff>
      <xdr:row>32</xdr:row>
      <xdr:rowOff>171454</xdr:rowOff>
    </xdr:to>
    <xdr:cxnSp macro="">
      <xdr:nvCxnSpPr>
        <xdr:cNvPr id="161" name="Straight Connector 160">
          <a:extLst>
            <a:ext uri="{FF2B5EF4-FFF2-40B4-BE49-F238E27FC236}">
              <a16:creationId xmlns:a16="http://schemas.microsoft.com/office/drawing/2014/main" id="{00000000-0008-0000-0700-0000A1000000}"/>
            </a:ext>
          </a:extLst>
        </xdr:cNvPr>
        <xdr:cNvCxnSpPr>
          <a:stCxn id="90" idx="1"/>
          <a:endCxn id="88" idx="3"/>
        </xdr:cNvCxnSpPr>
      </xdr:nvCxnSpPr>
      <xdr:spPr>
        <a:xfrm flipH="1">
          <a:off x="2162175" y="6004565"/>
          <a:ext cx="471487" cy="190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585787</xdr:colOff>
      <xdr:row>30</xdr:row>
      <xdr:rowOff>114305</xdr:rowOff>
    </xdr:from>
    <xdr:to>
      <xdr:col>7</xdr:col>
      <xdr:colOff>71438</xdr:colOff>
      <xdr:row>31</xdr:row>
      <xdr:rowOff>100017</xdr:rowOff>
    </xdr:to>
    <xdr:cxnSp macro="">
      <xdr:nvCxnSpPr>
        <xdr:cNvPr id="162" name="Straight Connector 161">
          <a:extLst>
            <a:ext uri="{FF2B5EF4-FFF2-40B4-BE49-F238E27FC236}">
              <a16:creationId xmlns:a16="http://schemas.microsoft.com/office/drawing/2014/main" id="{00000000-0008-0000-0700-0000A2000000}"/>
            </a:ext>
          </a:extLst>
        </xdr:cNvPr>
        <xdr:cNvCxnSpPr>
          <a:stCxn id="96" idx="1"/>
          <a:endCxn id="94" idx="3"/>
        </xdr:cNvCxnSpPr>
      </xdr:nvCxnSpPr>
      <xdr:spPr>
        <a:xfrm flipH="1">
          <a:off x="3633787" y="5600705"/>
          <a:ext cx="704851" cy="1685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31</xdr:row>
      <xdr:rowOff>100017</xdr:rowOff>
    </xdr:from>
    <xdr:to>
      <xdr:col>5</xdr:col>
      <xdr:colOff>500062</xdr:colOff>
      <xdr:row>32</xdr:row>
      <xdr:rowOff>5</xdr:rowOff>
    </xdr:to>
    <xdr:cxnSp macro="">
      <xdr:nvCxnSpPr>
        <xdr:cNvPr id="163" name="Straight Connector 162">
          <a:extLst>
            <a:ext uri="{FF2B5EF4-FFF2-40B4-BE49-F238E27FC236}">
              <a16:creationId xmlns:a16="http://schemas.microsoft.com/office/drawing/2014/main" id="{00000000-0008-0000-0700-0000A3000000}"/>
            </a:ext>
          </a:extLst>
        </xdr:cNvPr>
        <xdr:cNvCxnSpPr>
          <a:stCxn id="94" idx="1"/>
          <a:endCxn id="92" idx="3"/>
        </xdr:cNvCxnSpPr>
      </xdr:nvCxnSpPr>
      <xdr:spPr>
        <a:xfrm flipH="1">
          <a:off x="3295650" y="5769297"/>
          <a:ext cx="252412" cy="82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280987</xdr:colOff>
      <xdr:row>32</xdr:row>
      <xdr:rowOff>5</xdr:rowOff>
    </xdr:from>
    <xdr:to>
      <xdr:col>5</xdr:col>
      <xdr:colOff>161925</xdr:colOff>
      <xdr:row>32</xdr:row>
      <xdr:rowOff>152405</xdr:rowOff>
    </xdr:to>
    <xdr:cxnSp macro="">
      <xdr:nvCxnSpPr>
        <xdr:cNvPr id="164" name="Straight Connector 163">
          <a:extLst>
            <a:ext uri="{FF2B5EF4-FFF2-40B4-BE49-F238E27FC236}">
              <a16:creationId xmlns:a16="http://schemas.microsoft.com/office/drawing/2014/main" id="{00000000-0008-0000-0700-0000A4000000}"/>
            </a:ext>
          </a:extLst>
        </xdr:cNvPr>
        <xdr:cNvCxnSpPr>
          <a:stCxn id="92" idx="1"/>
          <a:endCxn id="90" idx="3"/>
        </xdr:cNvCxnSpPr>
      </xdr:nvCxnSpPr>
      <xdr:spPr>
        <a:xfrm flipH="1">
          <a:off x="2719387" y="5852165"/>
          <a:ext cx="490538" cy="152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204788</xdr:colOff>
      <xdr:row>32</xdr:row>
      <xdr:rowOff>47630</xdr:rowOff>
    </xdr:from>
    <xdr:to>
      <xdr:col>6</xdr:col>
      <xdr:colOff>4763</xdr:colOff>
      <xdr:row>34</xdr:row>
      <xdr:rowOff>142879</xdr:rowOff>
    </xdr:to>
    <xdr:cxnSp macro="">
      <xdr:nvCxnSpPr>
        <xdr:cNvPr id="165" name="Straight Connector 164">
          <a:extLst>
            <a:ext uri="{FF2B5EF4-FFF2-40B4-BE49-F238E27FC236}">
              <a16:creationId xmlns:a16="http://schemas.microsoft.com/office/drawing/2014/main" id="{00000000-0008-0000-0700-0000A5000000}"/>
            </a:ext>
          </a:extLst>
        </xdr:cNvPr>
        <xdr:cNvCxnSpPr>
          <a:stCxn id="92" idx="2"/>
          <a:endCxn id="86" idx="1"/>
        </xdr:cNvCxnSpPr>
      </xdr:nvCxnSpPr>
      <xdr:spPr>
        <a:xfrm>
          <a:off x="3252788" y="5899790"/>
          <a:ext cx="409575" cy="46100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33</xdr:row>
      <xdr:rowOff>9530</xdr:rowOff>
    </xdr:from>
    <xdr:to>
      <xdr:col>4</xdr:col>
      <xdr:colOff>385763</xdr:colOff>
      <xdr:row>34</xdr:row>
      <xdr:rowOff>109542</xdr:rowOff>
    </xdr:to>
    <xdr:cxnSp macro="">
      <xdr:nvCxnSpPr>
        <xdr:cNvPr id="166" name="Straight Connector 165">
          <a:extLst>
            <a:ext uri="{FF2B5EF4-FFF2-40B4-BE49-F238E27FC236}">
              <a16:creationId xmlns:a16="http://schemas.microsoft.com/office/drawing/2014/main" id="{00000000-0008-0000-0700-0000A6000000}"/>
            </a:ext>
          </a:extLst>
        </xdr:cNvPr>
        <xdr:cNvCxnSpPr>
          <a:stCxn id="90" idx="2"/>
          <a:endCxn id="84" idx="0"/>
        </xdr:cNvCxnSpPr>
      </xdr:nvCxnSpPr>
      <xdr:spPr>
        <a:xfrm>
          <a:off x="2676525" y="6044570"/>
          <a:ext cx="147638" cy="28289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576263</xdr:colOff>
      <xdr:row>24</xdr:row>
      <xdr:rowOff>4767</xdr:rowOff>
    </xdr:from>
    <xdr:to>
      <xdr:col>2</xdr:col>
      <xdr:colOff>71438</xdr:colOff>
      <xdr:row>24</xdr:row>
      <xdr:rowOff>100017</xdr:rowOff>
    </xdr:to>
    <xdr:sp macro="" textlink="">
      <xdr:nvSpPr>
        <xdr:cNvPr id="167" name="Rectangle 166">
          <a:extLst>
            <a:ext uri="{FF2B5EF4-FFF2-40B4-BE49-F238E27FC236}">
              <a16:creationId xmlns:a16="http://schemas.microsoft.com/office/drawing/2014/main" id="{00000000-0008-0000-0700-0000A7000000}"/>
            </a:ext>
          </a:extLst>
        </xdr:cNvPr>
        <xdr:cNvSpPr/>
      </xdr:nvSpPr>
      <xdr:spPr>
        <a:xfrm>
          <a:off x="1185863" y="4393887"/>
          <a:ext cx="104775" cy="95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28576</xdr:colOff>
      <xdr:row>24</xdr:row>
      <xdr:rowOff>100017</xdr:rowOff>
    </xdr:from>
    <xdr:to>
      <xdr:col>4</xdr:col>
      <xdr:colOff>138113</xdr:colOff>
      <xdr:row>26</xdr:row>
      <xdr:rowOff>100017</xdr:rowOff>
    </xdr:to>
    <xdr:cxnSp macro="">
      <xdr:nvCxnSpPr>
        <xdr:cNvPr id="168" name="Straight Connector 167">
          <a:extLst>
            <a:ext uri="{FF2B5EF4-FFF2-40B4-BE49-F238E27FC236}">
              <a16:creationId xmlns:a16="http://schemas.microsoft.com/office/drawing/2014/main" id="{00000000-0008-0000-0700-0000A8000000}"/>
            </a:ext>
          </a:extLst>
        </xdr:cNvPr>
        <xdr:cNvCxnSpPr>
          <a:stCxn id="167" idx="2"/>
          <a:endCxn id="70" idx="1"/>
        </xdr:cNvCxnSpPr>
      </xdr:nvCxnSpPr>
      <xdr:spPr>
        <a:xfrm>
          <a:off x="1247776" y="4489137"/>
          <a:ext cx="1328737" cy="365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28576</xdr:colOff>
      <xdr:row>21</xdr:row>
      <xdr:rowOff>23817</xdr:rowOff>
    </xdr:from>
    <xdr:to>
      <xdr:col>3</xdr:col>
      <xdr:colOff>304800</xdr:colOff>
      <xdr:row>24</xdr:row>
      <xdr:rowOff>4767</xdr:rowOff>
    </xdr:to>
    <xdr:cxnSp macro="">
      <xdr:nvCxnSpPr>
        <xdr:cNvPr id="169" name="Straight Connector 168">
          <a:extLst>
            <a:ext uri="{FF2B5EF4-FFF2-40B4-BE49-F238E27FC236}">
              <a16:creationId xmlns:a16="http://schemas.microsoft.com/office/drawing/2014/main" id="{00000000-0008-0000-0700-0000A9000000}"/>
            </a:ext>
          </a:extLst>
        </xdr:cNvPr>
        <xdr:cNvCxnSpPr>
          <a:stCxn id="167" idx="0"/>
          <a:endCxn id="62" idx="1"/>
        </xdr:cNvCxnSpPr>
      </xdr:nvCxnSpPr>
      <xdr:spPr>
        <a:xfrm flipV="1">
          <a:off x="1247776" y="3864297"/>
          <a:ext cx="885824" cy="529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252400</xdr:colOff>
      <xdr:row>23</xdr:row>
      <xdr:rowOff>80963</xdr:rowOff>
    </xdr:from>
    <xdr:to>
      <xdr:col>1</xdr:col>
      <xdr:colOff>533391</xdr:colOff>
      <xdr:row>25</xdr:row>
      <xdr:rowOff>9526</xdr:rowOff>
    </xdr:to>
    <xdr:sp macro="" textlink="">
      <xdr:nvSpPr>
        <xdr:cNvPr id="170" name="TextBox 169">
          <a:extLst>
            <a:ext uri="{FF2B5EF4-FFF2-40B4-BE49-F238E27FC236}">
              <a16:creationId xmlns:a16="http://schemas.microsoft.com/office/drawing/2014/main" id="{00000000-0008-0000-0700-0000AA000000}"/>
            </a:ext>
          </a:extLst>
        </xdr:cNvPr>
        <xdr:cNvSpPr txBox="1"/>
      </xdr:nvSpPr>
      <xdr:spPr>
        <a:xfrm>
          <a:off x="862000" y="4287203"/>
          <a:ext cx="280991" cy="2943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t"/>
        <a:lstStyle/>
        <a:p>
          <a:pPr algn="ctr"/>
          <a:r>
            <a:rPr lang="en-US" sz="1600"/>
            <a:t>33</a:t>
          </a:r>
        </a:p>
      </xdr:txBody>
    </xdr:sp>
    <xdr:clientData/>
  </xdr:twoCellAnchor>
  <xdr:twoCellAnchor>
    <xdr:from>
      <xdr:col>1</xdr:col>
      <xdr:colOff>290513</xdr:colOff>
      <xdr:row>17</xdr:row>
      <xdr:rowOff>85730</xdr:rowOff>
    </xdr:from>
    <xdr:to>
      <xdr:col>2</xdr:col>
      <xdr:colOff>28576</xdr:colOff>
      <xdr:row>24</xdr:row>
      <xdr:rowOff>4767</xdr:rowOff>
    </xdr:to>
    <xdr:cxnSp macro="">
      <xdr:nvCxnSpPr>
        <xdr:cNvPr id="171" name="Straight Connector 170">
          <a:extLst>
            <a:ext uri="{FF2B5EF4-FFF2-40B4-BE49-F238E27FC236}">
              <a16:creationId xmlns:a16="http://schemas.microsoft.com/office/drawing/2014/main" id="{00000000-0008-0000-0700-0000AB000000}"/>
            </a:ext>
          </a:extLst>
        </xdr:cNvPr>
        <xdr:cNvCxnSpPr>
          <a:stCxn id="167" idx="0"/>
          <a:endCxn id="32" idx="2"/>
        </xdr:cNvCxnSpPr>
      </xdr:nvCxnSpPr>
      <xdr:spPr>
        <a:xfrm flipH="1" flipV="1">
          <a:off x="900113" y="3194690"/>
          <a:ext cx="347663" cy="119919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6"/>
  <sheetViews>
    <sheetView workbookViewId="0">
      <selection activeCell="G9" sqref="G9"/>
    </sheetView>
  </sheetViews>
  <sheetFormatPr defaultRowHeight="13.8" x14ac:dyDescent="0.3"/>
  <cols>
    <col min="1" max="1" width="5.44140625" style="5" customWidth="1"/>
    <col min="2" max="2" width="17.77734375" style="3" customWidth="1"/>
    <col min="3" max="3" width="44.109375" style="2" customWidth="1"/>
    <col min="4" max="4" width="16.77734375" style="2" customWidth="1"/>
    <col min="5" max="26" width="8.88671875" style="2"/>
    <col min="27" max="27" width="8.88671875" style="2" hidden="1" customWidth="1"/>
    <col min="28" max="28" width="20" style="2" hidden="1" customWidth="1"/>
    <col min="29" max="29" width="8.88671875" style="2" hidden="1" customWidth="1"/>
    <col min="30" max="16384" width="8.88671875" style="2"/>
  </cols>
  <sheetData>
    <row r="1" spans="2:29" ht="31.2" customHeight="1" thickBot="1" x14ac:dyDescent="0.35">
      <c r="B1" s="1" t="s">
        <v>0</v>
      </c>
      <c r="C1" s="8" t="str">
        <f>VLOOKUP(AC1,AA1:AB135,2,FALSE)</f>
        <v>neilj9530</v>
      </c>
      <c r="AA1" s="9">
        <v>1</v>
      </c>
      <c r="AB1" s="9" t="s">
        <v>123</v>
      </c>
      <c r="AC1" s="10">
        <v>90</v>
      </c>
    </row>
    <row r="2" spans="2:29" ht="14.4" x14ac:dyDescent="0.3">
      <c r="AA2" s="9">
        <v>2</v>
      </c>
      <c r="AB2" t="s">
        <v>1</v>
      </c>
      <c r="AC2" s="9"/>
    </row>
    <row r="3" spans="2:29" ht="14.4" x14ac:dyDescent="0.3">
      <c r="AA3" s="9">
        <v>3</v>
      </c>
      <c r="AB3" t="s">
        <v>2</v>
      </c>
      <c r="AC3" s="9"/>
    </row>
    <row r="4" spans="2:29" ht="14.4" x14ac:dyDescent="0.3">
      <c r="AA4" s="9">
        <v>4</v>
      </c>
      <c r="AB4" t="s">
        <v>3</v>
      </c>
      <c r="AC4" s="9"/>
    </row>
    <row r="5" spans="2:29" ht="14.4" x14ac:dyDescent="0.3">
      <c r="AA5" s="9">
        <v>5</v>
      </c>
      <c r="AB5" t="s">
        <v>4</v>
      </c>
      <c r="AC5" s="9"/>
    </row>
    <row r="6" spans="2:29" ht="14.4" x14ac:dyDescent="0.3">
      <c r="AA6" s="9">
        <v>6</v>
      </c>
      <c r="AB6" t="s">
        <v>5</v>
      </c>
      <c r="AC6" s="9"/>
    </row>
    <row r="7" spans="2:29" ht="14.4" x14ac:dyDescent="0.3">
      <c r="AA7" s="9">
        <v>7</v>
      </c>
      <c r="AB7" t="s">
        <v>6</v>
      </c>
      <c r="AC7" s="9"/>
    </row>
    <row r="8" spans="2:29" ht="14.4" x14ac:dyDescent="0.3">
      <c r="AA8" s="9">
        <v>8</v>
      </c>
      <c r="AB8" t="s">
        <v>7</v>
      </c>
      <c r="AC8" s="9"/>
    </row>
    <row r="9" spans="2:29" ht="14.4" x14ac:dyDescent="0.3">
      <c r="AA9" s="9">
        <v>9</v>
      </c>
      <c r="AB9" t="s">
        <v>8</v>
      </c>
      <c r="AC9" s="9"/>
    </row>
    <row r="10" spans="2:29" ht="14.4" x14ac:dyDescent="0.3">
      <c r="AA10" s="9">
        <v>10</v>
      </c>
      <c r="AB10" t="s">
        <v>9</v>
      </c>
      <c r="AC10" s="9"/>
    </row>
    <row r="11" spans="2:29" ht="14.4" x14ac:dyDescent="0.3">
      <c r="AA11" s="9">
        <v>11</v>
      </c>
      <c r="AB11" t="s">
        <v>10</v>
      </c>
      <c r="AC11" s="9"/>
    </row>
    <row r="12" spans="2:29" ht="14.4" x14ac:dyDescent="0.3">
      <c r="AA12" s="9">
        <v>12</v>
      </c>
      <c r="AB12" t="s">
        <v>11</v>
      </c>
      <c r="AC12" s="9"/>
    </row>
    <row r="13" spans="2:29" ht="14.4" x14ac:dyDescent="0.3">
      <c r="AA13" s="9">
        <v>13</v>
      </c>
      <c r="AB13" t="s">
        <v>12</v>
      </c>
      <c r="AC13" s="9"/>
    </row>
    <row r="14" spans="2:29" ht="14.4" x14ac:dyDescent="0.3">
      <c r="AA14" s="9">
        <v>14</v>
      </c>
      <c r="AB14" t="s">
        <v>13</v>
      </c>
      <c r="AC14" s="9"/>
    </row>
    <row r="15" spans="2:29" ht="14.4" x14ac:dyDescent="0.3">
      <c r="AA15" s="9">
        <v>15</v>
      </c>
      <c r="AB15" t="s">
        <v>14</v>
      </c>
      <c r="AC15" s="9"/>
    </row>
    <row r="16" spans="2:29" ht="14.4" x14ac:dyDescent="0.3">
      <c r="AA16" s="9">
        <v>16</v>
      </c>
      <c r="AB16" t="s">
        <v>115</v>
      </c>
      <c r="AC16" s="9"/>
    </row>
    <row r="17" spans="27:29" ht="14.4" x14ac:dyDescent="0.3">
      <c r="AA17" s="9">
        <v>17</v>
      </c>
      <c r="AB17" t="s">
        <v>132</v>
      </c>
      <c r="AC17" s="9"/>
    </row>
    <row r="18" spans="27:29" ht="14.4" x14ac:dyDescent="0.3">
      <c r="AA18" s="9">
        <v>18</v>
      </c>
      <c r="AB18" t="s">
        <v>15</v>
      </c>
      <c r="AC18" s="9"/>
    </row>
    <row r="19" spans="27:29" ht="14.4" x14ac:dyDescent="0.3">
      <c r="AA19" s="9">
        <v>19</v>
      </c>
      <c r="AB19" t="s">
        <v>116</v>
      </c>
      <c r="AC19" s="9"/>
    </row>
    <row r="20" spans="27:29" ht="14.4" x14ac:dyDescent="0.3">
      <c r="AA20" s="9">
        <v>20</v>
      </c>
      <c r="AB20" t="s">
        <v>16</v>
      </c>
      <c r="AC20" s="9"/>
    </row>
    <row r="21" spans="27:29" ht="14.4" x14ac:dyDescent="0.3">
      <c r="AA21" s="9">
        <v>21</v>
      </c>
      <c r="AB21" t="s">
        <v>117</v>
      </c>
      <c r="AC21" s="9"/>
    </row>
    <row r="22" spans="27:29" ht="14.4" x14ac:dyDescent="0.3">
      <c r="AA22" s="9">
        <v>22</v>
      </c>
      <c r="AB22" t="s">
        <v>17</v>
      </c>
      <c r="AC22" s="9"/>
    </row>
    <row r="23" spans="27:29" ht="14.4" x14ac:dyDescent="0.3">
      <c r="AA23" s="9">
        <v>23</v>
      </c>
      <c r="AB23" t="s">
        <v>18</v>
      </c>
      <c r="AC23" s="9"/>
    </row>
    <row r="24" spans="27:29" ht="14.4" x14ac:dyDescent="0.3">
      <c r="AA24" s="9">
        <v>24</v>
      </c>
      <c r="AB24" t="s">
        <v>19</v>
      </c>
      <c r="AC24" s="9"/>
    </row>
    <row r="25" spans="27:29" ht="14.4" x14ac:dyDescent="0.3">
      <c r="AA25" s="9">
        <v>25</v>
      </c>
      <c r="AB25" t="s">
        <v>20</v>
      </c>
      <c r="AC25" s="9"/>
    </row>
    <row r="26" spans="27:29" ht="14.4" x14ac:dyDescent="0.3">
      <c r="AA26" s="9">
        <v>26</v>
      </c>
      <c r="AB26" t="s">
        <v>21</v>
      </c>
      <c r="AC26" s="9"/>
    </row>
    <row r="27" spans="27:29" ht="14.4" x14ac:dyDescent="0.3">
      <c r="AA27" s="9">
        <v>27</v>
      </c>
      <c r="AB27" t="s">
        <v>22</v>
      </c>
      <c r="AC27" s="9"/>
    </row>
    <row r="28" spans="27:29" ht="14.4" x14ac:dyDescent="0.3">
      <c r="AA28" s="9">
        <v>28</v>
      </c>
      <c r="AB28" t="s">
        <v>23</v>
      </c>
      <c r="AC28" s="9"/>
    </row>
    <row r="29" spans="27:29" ht="14.4" x14ac:dyDescent="0.3">
      <c r="AA29" s="9">
        <v>29</v>
      </c>
      <c r="AB29" t="s">
        <v>24</v>
      </c>
      <c r="AC29" s="9"/>
    </row>
    <row r="30" spans="27:29" ht="14.4" x14ac:dyDescent="0.3">
      <c r="AA30" s="9">
        <v>30</v>
      </c>
      <c r="AB30" t="s">
        <v>25</v>
      </c>
      <c r="AC30" s="9"/>
    </row>
    <row r="31" spans="27:29" ht="14.4" x14ac:dyDescent="0.3">
      <c r="AA31" s="9">
        <v>31</v>
      </c>
      <c r="AB31" t="s">
        <v>26</v>
      </c>
      <c r="AC31" s="9"/>
    </row>
    <row r="32" spans="27:29" ht="14.4" x14ac:dyDescent="0.3">
      <c r="AA32" s="9">
        <v>32</v>
      </c>
      <c r="AB32" t="s">
        <v>27</v>
      </c>
      <c r="AC32" s="9"/>
    </row>
    <row r="33" spans="27:29" ht="14.4" x14ac:dyDescent="0.3">
      <c r="AA33" s="9">
        <v>33</v>
      </c>
      <c r="AB33" t="s">
        <v>28</v>
      </c>
      <c r="AC33" s="9"/>
    </row>
    <row r="34" spans="27:29" ht="14.4" x14ac:dyDescent="0.3">
      <c r="AA34" s="9">
        <v>34</v>
      </c>
      <c r="AB34" t="s">
        <v>29</v>
      </c>
      <c r="AC34" s="9"/>
    </row>
    <row r="35" spans="27:29" ht="14.4" x14ac:dyDescent="0.3">
      <c r="AA35" s="9">
        <v>35</v>
      </c>
      <c r="AB35" t="s">
        <v>30</v>
      </c>
      <c r="AC35" s="9"/>
    </row>
    <row r="36" spans="27:29" ht="14.4" x14ac:dyDescent="0.3">
      <c r="AA36" s="9">
        <v>36</v>
      </c>
      <c r="AB36" t="s">
        <v>31</v>
      </c>
      <c r="AC36" s="9"/>
    </row>
    <row r="37" spans="27:29" ht="14.4" x14ac:dyDescent="0.3">
      <c r="AA37" s="9">
        <v>37</v>
      </c>
      <c r="AB37" t="s">
        <v>32</v>
      </c>
      <c r="AC37" s="9"/>
    </row>
    <row r="38" spans="27:29" ht="14.4" x14ac:dyDescent="0.3">
      <c r="AA38" s="9">
        <v>38</v>
      </c>
      <c r="AB38" t="s">
        <v>33</v>
      </c>
      <c r="AC38" s="9"/>
    </row>
    <row r="39" spans="27:29" ht="14.4" x14ac:dyDescent="0.3">
      <c r="AA39" s="9">
        <v>39</v>
      </c>
      <c r="AB39" t="s">
        <v>34</v>
      </c>
      <c r="AC39" s="9"/>
    </row>
    <row r="40" spans="27:29" ht="14.4" x14ac:dyDescent="0.3">
      <c r="AA40" s="9">
        <v>40</v>
      </c>
      <c r="AB40" t="s">
        <v>35</v>
      </c>
      <c r="AC40" s="9"/>
    </row>
    <row r="41" spans="27:29" ht="14.4" x14ac:dyDescent="0.3">
      <c r="AA41" s="9">
        <v>41</v>
      </c>
      <c r="AB41" t="s">
        <v>36</v>
      </c>
      <c r="AC41" s="9"/>
    </row>
    <row r="42" spans="27:29" ht="14.4" x14ac:dyDescent="0.3">
      <c r="AA42" s="9">
        <v>42</v>
      </c>
      <c r="AB42" t="s">
        <v>37</v>
      </c>
      <c r="AC42" s="9"/>
    </row>
    <row r="43" spans="27:29" ht="14.4" x14ac:dyDescent="0.3">
      <c r="AA43" s="9">
        <v>43</v>
      </c>
      <c r="AB43" t="s">
        <v>38</v>
      </c>
      <c r="AC43" s="9"/>
    </row>
    <row r="44" spans="27:29" ht="14.4" x14ac:dyDescent="0.3">
      <c r="AA44" s="9">
        <v>44</v>
      </c>
      <c r="AB44" t="s">
        <v>39</v>
      </c>
      <c r="AC44" s="9"/>
    </row>
    <row r="45" spans="27:29" ht="14.4" x14ac:dyDescent="0.3">
      <c r="AA45" s="9">
        <v>45</v>
      </c>
      <c r="AB45" t="s">
        <v>40</v>
      </c>
      <c r="AC45" s="9"/>
    </row>
    <row r="46" spans="27:29" ht="14.4" x14ac:dyDescent="0.3">
      <c r="AA46" s="9">
        <v>46</v>
      </c>
      <c r="AB46" t="s">
        <v>41</v>
      </c>
      <c r="AC46" s="9"/>
    </row>
    <row r="47" spans="27:29" ht="14.4" x14ac:dyDescent="0.3">
      <c r="AA47" s="9">
        <v>47</v>
      </c>
      <c r="AB47" t="s">
        <v>42</v>
      </c>
      <c r="AC47" s="9"/>
    </row>
    <row r="48" spans="27:29" ht="14.4" x14ac:dyDescent="0.3">
      <c r="AA48" s="9">
        <v>48</v>
      </c>
      <c r="AB48" t="s">
        <v>43</v>
      </c>
      <c r="AC48" s="9"/>
    </row>
    <row r="49" spans="27:29" ht="14.4" x14ac:dyDescent="0.3">
      <c r="AA49" s="9">
        <v>49</v>
      </c>
      <c r="AB49" t="s">
        <v>44</v>
      </c>
      <c r="AC49" s="9"/>
    </row>
    <row r="50" spans="27:29" ht="14.4" x14ac:dyDescent="0.3">
      <c r="AA50" s="9">
        <v>50</v>
      </c>
      <c r="AB50" t="s">
        <v>45</v>
      </c>
      <c r="AC50" s="9"/>
    </row>
    <row r="51" spans="27:29" ht="14.4" x14ac:dyDescent="0.3">
      <c r="AA51" s="9">
        <v>51</v>
      </c>
      <c r="AB51" t="s">
        <v>46</v>
      </c>
      <c r="AC51" s="9"/>
    </row>
    <row r="52" spans="27:29" ht="14.4" x14ac:dyDescent="0.3">
      <c r="AA52" s="9">
        <v>52</v>
      </c>
      <c r="AB52" t="s">
        <v>47</v>
      </c>
      <c r="AC52" s="9"/>
    </row>
    <row r="53" spans="27:29" ht="14.4" x14ac:dyDescent="0.3">
      <c r="AA53" s="9">
        <v>53</v>
      </c>
      <c r="AB53" t="s">
        <v>48</v>
      </c>
      <c r="AC53" s="9"/>
    </row>
    <row r="54" spans="27:29" ht="14.4" x14ac:dyDescent="0.3">
      <c r="AA54" s="9">
        <v>54</v>
      </c>
      <c r="AB54" t="s">
        <v>118</v>
      </c>
      <c r="AC54" s="9"/>
    </row>
    <row r="55" spans="27:29" ht="14.4" x14ac:dyDescent="0.3">
      <c r="AA55" s="9">
        <v>55</v>
      </c>
      <c r="AB55" t="s">
        <v>49</v>
      </c>
      <c r="AC55" s="9"/>
    </row>
    <row r="56" spans="27:29" ht="14.4" x14ac:dyDescent="0.3">
      <c r="AA56" s="9">
        <v>56</v>
      </c>
      <c r="AB56" t="s">
        <v>50</v>
      </c>
      <c r="AC56" s="9"/>
    </row>
    <row r="57" spans="27:29" ht="14.4" x14ac:dyDescent="0.3">
      <c r="AA57" s="9">
        <v>57</v>
      </c>
      <c r="AB57" t="s">
        <v>119</v>
      </c>
      <c r="AC57" s="9"/>
    </row>
    <row r="58" spans="27:29" ht="14.4" x14ac:dyDescent="0.3">
      <c r="AA58" s="9">
        <v>58</v>
      </c>
      <c r="AB58" t="s">
        <v>51</v>
      </c>
      <c r="AC58" s="9"/>
    </row>
    <row r="59" spans="27:29" ht="14.4" x14ac:dyDescent="0.3">
      <c r="AA59" s="9">
        <v>59</v>
      </c>
      <c r="AB59" t="s">
        <v>52</v>
      </c>
      <c r="AC59" s="9"/>
    </row>
    <row r="60" spans="27:29" ht="14.4" x14ac:dyDescent="0.3">
      <c r="AA60" s="9">
        <v>60</v>
      </c>
      <c r="AB60" t="s">
        <v>53</v>
      </c>
      <c r="AC60" s="9"/>
    </row>
    <row r="61" spans="27:29" ht="14.4" x14ac:dyDescent="0.3">
      <c r="AA61" s="9">
        <v>61</v>
      </c>
      <c r="AB61" t="s">
        <v>54</v>
      </c>
      <c r="AC61" s="9"/>
    </row>
    <row r="62" spans="27:29" ht="14.4" x14ac:dyDescent="0.3">
      <c r="AA62" s="9">
        <v>62</v>
      </c>
      <c r="AB62" t="s">
        <v>55</v>
      </c>
      <c r="AC62" s="9"/>
    </row>
    <row r="63" spans="27:29" ht="14.4" x14ac:dyDescent="0.3">
      <c r="AA63" s="9">
        <v>63</v>
      </c>
      <c r="AB63" t="s">
        <v>56</v>
      </c>
      <c r="AC63" s="9"/>
    </row>
    <row r="64" spans="27:29" ht="14.4" x14ac:dyDescent="0.3">
      <c r="AA64" s="9">
        <v>64</v>
      </c>
      <c r="AB64" t="s">
        <v>57</v>
      </c>
      <c r="AC64" s="9"/>
    </row>
    <row r="65" spans="27:29" ht="14.4" x14ac:dyDescent="0.3">
      <c r="AA65" s="9">
        <v>65</v>
      </c>
      <c r="AB65" t="s">
        <v>58</v>
      </c>
      <c r="AC65" s="9"/>
    </row>
    <row r="66" spans="27:29" ht="14.4" x14ac:dyDescent="0.3">
      <c r="AA66" s="9">
        <v>66</v>
      </c>
      <c r="AB66" t="s">
        <v>59</v>
      </c>
      <c r="AC66" s="9"/>
    </row>
    <row r="67" spans="27:29" ht="14.4" x14ac:dyDescent="0.3">
      <c r="AA67" s="9">
        <v>67</v>
      </c>
      <c r="AB67" t="s">
        <v>120</v>
      </c>
      <c r="AC67" s="9"/>
    </row>
    <row r="68" spans="27:29" ht="14.4" x14ac:dyDescent="0.3">
      <c r="AA68" s="9">
        <v>68</v>
      </c>
      <c r="AB68" t="s">
        <v>60</v>
      </c>
      <c r="AC68" s="9"/>
    </row>
    <row r="69" spans="27:29" ht="14.4" x14ac:dyDescent="0.3">
      <c r="AA69" s="9">
        <v>69</v>
      </c>
      <c r="AB69" t="s">
        <v>61</v>
      </c>
      <c r="AC69" s="9"/>
    </row>
    <row r="70" spans="27:29" ht="14.4" x14ac:dyDescent="0.3">
      <c r="AA70" s="9">
        <v>70</v>
      </c>
      <c r="AB70" t="s">
        <v>62</v>
      </c>
      <c r="AC70" s="9"/>
    </row>
    <row r="71" spans="27:29" ht="14.4" x14ac:dyDescent="0.3">
      <c r="AA71" s="9">
        <v>71</v>
      </c>
      <c r="AB71" t="s">
        <v>63</v>
      </c>
      <c r="AC71" s="9"/>
    </row>
    <row r="72" spans="27:29" ht="14.4" x14ac:dyDescent="0.3">
      <c r="AA72" s="9">
        <v>72</v>
      </c>
      <c r="AB72" t="s">
        <v>64</v>
      </c>
      <c r="AC72" s="9"/>
    </row>
    <row r="73" spans="27:29" ht="14.4" x14ac:dyDescent="0.3">
      <c r="AA73" s="9">
        <v>73</v>
      </c>
      <c r="AB73" t="s">
        <v>65</v>
      </c>
      <c r="AC73" s="9"/>
    </row>
    <row r="74" spans="27:29" ht="14.4" x14ac:dyDescent="0.3">
      <c r="AA74" s="9">
        <v>74</v>
      </c>
      <c r="AB74" t="s">
        <v>66</v>
      </c>
      <c r="AC74" s="9"/>
    </row>
    <row r="75" spans="27:29" ht="14.4" x14ac:dyDescent="0.3">
      <c r="AA75" s="9">
        <v>75</v>
      </c>
      <c r="AB75" t="s">
        <v>67</v>
      </c>
      <c r="AC75" s="9"/>
    </row>
    <row r="76" spans="27:29" ht="14.4" x14ac:dyDescent="0.3">
      <c r="AA76" s="9">
        <v>76</v>
      </c>
      <c r="AB76" t="s">
        <v>68</v>
      </c>
      <c r="AC76" s="9"/>
    </row>
    <row r="77" spans="27:29" ht="14.4" x14ac:dyDescent="0.3">
      <c r="AA77" s="9">
        <v>77</v>
      </c>
      <c r="AB77" t="s">
        <v>69</v>
      </c>
      <c r="AC77" s="9"/>
    </row>
    <row r="78" spans="27:29" ht="14.4" x14ac:dyDescent="0.3">
      <c r="AA78" s="9">
        <v>78</v>
      </c>
      <c r="AB78" t="s">
        <v>70</v>
      </c>
      <c r="AC78" s="9"/>
    </row>
    <row r="79" spans="27:29" ht="14.4" x14ac:dyDescent="0.3">
      <c r="AA79" s="9">
        <v>79</v>
      </c>
      <c r="AB79" t="s">
        <v>71</v>
      </c>
      <c r="AC79" s="9"/>
    </row>
    <row r="80" spans="27:29" ht="14.4" x14ac:dyDescent="0.3">
      <c r="AA80" s="9">
        <v>80</v>
      </c>
      <c r="AB80" t="s">
        <v>72</v>
      </c>
      <c r="AC80" s="9"/>
    </row>
    <row r="81" spans="27:29" ht="14.4" x14ac:dyDescent="0.3">
      <c r="AA81" s="9">
        <v>81</v>
      </c>
      <c r="AB81" t="s">
        <v>73</v>
      </c>
      <c r="AC81" s="9"/>
    </row>
    <row r="82" spans="27:29" ht="14.4" x14ac:dyDescent="0.3">
      <c r="AA82" s="9">
        <v>82</v>
      </c>
      <c r="AB82" t="s">
        <v>74</v>
      </c>
      <c r="AC82" s="9"/>
    </row>
    <row r="83" spans="27:29" ht="14.4" x14ac:dyDescent="0.3">
      <c r="AA83" s="9">
        <v>83</v>
      </c>
      <c r="AB83" t="s">
        <v>75</v>
      </c>
      <c r="AC83" s="9"/>
    </row>
    <row r="84" spans="27:29" ht="14.4" x14ac:dyDescent="0.3">
      <c r="AA84" s="9">
        <v>84</v>
      </c>
      <c r="AB84" t="s">
        <v>76</v>
      </c>
      <c r="AC84" s="9"/>
    </row>
    <row r="85" spans="27:29" ht="14.4" x14ac:dyDescent="0.3">
      <c r="AA85" s="9">
        <v>85</v>
      </c>
      <c r="AB85" t="s">
        <v>77</v>
      </c>
      <c r="AC85" s="9"/>
    </row>
    <row r="86" spans="27:29" ht="14.4" x14ac:dyDescent="0.3">
      <c r="AA86" s="9">
        <v>86</v>
      </c>
      <c r="AB86" t="s">
        <v>78</v>
      </c>
      <c r="AC86" s="9"/>
    </row>
    <row r="87" spans="27:29" ht="14.4" x14ac:dyDescent="0.3">
      <c r="AA87" s="9">
        <v>87</v>
      </c>
      <c r="AB87" t="s">
        <v>79</v>
      </c>
      <c r="AC87" s="9"/>
    </row>
    <row r="88" spans="27:29" ht="14.4" x14ac:dyDescent="0.3">
      <c r="AA88" s="9">
        <v>88</v>
      </c>
      <c r="AB88" t="s">
        <v>80</v>
      </c>
      <c r="AC88" s="9"/>
    </row>
    <row r="89" spans="27:29" ht="14.4" x14ac:dyDescent="0.3">
      <c r="AA89" s="9">
        <v>89</v>
      </c>
      <c r="AB89" t="s">
        <v>81</v>
      </c>
      <c r="AC89" s="9"/>
    </row>
    <row r="90" spans="27:29" ht="14.4" x14ac:dyDescent="0.3">
      <c r="AA90" s="9">
        <v>90</v>
      </c>
      <c r="AB90" t="s">
        <v>82</v>
      </c>
      <c r="AC90" s="9"/>
    </row>
    <row r="91" spans="27:29" ht="14.4" x14ac:dyDescent="0.3">
      <c r="AA91" s="9">
        <v>91</v>
      </c>
      <c r="AB91" t="s">
        <v>83</v>
      </c>
      <c r="AC91" s="9"/>
    </row>
    <row r="92" spans="27:29" ht="14.4" x14ac:dyDescent="0.3">
      <c r="AA92" s="9">
        <v>92</v>
      </c>
      <c r="AB92" t="s">
        <v>84</v>
      </c>
      <c r="AC92" s="9"/>
    </row>
    <row r="93" spans="27:29" ht="14.4" x14ac:dyDescent="0.3">
      <c r="AA93" s="9">
        <v>93</v>
      </c>
      <c r="AB93" t="s">
        <v>121</v>
      </c>
      <c r="AC93" s="9"/>
    </row>
    <row r="94" spans="27:29" ht="14.4" x14ac:dyDescent="0.3">
      <c r="AA94" s="9">
        <v>94</v>
      </c>
      <c r="AB94" t="s">
        <v>85</v>
      </c>
      <c r="AC94" s="9"/>
    </row>
    <row r="95" spans="27:29" ht="14.4" x14ac:dyDescent="0.3">
      <c r="AA95" s="9">
        <v>95</v>
      </c>
      <c r="AB95" t="s">
        <v>86</v>
      </c>
      <c r="AC95" s="9"/>
    </row>
    <row r="96" spans="27:29" ht="14.4" x14ac:dyDescent="0.3">
      <c r="AA96" s="9">
        <v>96</v>
      </c>
      <c r="AB96" t="s">
        <v>87</v>
      </c>
      <c r="AC96" s="9"/>
    </row>
    <row r="97" spans="27:29" ht="14.4" x14ac:dyDescent="0.3">
      <c r="AA97" s="9">
        <v>97</v>
      </c>
      <c r="AB97" t="s">
        <v>88</v>
      </c>
      <c r="AC97" s="9"/>
    </row>
    <row r="98" spans="27:29" ht="14.4" x14ac:dyDescent="0.3">
      <c r="AA98" s="9">
        <v>98</v>
      </c>
      <c r="AB98" t="s">
        <v>89</v>
      </c>
      <c r="AC98" s="9"/>
    </row>
    <row r="99" spans="27:29" ht="14.4" x14ac:dyDescent="0.3">
      <c r="AA99" s="9">
        <v>99</v>
      </c>
      <c r="AB99" t="s">
        <v>90</v>
      </c>
      <c r="AC99" s="9"/>
    </row>
    <row r="100" spans="27:29" ht="14.4" x14ac:dyDescent="0.3">
      <c r="AA100" s="9">
        <v>100</v>
      </c>
      <c r="AB100" t="s">
        <v>91</v>
      </c>
      <c r="AC100" s="9"/>
    </row>
    <row r="101" spans="27:29" ht="14.4" x14ac:dyDescent="0.3">
      <c r="AA101" s="9">
        <v>101</v>
      </c>
      <c r="AB101" t="s">
        <v>92</v>
      </c>
      <c r="AC101" s="9"/>
    </row>
    <row r="102" spans="27:29" ht="14.4" x14ac:dyDescent="0.3">
      <c r="AA102" s="9">
        <v>102</v>
      </c>
      <c r="AB102" t="s">
        <v>93</v>
      </c>
      <c r="AC102" s="9"/>
    </row>
    <row r="103" spans="27:29" ht="14.4" x14ac:dyDescent="0.3">
      <c r="AA103" s="9">
        <v>103</v>
      </c>
      <c r="AB103" t="s">
        <v>94</v>
      </c>
      <c r="AC103" s="9"/>
    </row>
    <row r="104" spans="27:29" ht="14.4" x14ac:dyDescent="0.3">
      <c r="AA104" s="9">
        <v>104</v>
      </c>
      <c r="AB104" t="s">
        <v>95</v>
      </c>
      <c r="AC104" s="9"/>
    </row>
    <row r="105" spans="27:29" ht="14.4" x14ac:dyDescent="0.3">
      <c r="AA105" s="9">
        <v>105</v>
      </c>
      <c r="AB105" t="s">
        <v>96</v>
      </c>
      <c r="AC105" s="9"/>
    </row>
    <row r="106" spans="27:29" ht="14.4" x14ac:dyDescent="0.3">
      <c r="AA106" s="9">
        <v>106</v>
      </c>
      <c r="AB106" t="s">
        <v>97</v>
      </c>
      <c r="AC106" s="9"/>
    </row>
    <row r="107" spans="27:29" ht="14.4" x14ac:dyDescent="0.3">
      <c r="AA107" s="9">
        <v>107</v>
      </c>
      <c r="AB107" t="s">
        <v>98</v>
      </c>
      <c r="AC107" s="9"/>
    </row>
    <row r="108" spans="27:29" ht="14.4" x14ac:dyDescent="0.3">
      <c r="AA108" s="9">
        <v>108</v>
      </c>
      <c r="AB108" t="s">
        <v>122</v>
      </c>
      <c r="AC108" s="9"/>
    </row>
    <row r="109" spans="27:29" ht="14.4" x14ac:dyDescent="0.3">
      <c r="AA109" s="9">
        <v>109</v>
      </c>
      <c r="AB109" t="s">
        <v>99</v>
      </c>
      <c r="AC109" s="9"/>
    </row>
    <row r="110" spans="27:29" ht="14.4" x14ac:dyDescent="0.3">
      <c r="AA110" s="9">
        <v>110</v>
      </c>
      <c r="AB110" t="s">
        <v>100</v>
      </c>
      <c r="AC110" s="9"/>
    </row>
    <row r="111" spans="27:29" ht="14.4" x14ac:dyDescent="0.3">
      <c r="AA111" s="9">
        <v>111</v>
      </c>
      <c r="AB111" t="s">
        <v>101</v>
      </c>
      <c r="AC111" s="9"/>
    </row>
    <row r="112" spans="27:29" ht="14.4" x14ac:dyDescent="0.3">
      <c r="AA112" s="9">
        <v>112</v>
      </c>
      <c r="AB112" t="s">
        <v>102</v>
      </c>
      <c r="AC112" s="9"/>
    </row>
    <row r="113" spans="27:29" ht="14.4" x14ac:dyDescent="0.3">
      <c r="AA113" s="9">
        <v>113</v>
      </c>
      <c r="AB113" t="s">
        <v>103</v>
      </c>
      <c r="AC113" s="9"/>
    </row>
    <row r="114" spans="27:29" ht="14.4" x14ac:dyDescent="0.3">
      <c r="AA114" s="9">
        <v>114</v>
      </c>
      <c r="AB114" t="s">
        <v>104</v>
      </c>
      <c r="AC114" s="9"/>
    </row>
    <row r="115" spans="27:29" ht="14.4" x14ac:dyDescent="0.3">
      <c r="AA115" s="9">
        <v>115</v>
      </c>
      <c r="AB115" t="s">
        <v>105</v>
      </c>
      <c r="AC115" s="9"/>
    </row>
    <row r="116" spans="27:29" ht="14.4" x14ac:dyDescent="0.3">
      <c r="AA116" s="9">
        <v>116</v>
      </c>
      <c r="AB116" t="s">
        <v>106</v>
      </c>
      <c r="AC116" s="9"/>
    </row>
    <row r="117" spans="27:29" ht="14.4" x14ac:dyDescent="0.3">
      <c r="AA117" s="9">
        <v>117</v>
      </c>
      <c r="AB117" t="s">
        <v>107</v>
      </c>
      <c r="AC117" s="9"/>
    </row>
    <row r="118" spans="27:29" ht="14.4" x14ac:dyDescent="0.3">
      <c r="AA118" s="9">
        <v>118</v>
      </c>
      <c r="AB118" t="s">
        <v>108</v>
      </c>
      <c r="AC118" s="9"/>
    </row>
    <row r="119" spans="27:29" ht="14.4" x14ac:dyDescent="0.3">
      <c r="AA119" s="9">
        <v>119</v>
      </c>
      <c r="AB119" t="s">
        <v>109</v>
      </c>
      <c r="AC119" s="9"/>
    </row>
    <row r="120" spans="27:29" ht="14.4" x14ac:dyDescent="0.3">
      <c r="AA120" s="9">
        <v>120</v>
      </c>
      <c r="AB120" t="s">
        <v>110</v>
      </c>
      <c r="AC120" s="9"/>
    </row>
    <row r="121" spans="27:29" ht="14.4" x14ac:dyDescent="0.3">
      <c r="AA121" s="9">
        <v>121</v>
      </c>
      <c r="AB121" t="s">
        <v>111</v>
      </c>
      <c r="AC121" s="9"/>
    </row>
    <row r="122" spans="27:29" ht="14.4" x14ac:dyDescent="0.3">
      <c r="AA122" s="9">
        <v>122</v>
      </c>
      <c r="AB122" t="s">
        <v>112</v>
      </c>
      <c r="AC122" s="9"/>
    </row>
    <row r="123" spans="27:29" ht="14.4" x14ac:dyDescent="0.3">
      <c r="AA123" s="9">
        <v>123</v>
      </c>
      <c r="AB123" t="s">
        <v>113</v>
      </c>
      <c r="AC123" s="9"/>
    </row>
    <row r="124" spans="27:29" ht="14.4" x14ac:dyDescent="0.3">
      <c r="AA124" s="9">
        <v>124</v>
      </c>
      <c r="AB124" t="s">
        <v>114</v>
      </c>
      <c r="AC124" s="9"/>
    </row>
    <row r="125" spans="27:29" ht="14.4" x14ac:dyDescent="0.3">
      <c r="AA125" s="9"/>
      <c r="AB125" s="11"/>
      <c r="AC125" s="9"/>
    </row>
    <row r="126" spans="27:29" ht="14.4" x14ac:dyDescent="0.3">
      <c r="AA126" s="9"/>
      <c r="AB126" s="11"/>
      <c r="AC126" s="9"/>
    </row>
    <row r="127" spans="27:29" ht="14.4" x14ac:dyDescent="0.3">
      <c r="AA127" s="9"/>
      <c r="AB127" s="11"/>
      <c r="AC127" s="9"/>
    </row>
    <row r="128" spans="27:29" ht="14.4" x14ac:dyDescent="0.3">
      <c r="AA128" s="9"/>
      <c r="AB128" s="11"/>
      <c r="AC128" s="9"/>
    </row>
    <row r="129" spans="27:29" ht="14.4" x14ac:dyDescent="0.3">
      <c r="AA129" s="9"/>
      <c r="AB129" s="11"/>
      <c r="AC129" s="9"/>
    </row>
    <row r="130" spans="27:29" ht="14.4" x14ac:dyDescent="0.3">
      <c r="AA130" s="9"/>
      <c r="AB130" s="11"/>
      <c r="AC130" s="9"/>
    </row>
    <row r="131" spans="27:29" ht="14.4" x14ac:dyDescent="0.3">
      <c r="AA131" s="9"/>
      <c r="AB131" s="11"/>
      <c r="AC131" s="9"/>
    </row>
    <row r="132" spans="27:29" ht="14.4" x14ac:dyDescent="0.3">
      <c r="AA132" s="9"/>
      <c r="AB132" s="11"/>
      <c r="AC132" s="9"/>
    </row>
    <row r="133" spans="27:29" ht="14.4" x14ac:dyDescent="0.3">
      <c r="AA133" s="9"/>
      <c r="AB133" s="11"/>
      <c r="AC133" s="9"/>
    </row>
    <row r="134" spans="27:29" ht="14.4" x14ac:dyDescent="0.3">
      <c r="AA134" s="9"/>
      <c r="AB134" s="11"/>
      <c r="AC134" s="9"/>
    </row>
    <row r="135" spans="27:29" ht="14.4" x14ac:dyDescent="0.3">
      <c r="AA135" s="9"/>
      <c r="AB135" s="11"/>
      <c r="AC135" s="9"/>
    </row>
    <row r="136" spans="27:29" x14ac:dyDescent="0.25">
      <c r="AB136" s="4"/>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2</xdr:col>
                    <xdr:colOff>53340</xdr:colOff>
                    <xdr:row>0</xdr:row>
                    <xdr:rowOff>30480</xdr:rowOff>
                  </from>
                  <to>
                    <xdr:col>2</xdr:col>
                    <xdr:colOff>2979420</xdr:colOff>
                    <xdr:row>0</xdr:row>
                    <xdr:rowOff>358140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5"/>
  <sheetViews>
    <sheetView workbookViewId="0">
      <selection activeCell="G5" sqref="G5"/>
    </sheetView>
  </sheetViews>
  <sheetFormatPr defaultRowHeight="13.8" x14ac:dyDescent="0.3"/>
  <cols>
    <col min="1" max="1" width="5.44140625" style="5" customWidth="1"/>
    <col min="2" max="2" width="5.109375" style="3" customWidth="1"/>
    <col min="3" max="3" width="98.44140625" style="2" customWidth="1"/>
    <col min="4" max="4" width="18.33203125" style="56" customWidth="1"/>
    <col min="5" max="5" width="8.88671875" style="16" customWidth="1"/>
    <col min="6" max="6" width="8.88671875" style="3"/>
    <col min="7" max="17" width="8.88671875" style="2"/>
    <col min="18" max="19" width="8.88671875" style="2" customWidth="1"/>
    <col min="20" max="16384" width="8.88671875" style="2"/>
  </cols>
  <sheetData>
    <row r="1" spans="1:5" ht="31.8" customHeight="1" thickBot="1" x14ac:dyDescent="0.35">
      <c r="C1" s="7" t="str">
        <f>'HW7'!C1</f>
        <v>neilj9530</v>
      </c>
      <c r="D1" s="53" t="s">
        <v>124</v>
      </c>
      <c r="E1" s="41"/>
    </row>
    <row r="5" spans="1:5" ht="158.4" x14ac:dyDescent="0.3">
      <c r="B5" s="19" t="s">
        <v>125</v>
      </c>
      <c r="C5" s="13" t="s">
        <v>141</v>
      </c>
      <c r="D5" s="54"/>
      <c r="E5" s="14"/>
    </row>
    <row r="6" spans="1:5" ht="14.4" x14ac:dyDescent="0.3">
      <c r="A6" s="5">
        <v>2</v>
      </c>
      <c r="B6" s="21" t="s">
        <v>126</v>
      </c>
      <c r="C6" s="12" t="s">
        <v>133</v>
      </c>
      <c r="D6" s="20">
        <v>3497282.1623586025</v>
      </c>
      <c r="E6" s="14"/>
    </row>
    <row r="7" spans="1:5" ht="14.4" x14ac:dyDescent="0.3">
      <c r="A7" s="5">
        <v>2</v>
      </c>
      <c r="B7" s="21" t="s">
        <v>127</v>
      </c>
      <c r="C7" s="12" t="s">
        <v>134</v>
      </c>
      <c r="D7" s="20">
        <v>235072.29520880702</v>
      </c>
      <c r="E7" s="14"/>
    </row>
    <row r="8" spans="1:5" ht="230.4" x14ac:dyDescent="0.3">
      <c r="B8" s="21" t="s">
        <v>232</v>
      </c>
      <c r="C8" s="13" t="s">
        <v>229</v>
      </c>
      <c r="D8" s="55"/>
      <c r="E8" s="14"/>
    </row>
    <row r="9" spans="1:5" ht="14.4" x14ac:dyDescent="0.3">
      <c r="A9" s="5">
        <v>1</v>
      </c>
      <c r="B9" s="21" t="s">
        <v>126</v>
      </c>
      <c r="C9" s="6" t="s">
        <v>210</v>
      </c>
      <c r="D9" s="57">
        <v>1783.3500000000001</v>
      </c>
      <c r="E9" s="14"/>
    </row>
    <row r="10" spans="1:5" ht="14.4" x14ac:dyDescent="0.3">
      <c r="A10" s="5">
        <v>1</v>
      </c>
      <c r="B10" s="21" t="s">
        <v>127</v>
      </c>
      <c r="C10" s="6" t="s">
        <v>211</v>
      </c>
      <c r="D10" s="57">
        <v>4864.05</v>
      </c>
      <c r="E10" s="18"/>
    </row>
    <row r="11" spans="1:5" ht="72" x14ac:dyDescent="0.3">
      <c r="B11" s="19" t="s">
        <v>233</v>
      </c>
      <c r="C11" s="13" t="s">
        <v>236</v>
      </c>
      <c r="D11" s="22"/>
      <c r="E11" s="18"/>
    </row>
    <row r="12" spans="1:5" ht="14.4" x14ac:dyDescent="0.3">
      <c r="A12" s="5">
        <v>1</v>
      </c>
      <c r="B12" s="21" t="s">
        <v>126</v>
      </c>
      <c r="C12" s="12" t="s">
        <v>231</v>
      </c>
      <c r="D12" s="20">
        <v>586996.79999999993</v>
      </c>
      <c r="E12" s="18"/>
    </row>
    <row r="13" spans="1:5" ht="14.4" x14ac:dyDescent="0.3">
      <c r="A13" s="5">
        <v>1</v>
      </c>
      <c r="B13" s="21" t="s">
        <v>127</v>
      </c>
      <c r="C13" s="12" t="s">
        <v>219</v>
      </c>
      <c r="D13" s="20">
        <v>1942460</v>
      </c>
      <c r="E13" s="18"/>
    </row>
    <row r="14" spans="1:5" ht="14.4" x14ac:dyDescent="0.3">
      <c r="A14" s="5">
        <v>1</v>
      </c>
      <c r="B14" s="21" t="s">
        <v>128</v>
      </c>
      <c r="C14" s="12" t="s">
        <v>220</v>
      </c>
      <c r="D14" s="20">
        <v>570000</v>
      </c>
      <c r="E14" s="18"/>
    </row>
    <row r="15" spans="1:5" ht="14.4" x14ac:dyDescent="0.3">
      <c r="A15" s="5">
        <v>1</v>
      </c>
      <c r="B15" s="21" t="s">
        <v>129</v>
      </c>
      <c r="C15" s="12" t="s">
        <v>221</v>
      </c>
      <c r="D15" s="20">
        <v>3099456.8</v>
      </c>
      <c r="E15" s="17"/>
    </row>
    <row r="16" spans="1:5" ht="14.4" x14ac:dyDescent="0.3">
      <c r="A16" s="5">
        <v>1</v>
      </c>
      <c r="B16" s="21" t="s">
        <v>130</v>
      </c>
      <c r="C16" s="12" t="s">
        <v>212</v>
      </c>
      <c r="D16" s="57">
        <v>2500</v>
      </c>
      <c r="E16" s="15"/>
    </row>
    <row r="17" spans="1:6" ht="14.4" x14ac:dyDescent="0.3">
      <c r="A17" s="5">
        <v>1</v>
      </c>
      <c r="B17" s="21" t="s">
        <v>131</v>
      </c>
      <c r="C17" s="12" t="s">
        <v>213</v>
      </c>
      <c r="D17" s="57">
        <v>2363</v>
      </c>
      <c r="E17" s="2"/>
      <c r="F17" s="2"/>
    </row>
    <row r="18" spans="1:6" ht="43.2" x14ac:dyDescent="0.3">
      <c r="A18" s="5">
        <v>5</v>
      </c>
      <c r="B18" s="21" t="s">
        <v>214</v>
      </c>
      <c r="C18" s="6" t="s">
        <v>235</v>
      </c>
      <c r="D18" s="45" t="s">
        <v>218</v>
      </c>
      <c r="E18" s="42" t="s">
        <v>216</v>
      </c>
      <c r="F18" s="43" t="s">
        <v>217</v>
      </c>
    </row>
    <row r="19" spans="1:6" ht="14.4" x14ac:dyDescent="0.3">
      <c r="B19" s="21"/>
      <c r="C19" s="48"/>
      <c r="D19" s="57">
        <v>0</v>
      </c>
      <c r="E19" s="44">
        <v>3</v>
      </c>
      <c r="F19" s="44">
        <v>10</v>
      </c>
    </row>
    <row r="20" spans="1:6" ht="14.4" x14ac:dyDescent="0.3">
      <c r="B20" s="19"/>
      <c r="C20" s="46"/>
      <c r="D20" s="57">
        <v>0</v>
      </c>
      <c r="E20" s="44">
        <v>18</v>
      </c>
      <c r="F20" s="44">
        <v>19</v>
      </c>
    </row>
    <row r="21" spans="1:6" ht="14.4" x14ac:dyDescent="0.3">
      <c r="B21" s="21"/>
      <c r="C21" s="46"/>
      <c r="D21" s="57">
        <v>0</v>
      </c>
      <c r="E21" s="44">
        <v>36</v>
      </c>
      <c r="F21" s="44">
        <v>43</v>
      </c>
    </row>
    <row r="22" spans="1:6" ht="14.4" x14ac:dyDescent="0.3">
      <c r="B22" s="21"/>
      <c r="C22" s="46"/>
      <c r="D22" s="57">
        <v>0</v>
      </c>
      <c r="E22" s="44">
        <v>10</v>
      </c>
      <c r="F22" s="44">
        <v>15</v>
      </c>
    </row>
    <row r="23" spans="1:6" ht="14.4" x14ac:dyDescent="0.3">
      <c r="B23" s="21"/>
      <c r="C23" s="46"/>
      <c r="D23" s="57">
        <v>0</v>
      </c>
      <c r="E23" s="44">
        <v>33</v>
      </c>
      <c r="F23" s="44">
        <v>41</v>
      </c>
    </row>
    <row r="24" spans="1:6" ht="14.4" x14ac:dyDescent="0.3">
      <c r="B24" s="19"/>
      <c r="C24" s="46"/>
      <c r="D24" s="57">
        <v>0</v>
      </c>
      <c r="E24" s="44">
        <v>46</v>
      </c>
      <c r="F24" s="44">
        <v>47</v>
      </c>
    </row>
    <row r="25" spans="1:6" ht="14.4" x14ac:dyDescent="0.3">
      <c r="B25" s="19"/>
      <c r="C25" s="46"/>
      <c r="D25" s="57">
        <v>0</v>
      </c>
      <c r="E25" s="44">
        <v>26</v>
      </c>
      <c r="F25" s="44">
        <v>35</v>
      </c>
    </row>
    <row r="26" spans="1:6" ht="14.4" x14ac:dyDescent="0.3">
      <c r="B26" s="19"/>
      <c r="C26" s="46"/>
      <c r="D26" s="57">
        <v>167</v>
      </c>
      <c r="E26" s="44">
        <v>42</v>
      </c>
      <c r="F26" s="44">
        <v>43</v>
      </c>
    </row>
    <row r="27" spans="1:6" ht="14.4" x14ac:dyDescent="0.3">
      <c r="B27" s="19"/>
      <c r="C27" s="46"/>
      <c r="D27" s="57">
        <v>0</v>
      </c>
      <c r="E27" s="44">
        <v>28</v>
      </c>
      <c r="F27" s="44">
        <v>30</v>
      </c>
    </row>
    <row r="28" spans="1:6" ht="14.4" x14ac:dyDescent="0.3">
      <c r="B28" s="21"/>
      <c r="C28" s="46"/>
      <c r="D28" s="57">
        <v>0</v>
      </c>
      <c r="E28" s="44">
        <v>48</v>
      </c>
      <c r="F28" s="44">
        <v>49</v>
      </c>
    </row>
    <row r="29" spans="1:6" ht="14.4" x14ac:dyDescent="0.3">
      <c r="B29" s="21"/>
      <c r="C29" s="46"/>
      <c r="D29" s="57">
        <v>17</v>
      </c>
      <c r="E29" s="44">
        <v>34</v>
      </c>
      <c r="F29" s="44">
        <v>36</v>
      </c>
    </row>
    <row r="30" spans="1:6" ht="14.4" x14ac:dyDescent="0.3">
      <c r="B30" s="19"/>
      <c r="C30" s="46"/>
      <c r="D30" s="57">
        <v>57</v>
      </c>
      <c r="E30" s="44">
        <v>15</v>
      </c>
      <c r="F30" s="44">
        <v>16</v>
      </c>
    </row>
    <row r="31" spans="1:6" ht="14.4" x14ac:dyDescent="0.3">
      <c r="B31" s="21"/>
      <c r="C31" s="46"/>
      <c r="D31" s="57">
        <v>5</v>
      </c>
      <c r="E31" s="44">
        <v>36</v>
      </c>
      <c r="F31" s="44">
        <v>37</v>
      </c>
    </row>
    <row r="32" spans="1:6" ht="14.4" x14ac:dyDescent="0.3">
      <c r="B32" s="21"/>
      <c r="C32" s="46"/>
      <c r="D32" s="57">
        <v>71</v>
      </c>
      <c r="E32" s="44">
        <v>22</v>
      </c>
      <c r="F32" s="44">
        <v>24</v>
      </c>
    </row>
    <row r="33" spans="2:6" ht="14.4" x14ac:dyDescent="0.3">
      <c r="B33" s="21"/>
      <c r="C33" s="46"/>
      <c r="D33" s="57">
        <v>26</v>
      </c>
      <c r="E33" s="44">
        <v>26</v>
      </c>
      <c r="F33" s="44">
        <v>28</v>
      </c>
    </row>
    <row r="34" spans="2:6" ht="14.4" x14ac:dyDescent="0.3">
      <c r="B34" s="21"/>
      <c r="C34" s="46"/>
      <c r="D34" s="57">
        <v>0</v>
      </c>
      <c r="E34" s="44">
        <v>30</v>
      </c>
      <c r="F34" s="44">
        <v>31</v>
      </c>
    </row>
    <row r="35" spans="2:6" ht="14.4" x14ac:dyDescent="0.3">
      <c r="B35" s="21"/>
      <c r="C35" s="46"/>
      <c r="D35" s="57">
        <v>0</v>
      </c>
      <c r="E35" s="44">
        <v>17</v>
      </c>
      <c r="F35" s="44">
        <v>18</v>
      </c>
    </row>
    <row r="36" spans="2:6" ht="14.4" x14ac:dyDescent="0.3">
      <c r="B36" s="21"/>
      <c r="C36" s="46"/>
      <c r="D36" s="57">
        <v>0</v>
      </c>
      <c r="E36" s="44">
        <v>7</v>
      </c>
      <c r="F36" s="44">
        <v>9</v>
      </c>
    </row>
    <row r="37" spans="2:6" ht="14.4" x14ac:dyDescent="0.3">
      <c r="B37" s="19"/>
      <c r="C37" s="46"/>
      <c r="D37" s="57">
        <v>0</v>
      </c>
      <c r="E37" s="44">
        <v>5</v>
      </c>
      <c r="F37" s="44">
        <v>6</v>
      </c>
    </row>
    <row r="38" spans="2:6" ht="14.4" x14ac:dyDescent="0.3">
      <c r="B38" s="21"/>
      <c r="C38" s="46"/>
      <c r="D38" s="57">
        <v>19</v>
      </c>
      <c r="E38" s="44">
        <v>17</v>
      </c>
      <c r="F38" s="44">
        <v>21</v>
      </c>
    </row>
    <row r="39" spans="2:6" ht="14.4" x14ac:dyDescent="0.3">
      <c r="B39" s="21"/>
      <c r="C39" s="46"/>
      <c r="D39" s="57">
        <v>0</v>
      </c>
      <c r="E39" s="44">
        <v>30</v>
      </c>
      <c r="F39" s="44">
        <v>34</v>
      </c>
    </row>
    <row r="40" spans="2:6" ht="14.4" x14ac:dyDescent="0.3">
      <c r="B40" s="21"/>
      <c r="C40" s="46"/>
      <c r="D40" s="57">
        <v>0</v>
      </c>
      <c r="E40" s="44">
        <v>31</v>
      </c>
      <c r="F40" s="44">
        <v>32</v>
      </c>
    </row>
    <row r="41" spans="2:6" ht="14.4" x14ac:dyDescent="0.3">
      <c r="B41" s="21"/>
      <c r="C41" s="46"/>
      <c r="D41" s="57">
        <v>0</v>
      </c>
      <c r="E41" s="44">
        <v>18</v>
      </c>
      <c r="F41" s="44">
        <v>25</v>
      </c>
    </row>
    <row r="42" spans="2:6" ht="14.4" x14ac:dyDescent="0.3">
      <c r="B42" s="21"/>
      <c r="C42" s="46"/>
      <c r="D42" s="57">
        <v>0</v>
      </c>
      <c r="E42" s="44">
        <v>5</v>
      </c>
      <c r="F42" s="44">
        <v>9</v>
      </c>
    </row>
    <row r="43" spans="2:6" ht="14.4" x14ac:dyDescent="0.3">
      <c r="B43" s="21"/>
      <c r="C43" s="46"/>
      <c r="D43" s="57">
        <v>0</v>
      </c>
      <c r="E43" s="44">
        <v>37</v>
      </c>
      <c r="F43" s="44">
        <v>44</v>
      </c>
    </row>
    <row r="44" spans="2:6" ht="14.4" x14ac:dyDescent="0.3">
      <c r="B44" s="19"/>
      <c r="C44" s="46"/>
      <c r="D44" s="57">
        <v>3</v>
      </c>
      <c r="E44" s="44">
        <v>47</v>
      </c>
      <c r="F44" s="44">
        <v>51</v>
      </c>
    </row>
    <row r="45" spans="2:6" ht="14.4" x14ac:dyDescent="0.3">
      <c r="B45" s="21"/>
      <c r="C45" s="46"/>
      <c r="D45" s="57">
        <v>0</v>
      </c>
      <c r="E45" s="44">
        <v>4</v>
      </c>
      <c r="F45" s="44">
        <v>5</v>
      </c>
    </row>
    <row r="46" spans="2:6" ht="14.4" x14ac:dyDescent="0.3">
      <c r="B46" s="21"/>
      <c r="C46" s="46"/>
      <c r="D46" s="57">
        <v>0</v>
      </c>
      <c r="E46" s="44">
        <v>11</v>
      </c>
      <c r="F46" s="44">
        <v>13</v>
      </c>
    </row>
    <row r="47" spans="2:6" ht="14.4" x14ac:dyDescent="0.3">
      <c r="B47" s="21"/>
      <c r="C47" s="46"/>
      <c r="D47" s="57">
        <v>0</v>
      </c>
      <c r="E47" s="44">
        <v>25</v>
      </c>
      <c r="F47" s="44">
        <v>29</v>
      </c>
    </row>
    <row r="48" spans="2:6" ht="14.4" x14ac:dyDescent="0.3">
      <c r="B48" s="21"/>
      <c r="C48" s="46"/>
      <c r="D48" s="57">
        <v>0</v>
      </c>
      <c r="E48" s="44">
        <v>39</v>
      </c>
      <c r="F48" s="44">
        <v>40</v>
      </c>
    </row>
    <row r="49" spans="2:6" ht="14.4" x14ac:dyDescent="0.3">
      <c r="B49" s="21"/>
      <c r="C49" s="46"/>
      <c r="D49" s="57">
        <v>0</v>
      </c>
      <c r="E49" s="44">
        <v>31</v>
      </c>
      <c r="F49" s="44">
        <v>37</v>
      </c>
    </row>
    <row r="50" spans="2:6" ht="14.4" x14ac:dyDescent="0.3">
      <c r="B50" s="21"/>
      <c r="C50" s="46"/>
      <c r="D50" s="57">
        <v>0</v>
      </c>
      <c r="E50" s="44">
        <v>7</v>
      </c>
      <c r="F50" s="44">
        <v>21</v>
      </c>
    </row>
    <row r="51" spans="2:6" ht="14.4" x14ac:dyDescent="0.3">
      <c r="B51" s="19"/>
      <c r="C51" s="46"/>
      <c r="D51" s="57">
        <v>0</v>
      </c>
      <c r="E51" s="44">
        <v>14</v>
      </c>
      <c r="F51" s="44">
        <v>19</v>
      </c>
    </row>
    <row r="52" spans="2:6" ht="14.4" x14ac:dyDescent="0.3">
      <c r="C52" s="46"/>
      <c r="D52" s="57">
        <v>0</v>
      </c>
      <c r="E52" s="44">
        <v>6</v>
      </c>
      <c r="F52" s="44">
        <v>11</v>
      </c>
    </row>
    <row r="53" spans="2:6" ht="14.4" x14ac:dyDescent="0.3">
      <c r="C53" s="46"/>
      <c r="D53" s="57">
        <v>37</v>
      </c>
      <c r="E53" s="44">
        <v>41</v>
      </c>
      <c r="F53" s="44">
        <v>49</v>
      </c>
    </row>
    <row r="54" spans="2:6" ht="14.4" x14ac:dyDescent="0.3">
      <c r="C54" s="46"/>
      <c r="D54" s="57">
        <v>0</v>
      </c>
      <c r="E54" s="44">
        <v>23</v>
      </c>
      <c r="F54" s="44">
        <v>24</v>
      </c>
    </row>
    <row r="55" spans="2:6" ht="14.4" x14ac:dyDescent="0.3">
      <c r="C55" s="46"/>
      <c r="D55" s="57">
        <v>0</v>
      </c>
      <c r="E55" s="44">
        <v>25</v>
      </c>
      <c r="F55" s="44">
        <v>26</v>
      </c>
    </row>
    <row r="56" spans="2:6" ht="14.4" x14ac:dyDescent="0.3">
      <c r="C56" s="46"/>
      <c r="D56" s="57">
        <v>161</v>
      </c>
      <c r="E56" s="44">
        <v>42</v>
      </c>
      <c r="F56" s="44">
        <v>47</v>
      </c>
    </row>
    <row r="57" spans="2:6" ht="14.4" x14ac:dyDescent="0.3">
      <c r="C57" s="46"/>
      <c r="D57" s="57">
        <v>0</v>
      </c>
      <c r="E57" s="44">
        <v>30</v>
      </c>
      <c r="F57" s="44">
        <v>36</v>
      </c>
    </row>
    <row r="58" spans="2:6" ht="14.4" x14ac:dyDescent="0.3">
      <c r="C58" s="46"/>
      <c r="D58" s="57">
        <v>0</v>
      </c>
      <c r="E58" s="44">
        <v>14</v>
      </c>
      <c r="F58" s="44">
        <v>15</v>
      </c>
    </row>
    <row r="59" spans="2:6" ht="14.4" x14ac:dyDescent="0.3">
      <c r="C59" s="46"/>
      <c r="D59" s="57">
        <v>0</v>
      </c>
      <c r="E59" s="44">
        <v>9</v>
      </c>
      <c r="F59" s="44">
        <v>13</v>
      </c>
    </row>
    <row r="60" spans="2:6" ht="14.4" x14ac:dyDescent="0.3">
      <c r="C60" s="46"/>
      <c r="D60" s="57">
        <v>0</v>
      </c>
      <c r="E60" s="44">
        <v>29</v>
      </c>
      <c r="F60" s="44">
        <v>33</v>
      </c>
    </row>
    <row r="61" spans="2:6" ht="14.4" x14ac:dyDescent="0.3">
      <c r="C61" s="46"/>
      <c r="D61" s="57">
        <v>12</v>
      </c>
      <c r="E61" s="44">
        <v>49</v>
      </c>
      <c r="F61" s="44">
        <v>52</v>
      </c>
    </row>
    <row r="62" spans="2:6" ht="14.4" x14ac:dyDescent="0.3">
      <c r="C62" s="46"/>
      <c r="D62" s="57">
        <v>181</v>
      </c>
      <c r="E62" s="44">
        <v>20</v>
      </c>
      <c r="F62" s="44">
        <v>26</v>
      </c>
    </row>
    <row r="63" spans="2:6" ht="14.4" x14ac:dyDescent="0.3">
      <c r="C63" s="46"/>
      <c r="D63" s="57">
        <v>0</v>
      </c>
      <c r="E63" s="44">
        <v>13</v>
      </c>
      <c r="F63" s="44">
        <v>17</v>
      </c>
    </row>
    <row r="64" spans="2:6" ht="14.4" x14ac:dyDescent="0.3">
      <c r="C64" s="46"/>
      <c r="D64" s="57">
        <v>0</v>
      </c>
      <c r="E64" s="44">
        <v>35</v>
      </c>
      <c r="F64" s="44">
        <v>41</v>
      </c>
    </row>
    <row r="65" spans="3:6" ht="14.4" x14ac:dyDescent="0.3">
      <c r="C65" s="46"/>
      <c r="D65" s="57">
        <v>0</v>
      </c>
      <c r="E65" s="44">
        <v>40</v>
      </c>
      <c r="F65" s="44">
        <v>45</v>
      </c>
    </row>
    <row r="66" spans="3:6" ht="14.4" x14ac:dyDescent="0.3">
      <c r="C66" s="46"/>
      <c r="D66" s="57">
        <v>8</v>
      </c>
      <c r="E66" s="44">
        <v>24</v>
      </c>
      <c r="F66" s="44">
        <v>32</v>
      </c>
    </row>
    <row r="67" spans="3:6" ht="14.4" x14ac:dyDescent="0.3">
      <c r="C67" s="46"/>
      <c r="D67" s="57">
        <v>0</v>
      </c>
      <c r="E67" s="44">
        <v>34</v>
      </c>
      <c r="F67" s="44">
        <v>42</v>
      </c>
    </row>
    <row r="68" spans="3:6" ht="14.4" x14ac:dyDescent="0.3">
      <c r="C68" s="46"/>
      <c r="D68" s="57">
        <v>3</v>
      </c>
      <c r="E68" s="44">
        <v>27</v>
      </c>
      <c r="F68" s="44">
        <v>31</v>
      </c>
    </row>
    <row r="69" spans="3:6" ht="14.4" x14ac:dyDescent="0.3">
      <c r="C69" s="46"/>
      <c r="D69" s="57">
        <v>0</v>
      </c>
      <c r="E69" s="44">
        <v>34</v>
      </c>
      <c r="F69" s="44">
        <v>35</v>
      </c>
    </row>
    <row r="70" spans="3:6" ht="14.4" x14ac:dyDescent="0.3">
      <c r="C70" s="46"/>
      <c r="D70" s="57">
        <v>0</v>
      </c>
      <c r="E70" s="44">
        <v>29</v>
      </c>
      <c r="F70" s="44">
        <v>35</v>
      </c>
    </row>
    <row r="71" spans="3:6" ht="14.4" x14ac:dyDescent="0.3">
      <c r="C71" s="46"/>
      <c r="D71" s="57">
        <v>0</v>
      </c>
      <c r="E71" s="44">
        <v>15</v>
      </c>
      <c r="F71" s="44">
        <v>20</v>
      </c>
    </row>
    <row r="72" spans="3:6" ht="14.4" x14ac:dyDescent="0.3">
      <c r="C72" s="46"/>
      <c r="D72" s="57">
        <v>0</v>
      </c>
      <c r="E72" s="44">
        <v>45</v>
      </c>
      <c r="F72" s="44">
        <v>46</v>
      </c>
    </row>
    <row r="73" spans="3:6" ht="14.4" x14ac:dyDescent="0.3">
      <c r="C73" s="46"/>
      <c r="D73" s="57">
        <v>104</v>
      </c>
      <c r="E73" s="44">
        <v>44</v>
      </c>
      <c r="F73" s="44">
        <v>45</v>
      </c>
    </row>
    <row r="74" spans="3:6" ht="14.4" x14ac:dyDescent="0.3">
      <c r="C74" s="46"/>
      <c r="D74" s="57">
        <v>158</v>
      </c>
      <c r="E74" s="44">
        <v>43</v>
      </c>
      <c r="F74" s="44">
        <v>44</v>
      </c>
    </row>
    <row r="75" spans="3:6" ht="14.4" x14ac:dyDescent="0.3">
      <c r="C75" s="46"/>
      <c r="D75" s="57">
        <v>0</v>
      </c>
      <c r="E75" s="44">
        <v>27</v>
      </c>
      <c r="F75" s="44">
        <v>28</v>
      </c>
    </row>
    <row r="76" spans="3:6" ht="14.4" x14ac:dyDescent="0.3">
      <c r="C76" s="46"/>
      <c r="D76" s="57">
        <v>20</v>
      </c>
      <c r="E76" s="44">
        <v>44</v>
      </c>
      <c r="F76" s="44">
        <v>46</v>
      </c>
    </row>
    <row r="77" spans="3:6" ht="14.4" x14ac:dyDescent="0.3">
      <c r="C77" s="46"/>
      <c r="D77" s="57">
        <v>0</v>
      </c>
      <c r="E77" s="44">
        <v>32</v>
      </c>
      <c r="F77" s="44">
        <v>40</v>
      </c>
    </row>
    <row r="78" spans="3:6" ht="14.4" x14ac:dyDescent="0.3">
      <c r="C78" s="46"/>
      <c r="D78" s="57">
        <v>12</v>
      </c>
      <c r="E78" s="44">
        <v>22</v>
      </c>
      <c r="F78" s="44">
        <v>27</v>
      </c>
    </row>
    <row r="79" spans="3:6" ht="14.4" x14ac:dyDescent="0.3">
      <c r="C79" s="46"/>
      <c r="D79" s="57">
        <v>0</v>
      </c>
      <c r="E79" s="44">
        <v>16</v>
      </c>
      <c r="F79" s="44">
        <v>24</v>
      </c>
    </row>
    <row r="80" spans="3:6" ht="14.4" x14ac:dyDescent="0.3">
      <c r="C80" s="46"/>
      <c r="D80" s="57">
        <v>0</v>
      </c>
      <c r="E80" s="44">
        <v>16</v>
      </c>
      <c r="F80" s="44">
        <v>22</v>
      </c>
    </row>
    <row r="81" spans="3:11" ht="14.4" x14ac:dyDescent="0.3">
      <c r="C81" s="46"/>
      <c r="D81" s="57">
        <v>347</v>
      </c>
      <c r="E81" s="44">
        <v>41</v>
      </c>
      <c r="F81" s="44">
        <v>42</v>
      </c>
    </row>
    <row r="82" spans="3:11" ht="14.4" x14ac:dyDescent="0.3">
      <c r="C82" s="46"/>
      <c r="D82" s="57">
        <v>0</v>
      </c>
      <c r="E82" s="44">
        <v>21</v>
      </c>
      <c r="F82" s="44">
        <v>33</v>
      </c>
    </row>
    <row r="83" spans="3:11" ht="14.4" x14ac:dyDescent="0.3">
      <c r="C83" s="46"/>
      <c r="D83" s="57">
        <v>88</v>
      </c>
      <c r="E83" s="44">
        <v>20</v>
      </c>
      <c r="F83" s="44">
        <v>22</v>
      </c>
    </row>
    <row r="84" spans="3:11" ht="14.4" x14ac:dyDescent="0.3">
      <c r="C84" s="46"/>
      <c r="D84" s="57">
        <v>5</v>
      </c>
      <c r="E84" s="44">
        <v>37</v>
      </c>
      <c r="F84" s="44">
        <v>40</v>
      </c>
    </row>
    <row r="85" spans="3:11" ht="14.4" x14ac:dyDescent="0.3">
      <c r="C85" s="46"/>
      <c r="D85" s="57">
        <v>11</v>
      </c>
      <c r="E85" s="44">
        <v>6</v>
      </c>
      <c r="F85" s="44">
        <v>8</v>
      </c>
    </row>
    <row r="86" spans="3:11" ht="14.4" x14ac:dyDescent="0.3">
      <c r="C86" s="46"/>
      <c r="D86" s="57">
        <v>0</v>
      </c>
      <c r="E86" s="44">
        <v>4</v>
      </c>
      <c r="F86" s="44">
        <v>7</v>
      </c>
    </row>
    <row r="87" spans="3:11" ht="14.4" x14ac:dyDescent="0.3">
      <c r="C87" s="46"/>
      <c r="D87" s="57">
        <v>0</v>
      </c>
      <c r="E87" s="44">
        <v>11</v>
      </c>
      <c r="F87" s="44">
        <v>14</v>
      </c>
    </row>
    <row r="88" spans="3:11" ht="14.4" x14ac:dyDescent="0.3">
      <c r="C88" s="46"/>
      <c r="D88" s="57">
        <v>0</v>
      </c>
      <c r="E88" s="44">
        <v>49</v>
      </c>
      <c r="F88" s="44">
        <v>47</v>
      </c>
    </row>
    <row r="89" spans="3:11" ht="14.4" x14ac:dyDescent="0.3">
      <c r="C89" s="46"/>
      <c r="D89" s="57">
        <v>0</v>
      </c>
      <c r="E89" s="44">
        <v>8</v>
      </c>
      <c r="F89" s="44">
        <v>10</v>
      </c>
    </row>
    <row r="90" spans="3:11" ht="14.4" x14ac:dyDescent="0.3">
      <c r="C90" s="46"/>
      <c r="D90" s="57">
        <v>0</v>
      </c>
      <c r="E90" s="44">
        <v>12</v>
      </c>
      <c r="F90" s="44">
        <v>16</v>
      </c>
    </row>
    <row r="91" spans="3:11" ht="14.4" x14ac:dyDescent="0.3">
      <c r="C91" s="46"/>
      <c r="D91" s="57">
        <v>0</v>
      </c>
      <c r="E91" s="44">
        <v>19</v>
      </c>
      <c r="F91" s="44">
        <v>20</v>
      </c>
    </row>
    <row r="92" spans="3:11" ht="14.4" x14ac:dyDescent="0.3">
      <c r="C92" s="51" t="s">
        <v>234</v>
      </c>
      <c r="D92" s="57">
        <v>99</v>
      </c>
      <c r="E92" s="44">
        <v>10</v>
      </c>
      <c r="F92" s="44">
        <v>3</v>
      </c>
      <c r="G92" s="52" t="s">
        <v>234</v>
      </c>
      <c r="H92" s="52"/>
      <c r="I92" s="52"/>
      <c r="J92" s="52"/>
      <c r="K92" s="52"/>
    </row>
    <row r="93" spans="3:11" ht="14.4" x14ac:dyDescent="0.3">
      <c r="C93" s="46"/>
      <c r="D93" s="57">
        <v>150</v>
      </c>
      <c r="E93" s="44">
        <v>19</v>
      </c>
      <c r="F93" s="44">
        <v>18</v>
      </c>
    </row>
    <row r="94" spans="3:11" ht="14.4" x14ac:dyDescent="0.3">
      <c r="C94" s="46"/>
      <c r="D94" s="57">
        <v>0</v>
      </c>
      <c r="E94" s="44">
        <v>43</v>
      </c>
      <c r="F94" s="44">
        <v>36</v>
      </c>
    </row>
    <row r="95" spans="3:11" ht="14.4" x14ac:dyDescent="0.3">
      <c r="C95" s="46"/>
      <c r="D95" s="57">
        <v>115</v>
      </c>
      <c r="E95" s="44">
        <v>15</v>
      </c>
      <c r="F95" s="44">
        <v>10</v>
      </c>
    </row>
    <row r="96" spans="3:11" ht="14.4" x14ac:dyDescent="0.3">
      <c r="C96" s="46"/>
      <c r="D96" s="57">
        <v>3</v>
      </c>
      <c r="E96" s="44">
        <v>41</v>
      </c>
      <c r="F96" s="44">
        <v>33</v>
      </c>
    </row>
    <row r="97" spans="3:6" ht="14.4" x14ac:dyDescent="0.3">
      <c r="C97" s="46"/>
      <c r="D97" s="57">
        <v>0</v>
      </c>
      <c r="E97" s="44">
        <v>47</v>
      </c>
      <c r="F97" s="44">
        <v>46</v>
      </c>
    </row>
    <row r="98" spans="3:6" ht="14.4" x14ac:dyDescent="0.3">
      <c r="C98" s="46"/>
      <c r="D98" s="57">
        <v>0</v>
      </c>
      <c r="E98" s="44">
        <v>35</v>
      </c>
      <c r="F98" s="44">
        <v>26</v>
      </c>
    </row>
    <row r="99" spans="3:6" ht="14.4" x14ac:dyDescent="0.3">
      <c r="C99" s="46"/>
      <c r="D99" s="57">
        <v>0</v>
      </c>
      <c r="E99" s="44">
        <v>43</v>
      </c>
      <c r="F99" s="44">
        <v>42</v>
      </c>
    </row>
    <row r="100" spans="3:6" ht="14.4" x14ac:dyDescent="0.3">
      <c r="C100" s="46"/>
      <c r="D100" s="57">
        <v>0</v>
      </c>
      <c r="E100" s="44">
        <v>30</v>
      </c>
      <c r="F100" s="44">
        <v>28</v>
      </c>
    </row>
    <row r="101" spans="3:6" ht="14.4" x14ac:dyDescent="0.3">
      <c r="C101" s="46"/>
      <c r="D101" s="57">
        <v>9</v>
      </c>
      <c r="E101" s="44">
        <v>49</v>
      </c>
      <c r="F101" s="44">
        <v>48</v>
      </c>
    </row>
    <row r="102" spans="3:6" ht="14.4" x14ac:dyDescent="0.3">
      <c r="C102" s="46"/>
      <c r="D102" s="57">
        <v>0</v>
      </c>
      <c r="E102" s="44">
        <v>36</v>
      </c>
      <c r="F102" s="44">
        <v>34</v>
      </c>
    </row>
    <row r="103" spans="3:6" ht="14.4" x14ac:dyDescent="0.3">
      <c r="C103" s="46"/>
      <c r="D103" s="57">
        <v>0</v>
      </c>
      <c r="E103" s="44">
        <v>16</v>
      </c>
      <c r="F103" s="44">
        <v>15</v>
      </c>
    </row>
    <row r="104" spans="3:6" ht="14.4" x14ac:dyDescent="0.3">
      <c r="C104" s="46"/>
      <c r="D104" s="57">
        <v>0</v>
      </c>
      <c r="E104" s="44">
        <v>37</v>
      </c>
      <c r="F104" s="44">
        <v>36</v>
      </c>
    </row>
    <row r="105" spans="3:6" ht="14.4" x14ac:dyDescent="0.3">
      <c r="C105" s="46"/>
      <c r="D105" s="57">
        <v>0</v>
      </c>
      <c r="E105" s="44">
        <v>24</v>
      </c>
      <c r="F105" s="44">
        <v>22</v>
      </c>
    </row>
    <row r="106" spans="3:6" ht="14.4" x14ac:dyDescent="0.3">
      <c r="C106" s="46"/>
      <c r="D106" s="57">
        <v>0</v>
      </c>
      <c r="E106" s="44">
        <v>28</v>
      </c>
      <c r="F106" s="44">
        <v>26</v>
      </c>
    </row>
    <row r="107" spans="3:6" ht="14.4" x14ac:dyDescent="0.3">
      <c r="C107" s="46"/>
      <c r="D107" s="57">
        <v>0</v>
      </c>
      <c r="E107" s="44">
        <v>31</v>
      </c>
      <c r="F107" s="44">
        <v>30</v>
      </c>
    </row>
    <row r="108" spans="3:6" ht="14.4" x14ac:dyDescent="0.3">
      <c r="C108" s="46"/>
      <c r="D108" s="57">
        <v>138</v>
      </c>
      <c r="E108" s="44">
        <v>18</v>
      </c>
      <c r="F108" s="44">
        <v>17</v>
      </c>
    </row>
    <row r="109" spans="3:6" ht="14.4" x14ac:dyDescent="0.3">
      <c r="C109" s="46"/>
      <c r="D109" s="57">
        <v>85</v>
      </c>
      <c r="E109" s="44">
        <v>9</v>
      </c>
      <c r="F109" s="44">
        <v>7</v>
      </c>
    </row>
    <row r="110" spans="3:6" ht="14.4" x14ac:dyDescent="0.3">
      <c r="C110" s="46"/>
      <c r="D110" s="57">
        <v>28</v>
      </c>
      <c r="E110" s="44">
        <v>6</v>
      </c>
      <c r="F110" s="44">
        <v>5</v>
      </c>
    </row>
    <row r="111" spans="3:6" ht="14.4" x14ac:dyDescent="0.3">
      <c r="C111" s="46"/>
      <c r="D111" s="57">
        <v>0</v>
      </c>
      <c r="E111" s="44">
        <v>21</v>
      </c>
      <c r="F111" s="44">
        <v>17</v>
      </c>
    </row>
    <row r="112" spans="3:6" ht="14.4" x14ac:dyDescent="0.3">
      <c r="C112" s="46"/>
      <c r="D112" s="57">
        <v>12</v>
      </c>
      <c r="E112" s="44">
        <v>34</v>
      </c>
      <c r="F112" s="44">
        <v>30</v>
      </c>
    </row>
    <row r="113" spans="3:6" ht="14.4" x14ac:dyDescent="0.3">
      <c r="C113" s="46"/>
      <c r="D113" s="57">
        <v>0</v>
      </c>
      <c r="E113" s="44">
        <v>32</v>
      </c>
      <c r="F113" s="44">
        <v>31</v>
      </c>
    </row>
    <row r="114" spans="3:6" ht="14.4" x14ac:dyDescent="0.3">
      <c r="C114" s="46"/>
      <c r="D114" s="57">
        <v>0</v>
      </c>
      <c r="E114" s="44">
        <v>25</v>
      </c>
      <c r="F114" s="44">
        <v>18</v>
      </c>
    </row>
    <row r="115" spans="3:6" ht="14.4" x14ac:dyDescent="0.3">
      <c r="C115" s="46"/>
      <c r="D115" s="57">
        <v>0</v>
      </c>
      <c r="E115" s="44">
        <v>9</v>
      </c>
      <c r="F115" s="44">
        <v>5</v>
      </c>
    </row>
    <row r="116" spans="3:6" ht="14.4" x14ac:dyDescent="0.3">
      <c r="C116" s="46"/>
      <c r="D116" s="57">
        <v>0</v>
      </c>
      <c r="E116" s="44">
        <v>44</v>
      </c>
      <c r="F116" s="44">
        <v>37</v>
      </c>
    </row>
    <row r="117" spans="3:6" ht="14.4" x14ac:dyDescent="0.3">
      <c r="C117" s="46"/>
      <c r="D117" s="57">
        <v>0</v>
      </c>
      <c r="E117" s="44">
        <v>51</v>
      </c>
      <c r="F117" s="44">
        <v>47</v>
      </c>
    </row>
    <row r="118" spans="3:6" ht="14.4" x14ac:dyDescent="0.3">
      <c r="C118" s="46"/>
      <c r="D118" s="57">
        <v>19</v>
      </c>
      <c r="E118" s="44">
        <v>5</v>
      </c>
      <c r="F118" s="44">
        <v>4</v>
      </c>
    </row>
    <row r="119" spans="3:6" ht="14.4" x14ac:dyDescent="0.3">
      <c r="C119" s="46"/>
      <c r="D119" s="57">
        <v>0</v>
      </c>
      <c r="E119" s="44">
        <v>13</v>
      </c>
      <c r="F119" s="44">
        <v>11</v>
      </c>
    </row>
    <row r="120" spans="3:6" ht="14.4" x14ac:dyDescent="0.3">
      <c r="C120" s="46"/>
      <c r="D120" s="57">
        <v>0</v>
      </c>
      <c r="E120" s="44">
        <v>29</v>
      </c>
      <c r="F120" s="44">
        <v>25</v>
      </c>
    </row>
    <row r="121" spans="3:6" ht="14.4" x14ac:dyDescent="0.3">
      <c r="C121" s="46"/>
      <c r="D121" s="57">
        <v>1</v>
      </c>
      <c r="E121" s="44">
        <v>40</v>
      </c>
      <c r="F121" s="44">
        <v>39</v>
      </c>
    </row>
    <row r="122" spans="3:6" ht="14.4" x14ac:dyDescent="0.3">
      <c r="C122" s="46"/>
      <c r="D122" s="57">
        <v>0</v>
      </c>
      <c r="E122" s="44">
        <v>37</v>
      </c>
      <c r="F122" s="44">
        <v>31</v>
      </c>
    </row>
    <row r="123" spans="3:6" ht="14.4" x14ac:dyDescent="0.3">
      <c r="C123" s="46"/>
      <c r="D123" s="57">
        <v>0</v>
      </c>
      <c r="E123" s="44">
        <v>21</v>
      </c>
      <c r="F123" s="44">
        <v>7</v>
      </c>
    </row>
    <row r="124" spans="3:6" ht="14.4" x14ac:dyDescent="0.3">
      <c r="C124" s="46"/>
      <c r="D124" s="57">
        <v>62</v>
      </c>
      <c r="E124" s="44">
        <v>19</v>
      </c>
      <c r="F124" s="44">
        <v>14</v>
      </c>
    </row>
    <row r="125" spans="3:6" ht="14.4" x14ac:dyDescent="0.3">
      <c r="C125" s="46"/>
      <c r="D125" s="57">
        <v>43</v>
      </c>
      <c r="E125" s="44">
        <v>11</v>
      </c>
      <c r="F125" s="44">
        <v>6</v>
      </c>
    </row>
    <row r="126" spans="3:6" ht="14.4" x14ac:dyDescent="0.3">
      <c r="C126" s="46"/>
      <c r="D126" s="57">
        <v>0</v>
      </c>
      <c r="E126" s="44">
        <v>49</v>
      </c>
      <c r="F126" s="44">
        <v>41</v>
      </c>
    </row>
    <row r="127" spans="3:6" ht="14.4" x14ac:dyDescent="0.3">
      <c r="C127" s="46"/>
      <c r="D127" s="57">
        <v>47</v>
      </c>
      <c r="E127" s="44">
        <v>24</v>
      </c>
      <c r="F127" s="44">
        <v>23</v>
      </c>
    </row>
    <row r="128" spans="3:6" ht="14.4" x14ac:dyDescent="0.3">
      <c r="C128" s="46"/>
      <c r="D128" s="57">
        <v>0</v>
      </c>
      <c r="E128" s="44">
        <v>26</v>
      </c>
      <c r="F128" s="44">
        <v>25</v>
      </c>
    </row>
    <row r="129" spans="3:6" ht="14.4" x14ac:dyDescent="0.3">
      <c r="C129" s="46"/>
      <c r="D129" s="57">
        <v>0</v>
      </c>
      <c r="E129" s="44">
        <v>47</v>
      </c>
      <c r="F129" s="44">
        <v>42</v>
      </c>
    </row>
    <row r="130" spans="3:6" ht="14.4" x14ac:dyDescent="0.3">
      <c r="C130" s="46"/>
      <c r="D130" s="57">
        <v>0</v>
      </c>
      <c r="E130" s="44">
        <v>36</v>
      </c>
      <c r="F130" s="44">
        <v>30</v>
      </c>
    </row>
    <row r="131" spans="3:6" ht="14.4" x14ac:dyDescent="0.3">
      <c r="C131" s="46"/>
      <c r="D131" s="57">
        <v>0</v>
      </c>
      <c r="E131" s="44">
        <v>15</v>
      </c>
      <c r="F131" s="44">
        <v>14</v>
      </c>
    </row>
    <row r="132" spans="3:6" ht="14.4" x14ac:dyDescent="0.3">
      <c r="C132" s="46"/>
      <c r="D132" s="57">
        <v>90</v>
      </c>
      <c r="E132" s="44">
        <v>13</v>
      </c>
      <c r="F132" s="44">
        <v>9</v>
      </c>
    </row>
    <row r="133" spans="3:6" ht="14.4" x14ac:dyDescent="0.3">
      <c r="C133" s="46"/>
      <c r="D133" s="57">
        <v>0</v>
      </c>
      <c r="E133" s="44">
        <v>33</v>
      </c>
      <c r="F133" s="44">
        <v>29</v>
      </c>
    </row>
    <row r="134" spans="3:6" ht="14.4" x14ac:dyDescent="0.3">
      <c r="C134" s="46"/>
      <c r="D134" s="57">
        <v>0</v>
      </c>
      <c r="E134" s="44">
        <v>52</v>
      </c>
      <c r="F134" s="44">
        <v>49</v>
      </c>
    </row>
    <row r="135" spans="3:6" ht="14.4" x14ac:dyDescent="0.3">
      <c r="C135" s="46"/>
      <c r="D135" s="57">
        <v>0</v>
      </c>
      <c r="E135" s="44">
        <v>26</v>
      </c>
      <c r="F135" s="44">
        <v>20</v>
      </c>
    </row>
    <row r="136" spans="3:6" ht="14.4" x14ac:dyDescent="0.3">
      <c r="C136" s="46"/>
      <c r="D136" s="57">
        <v>105</v>
      </c>
      <c r="E136" s="44">
        <v>17</v>
      </c>
      <c r="F136" s="44">
        <v>13</v>
      </c>
    </row>
    <row r="137" spans="3:6" ht="14.4" x14ac:dyDescent="0.3">
      <c r="C137" s="46"/>
      <c r="D137" s="57">
        <v>97</v>
      </c>
      <c r="E137" s="44">
        <v>41</v>
      </c>
      <c r="F137" s="44">
        <v>35</v>
      </c>
    </row>
    <row r="138" spans="3:6" ht="14.4" x14ac:dyDescent="0.3">
      <c r="C138" s="46"/>
      <c r="D138" s="57">
        <v>0</v>
      </c>
      <c r="E138" s="44">
        <v>45</v>
      </c>
      <c r="F138" s="44">
        <v>40</v>
      </c>
    </row>
    <row r="139" spans="3:6" ht="14.4" x14ac:dyDescent="0.3">
      <c r="C139" s="46"/>
      <c r="D139" s="57">
        <v>0</v>
      </c>
      <c r="E139" s="44">
        <v>32</v>
      </c>
      <c r="F139" s="44">
        <v>24</v>
      </c>
    </row>
    <row r="140" spans="3:6" ht="14.4" x14ac:dyDescent="0.3">
      <c r="C140" s="46"/>
      <c r="D140" s="57">
        <v>0</v>
      </c>
      <c r="E140" s="44">
        <v>42</v>
      </c>
      <c r="F140" s="44">
        <v>34</v>
      </c>
    </row>
    <row r="141" spans="3:6" ht="14.4" x14ac:dyDescent="0.3">
      <c r="C141" s="46"/>
      <c r="D141" s="57">
        <v>0</v>
      </c>
      <c r="E141" s="44">
        <v>31</v>
      </c>
      <c r="F141" s="44">
        <v>27</v>
      </c>
    </row>
    <row r="142" spans="3:6" ht="14.4" x14ac:dyDescent="0.3">
      <c r="C142" s="46"/>
      <c r="D142" s="57">
        <v>40</v>
      </c>
      <c r="E142" s="44">
        <v>35</v>
      </c>
      <c r="F142" s="44">
        <v>34</v>
      </c>
    </row>
    <row r="143" spans="3:6" ht="14.4" x14ac:dyDescent="0.3">
      <c r="C143" s="46"/>
      <c r="D143" s="57">
        <v>19</v>
      </c>
      <c r="E143" s="44">
        <v>35</v>
      </c>
      <c r="F143" s="44">
        <v>29</v>
      </c>
    </row>
    <row r="144" spans="3:6" ht="14.4" x14ac:dyDescent="0.3">
      <c r="C144" s="46"/>
      <c r="D144" s="57">
        <v>191</v>
      </c>
      <c r="E144" s="44">
        <v>20</v>
      </c>
      <c r="F144" s="44">
        <v>15</v>
      </c>
    </row>
    <row r="145" spans="3:6" ht="14.4" x14ac:dyDescent="0.3">
      <c r="C145" s="46"/>
      <c r="D145" s="57">
        <v>0</v>
      </c>
      <c r="E145" s="44">
        <v>46</v>
      </c>
      <c r="F145" s="44">
        <v>45</v>
      </c>
    </row>
    <row r="146" spans="3:6" ht="14.4" x14ac:dyDescent="0.3">
      <c r="C146" s="46"/>
      <c r="D146" s="57">
        <v>0</v>
      </c>
      <c r="E146" s="44">
        <v>45</v>
      </c>
      <c r="F146" s="44">
        <v>44</v>
      </c>
    </row>
    <row r="147" spans="3:6" ht="14.4" x14ac:dyDescent="0.3">
      <c r="C147" s="46"/>
      <c r="D147" s="57">
        <v>0</v>
      </c>
      <c r="E147" s="44">
        <v>44</v>
      </c>
      <c r="F147" s="44">
        <v>43</v>
      </c>
    </row>
    <row r="148" spans="3:6" ht="14.4" x14ac:dyDescent="0.3">
      <c r="C148" s="46"/>
      <c r="D148" s="57">
        <v>0</v>
      </c>
      <c r="E148" s="44">
        <v>28</v>
      </c>
      <c r="F148" s="44">
        <v>27</v>
      </c>
    </row>
    <row r="149" spans="3:6" ht="14.4" x14ac:dyDescent="0.3">
      <c r="C149" s="46"/>
      <c r="D149" s="57">
        <v>0</v>
      </c>
      <c r="E149" s="44">
        <v>46</v>
      </c>
      <c r="F149" s="44">
        <v>44</v>
      </c>
    </row>
    <row r="150" spans="3:6" ht="14.4" x14ac:dyDescent="0.3">
      <c r="C150" s="46"/>
      <c r="D150" s="57">
        <v>0</v>
      </c>
      <c r="E150" s="44">
        <v>40</v>
      </c>
      <c r="F150" s="44">
        <v>32</v>
      </c>
    </row>
    <row r="151" spans="3:6" ht="14.4" x14ac:dyDescent="0.3">
      <c r="C151" s="46"/>
      <c r="D151" s="57">
        <v>0</v>
      </c>
      <c r="E151" s="44">
        <v>27</v>
      </c>
      <c r="F151" s="44">
        <v>22</v>
      </c>
    </row>
    <row r="152" spans="3:6" ht="14.4" x14ac:dyDescent="0.3">
      <c r="C152" s="46"/>
      <c r="D152" s="57">
        <v>0</v>
      </c>
      <c r="E152" s="44">
        <v>24</v>
      </c>
      <c r="F152" s="44">
        <v>16</v>
      </c>
    </row>
    <row r="153" spans="3:6" ht="14.4" x14ac:dyDescent="0.3">
      <c r="C153" s="46"/>
      <c r="D153" s="57">
        <v>0</v>
      </c>
      <c r="E153" s="44">
        <v>22</v>
      </c>
      <c r="F153" s="44">
        <v>16</v>
      </c>
    </row>
    <row r="154" spans="3:6" ht="14.4" x14ac:dyDescent="0.3">
      <c r="C154" s="46"/>
      <c r="D154" s="57">
        <v>0</v>
      </c>
      <c r="E154" s="44">
        <v>42</v>
      </c>
      <c r="F154" s="44">
        <v>41</v>
      </c>
    </row>
    <row r="155" spans="3:6" ht="14.4" x14ac:dyDescent="0.3">
      <c r="C155" s="46"/>
      <c r="D155" s="57">
        <v>0</v>
      </c>
      <c r="E155" s="44">
        <v>33</v>
      </c>
      <c r="F155" s="44">
        <v>21</v>
      </c>
    </row>
    <row r="156" spans="3:6" ht="14.4" x14ac:dyDescent="0.3">
      <c r="C156" s="46"/>
      <c r="D156" s="57">
        <v>0</v>
      </c>
      <c r="E156" s="44">
        <v>22</v>
      </c>
      <c r="F156" s="44">
        <v>20</v>
      </c>
    </row>
    <row r="157" spans="3:6" ht="14.4" x14ac:dyDescent="0.3">
      <c r="C157" s="46"/>
      <c r="D157" s="57">
        <v>0</v>
      </c>
      <c r="E157" s="44">
        <v>40</v>
      </c>
      <c r="F157" s="44">
        <v>37</v>
      </c>
    </row>
    <row r="158" spans="3:6" ht="14.4" x14ac:dyDescent="0.3">
      <c r="C158" s="46"/>
      <c r="D158" s="57">
        <v>0</v>
      </c>
      <c r="E158" s="44">
        <v>8</v>
      </c>
      <c r="F158" s="44">
        <v>6</v>
      </c>
    </row>
    <row r="159" spans="3:6" ht="14.4" x14ac:dyDescent="0.3">
      <c r="C159" s="46"/>
      <c r="D159" s="57">
        <v>0</v>
      </c>
      <c r="E159" s="44">
        <v>7</v>
      </c>
      <c r="F159" s="44">
        <v>4</v>
      </c>
    </row>
    <row r="160" spans="3:6" ht="14.4" x14ac:dyDescent="0.3">
      <c r="C160" s="46"/>
      <c r="D160" s="57">
        <v>46</v>
      </c>
      <c r="E160" s="44">
        <v>14</v>
      </c>
      <c r="F160" s="44">
        <v>11</v>
      </c>
    </row>
    <row r="161" spans="1:6" ht="14.4" x14ac:dyDescent="0.3">
      <c r="C161" s="46"/>
      <c r="D161" s="57">
        <v>0</v>
      </c>
      <c r="E161" s="44">
        <v>47</v>
      </c>
      <c r="F161" s="44">
        <v>49</v>
      </c>
    </row>
    <row r="162" spans="1:6" ht="14.4" x14ac:dyDescent="0.3">
      <c r="C162" s="46"/>
      <c r="D162" s="57">
        <v>0</v>
      </c>
      <c r="E162" s="44">
        <v>10</v>
      </c>
      <c r="F162" s="44">
        <v>8</v>
      </c>
    </row>
    <row r="163" spans="1:6" ht="14.4" x14ac:dyDescent="0.3">
      <c r="C163" s="46"/>
      <c r="D163" s="57">
        <v>30</v>
      </c>
      <c r="E163" s="44">
        <v>16</v>
      </c>
      <c r="F163" s="44">
        <v>12</v>
      </c>
    </row>
    <row r="164" spans="1:6" ht="14.4" x14ac:dyDescent="0.3">
      <c r="C164" s="46"/>
      <c r="D164" s="57">
        <v>257</v>
      </c>
      <c r="E164" s="44">
        <v>20</v>
      </c>
      <c r="F164" s="44">
        <v>19</v>
      </c>
    </row>
    <row r="165" spans="1:6" ht="14.4" x14ac:dyDescent="0.3">
      <c r="C165" s="46"/>
      <c r="D165" s="50"/>
      <c r="E165" s="49"/>
      <c r="F165" s="49"/>
    </row>
    <row r="166" spans="1:6" ht="14.4" x14ac:dyDescent="0.3">
      <c r="A166" s="5">
        <v>1</v>
      </c>
      <c r="B166" s="21" t="s">
        <v>215</v>
      </c>
      <c r="C166" s="6" t="s">
        <v>230</v>
      </c>
      <c r="D166" s="23">
        <v>20</v>
      </c>
    </row>
    <row r="167" spans="1:6" ht="14.4" x14ac:dyDescent="0.3">
      <c r="A167" s="5">
        <v>1</v>
      </c>
      <c r="B167" s="21" t="s">
        <v>223</v>
      </c>
      <c r="C167" s="6" t="s">
        <v>222</v>
      </c>
      <c r="D167" s="23">
        <v>25</v>
      </c>
    </row>
    <row r="168" spans="1:6" ht="28.8" x14ac:dyDescent="0.3">
      <c r="A168" s="5">
        <v>1</v>
      </c>
      <c r="B168" s="21" t="s">
        <v>225</v>
      </c>
      <c r="C168" s="6" t="s">
        <v>224</v>
      </c>
      <c r="D168" s="54"/>
    </row>
    <row r="169" spans="1:6" ht="14.4" x14ac:dyDescent="0.3">
      <c r="B169" s="21"/>
      <c r="C169" s="40" t="s">
        <v>177</v>
      </c>
      <c r="D169" s="54">
        <v>20</v>
      </c>
    </row>
    <row r="170" spans="1:6" ht="14.4" x14ac:dyDescent="0.3">
      <c r="B170" s="21"/>
      <c r="C170" s="40"/>
      <c r="D170" s="23">
        <v>19</v>
      </c>
    </row>
    <row r="171" spans="1:6" ht="14.4" x14ac:dyDescent="0.3">
      <c r="B171" s="21"/>
      <c r="C171" s="40"/>
      <c r="D171" s="23">
        <v>14</v>
      </c>
    </row>
    <row r="172" spans="1:6" ht="14.4" x14ac:dyDescent="0.3">
      <c r="B172" s="21"/>
      <c r="C172" s="40"/>
      <c r="D172" s="23">
        <v>11</v>
      </c>
    </row>
    <row r="173" spans="1:6" ht="14.4" x14ac:dyDescent="0.3">
      <c r="B173" s="21"/>
      <c r="C173" s="40"/>
      <c r="D173" s="23">
        <v>6</v>
      </c>
    </row>
    <row r="174" spans="1:6" ht="14.4" x14ac:dyDescent="0.3">
      <c r="B174" s="21"/>
      <c r="C174" s="40"/>
      <c r="D174" s="23"/>
    </row>
    <row r="175" spans="1:6" ht="14.4" x14ac:dyDescent="0.3">
      <c r="B175" s="21"/>
      <c r="C175" s="40" t="s">
        <v>165</v>
      </c>
      <c r="D175" s="54">
        <v>8</v>
      </c>
    </row>
  </sheetData>
  <sheetProtection algorithmName="SHA-512" hashValue="U+jco8fu8unD227MMVF59SkRdQN6ULg+ffVUoNMxow85stTVNlWwaHgcqUz0QaRbIIa7kKCOg6xvGiMNmu1B3A==" saltValue="5ciHp32VyaleawSg2DA+OQ==" spinCount="100000" sheet="1" objects="1" scenarios="1"/>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26"/>
  <sheetViews>
    <sheetView workbookViewId="0">
      <selection activeCell="I12" sqref="I12"/>
    </sheetView>
  </sheetViews>
  <sheetFormatPr defaultRowHeight="14.4" x14ac:dyDescent="0.3"/>
  <cols>
    <col min="2" max="2" width="8.88671875" style="25"/>
    <col min="3" max="5" width="12" style="25" customWidth="1"/>
    <col min="6" max="6" width="13.5546875" customWidth="1"/>
    <col min="7" max="7" width="13.109375" style="25" bestFit="1" customWidth="1"/>
  </cols>
  <sheetData>
    <row r="1" spans="2:8" x14ac:dyDescent="0.3">
      <c r="B1" s="27"/>
      <c r="C1" s="63" t="s">
        <v>139</v>
      </c>
      <c r="D1" s="64"/>
      <c r="E1" s="65"/>
      <c r="G1" s="30" t="s">
        <v>140</v>
      </c>
    </row>
    <row r="2" spans="2:8" x14ac:dyDescent="0.3">
      <c r="B2" s="27" t="s">
        <v>135</v>
      </c>
      <c r="C2" s="28" t="s">
        <v>137</v>
      </c>
      <c r="D2" s="28" t="s">
        <v>136</v>
      </c>
      <c r="E2" s="28" t="s">
        <v>138</v>
      </c>
      <c r="F2" s="33" t="s">
        <v>249</v>
      </c>
      <c r="G2" s="24">
        <v>0.03</v>
      </c>
    </row>
    <row r="3" spans="2:8" x14ac:dyDescent="0.3">
      <c r="B3" s="27">
        <v>0</v>
      </c>
      <c r="C3" s="29">
        <v>500000</v>
      </c>
      <c r="D3" s="29"/>
      <c r="E3" s="29"/>
      <c r="F3" s="26">
        <f>SUM(C3:E3)</f>
        <v>500000</v>
      </c>
    </row>
    <row r="4" spans="2:8" x14ac:dyDescent="0.3">
      <c r="B4" s="27">
        <v>1</v>
      </c>
      <c r="C4" s="29">
        <v>500000</v>
      </c>
      <c r="D4" s="29">
        <v>150000</v>
      </c>
      <c r="E4" s="29"/>
      <c r="F4" s="26">
        <f t="shared" ref="F4:F23" si="0">SUM(C4:E4)</f>
        <v>650000</v>
      </c>
    </row>
    <row r="5" spans="2:8" x14ac:dyDescent="0.3">
      <c r="B5" s="27">
        <v>2</v>
      </c>
      <c r="C5" s="29"/>
      <c r="D5" s="29">
        <v>150000</v>
      </c>
      <c r="E5" s="29"/>
      <c r="F5" s="26">
        <f t="shared" si="0"/>
        <v>150000</v>
      </c>
      <c r="G5" s="58">
        <f>NPV(G2,F4:F23)+F3</f>
        <v>3497282.1623586025</v>
      </c>
      <c r="H5" t="s">
        <v>241</v>
      </c>
    </row>
    <row r="6" spans="2:8" x14ac:dyDescent="0.3">
      <c r="B6" s="27">
        <v>3</v>
      </c>
      <c r="C6" s="29"/>
      <c r="D6" s="29">
        <v>150000</v>
      </c>
      <c r="E6" s="29"/>
      <c r="F6" s="26">
        <f t="shared" si="0"/>
        <v>150000</v>
      </c>
      <c r="G6" s="58">
        <f>PMT(G2,20,-G5,0)</f>
        <v>235072.29520880702</v>
      </c>
      <c r="H6" t="s">
        <v>242</v>
      </c>
    </row>
    <row r="7" spans="2:8" x14ac:dyDescent="0.3">
      <c r="B7" s="27">
        <v>4</v>
      </c>
      <c r="C7" s="29"/>
      <c r="D7" s="29">
        <v>150000</v>
      </c>
      <c r="E7" s="29"/>
      <c r="F7" s="26">
        <f t="shared" si="0"/>
        <v>150000</v>
      </c>
    </row>
    <row r="8" spans="2:8" x14ac:dyDescent="0.3">
      <c r="B8" s="27">
        <v>5</v>
      </c>
      <c r="C8" s="29"/>
      <c r="D8" s="29">
        <v>150000</v>
      </c>
      <c r="E8" s="29">
        <v>100000</v>
      </c>
      <c r="F8" s="26">
        <f t="shared" si="0"/>
        <v>250000</v>
      </c>
    </row>
    <row r="9" spans="2:8" x14ac:dyDescent="0.3">
      <c r="B9" s="27">
        <v>6</v>
      </c>
      <c r="C9" s="29"/>
      <c r="D9" s="29">
        <v>150000</v>
      </c>
      <c r="E9" s="29"/>
      <c r="F9" s="26">
        <f t="shared" si="0"/>
        <v>150000</v>
      </c>
    </row>
    <row r="10" spans="2:8" x14ac:dyDescent="0.3">
      <c r="B10" s="27">
        <v>7</v>
      </c>
      <c r="C10" s="29"/>
      <c r="D10" s="29">
        <v>150000</v>
      </c>
      <c r="E10" s="29"/>
      <c r="F10" s="26">
        <f t="shared" si="0"/>
        <v>150000</v>
      </c>
    </row>
    <row r="11" spans="2:8" x14ac:dyDescent="0.3">
      <c r="B11" s="27">
        <v>8</v>
      </c>
      <c r="C11" s="29"/>
      <c r="D11" s="29">
        <v>150000</v>
      </c>
      <c r="E11" s="29"/>
      <c r="F11" s="26">
        <f t="shared" si="0"/>
        <v>150000</v>
      </c>
    </row>
    <row r="12" spans="2:8" x14ac:dyDescent="0.3">
      <c r="B12" s="27">
        <v>9</v>
      </c>
      <c r="C12" s="29"/>
      <c r="D12" s="29">
        <v>150000</v>
      </c>
      <c r="E12" s="29"/>
      <c r="F12" s="26">
        <f t="shared" si="0"/>
        <v>150000</v>
      </c>
    </row>
    <row r="13" spans="2:8" x14ac:dyDescent="0.3">
      <c r="B13" s="27">
        <v>10</v>
      </c>
      <c r="C13" s="29"/>
      <c r="D13" s="29">
        <v>150000</v>
      </c>
      <c r="E13" s="29">
        <v>100000</v>
      </c>
      <c r="F13" s="26">
        <f t="shared" si="0"/>
        <v>250000</v>
      </c>
    </row>
    <row r="14" spans="2:8" x14ac:dyDescent="0.3">
      <c r="B14" s="27">
        <v>11</v>
      </c>
      <c r="C14" s="29"/>
      <c r="D14" s="29">
        <v>150000</v>
      </c>
      <c r="E14" s="29"/>
      <c r="F14" s="26">
        <f t="shared" si="0"/>
        <v>150000</v>
      </c>
    </row>
    <row r="15" spans="2:8" x14ac:dyDescent="0.3">
      <c r="B15" s="27">
        <v>12</v>
      </c>
      <c r="C15" s="29"/>
      <c r="D15" s="29">
        <v>150000</v>
      </c>
      <c r="E15" s="29"/>
      <c r="F15" s="26">
        <f t="shared" si="0"/>
        <v>150000</v>
      </c>
    </row>
    <row r="16" spans="2:8" x14ac:dyDescent="0.3">
      <c r="B16" s="27">
        <v>13</v>
      </c>
      <c r="C16" s="29"/>
      <c r="D16" s="29">
        <v>150000</v>
      </c>
      <c r="E16" s="29"/>
      <c r="F16" s="26">
        <f t="shared" si="0"/>
        <v>150000</v>
      </c>
    </row>
    <row r="17" spans="2:6" x14ac:dyDescent="0.3">
      <c r="B17" s="27">
        <v>14</v>
      </c>
      <c r="C17" s="29"/>
      <c r="D17" s="29">
        <v>150000</v>
      </c>
      <c r="E17" s="29"/>
      <c r="F17" s="26">
        <f t="shared" si="0"/>
        <v>150000</v>
      </c>
    </row>
    <row r="18" spans="2:6" x14ac:dyDescent="0.3">
      <c r="B18" s="27">
        <v>15</v>
      </c>
      <c r="C18" s="29"/>
      <c r="D18" s="29">
        <v>150000</v>
      </c>
      <c r="E18" s="29">
        <v>100000</v>
      </c>
      <c r="F18" s="26">
        <f t="shared" si="0"/>
        <v>250000</v>
      </c>
    </row>
    <row r="19" spans="2:6" x14ac:dyDescent="0.3">
      <c r="B19" s="27">
        <v>16</v>
      </c>
      <c r="C19" s="29"/>
      <c r="D19" s="29">
        <v>150000</v>
      </c>
      <c r="E19" s="29"/>
      <c r="F19" s="26">
        <f t="shared" si="0"/>
        <v>150000</v>
      </c>
    </row>
    <row r="20" spans="2:6" x14ac:dyDescent="0.3">
      <c r="B20" s="27">
        <v>17</v>
      </c>
      <c r="C20" s="29"/>
      <c r="D20" s="29">
        <v>150000</v>
      </c>
      <c r="E20" s="29"/>
      <c r="F20" s="26">
        <f t="shared" si="0"/>
        <v>150000</v>
      </c>
    </row>
    <row r="21" spans="2:6" x14ac:dyDescent="0.3">
      <c r="B21" s="27">
        <v>18</v>
      </c>
      <c r="C21" s="29"/>
      <c r="D21" s="29">
        <v>150000</v>
      </c>
      <c r="E21" s="29"/>
      <c r="F21" s="26">
        <f t="shared" si="0"/>
        <v>150000</v>
      </c>
    </row>
    <row r="22" spans="2:6" x14ac:dyDescent="0.3">
      <c r="B22" s="27">
        <v>19</v>
      </c>
      <c r="C22" s="29"/>
      <c r="D22" s="29">
        <v>150000</v>
      </c>
      <c r="E22" s="29"/>
      <c r="F22" s="26">
        <f t="shared" si="0"/>
        <v>150000</v>
      </c>
    </row>
    <row r="23" spans="2:6" x14ac:dyDescent="0.3">
      <c r="B23" s="27">
        <v>20</v>
      </c>
      <c r="C23" s="29"/>
      <c r="D23" s="29">
        <v>150000</v>
      </c>
      <c r="E23" s="29">
        <v>100000</v>
      </c>
      <c r="F23" s="26">
        <f t="shared" si="0"/>
        <v>250000</v>
      </c>
    </row>
    <row r="24" spans="2:6" x14ac:dyDescent="0.3">
      <c r="B24" s="31" t="s">
        <v>142</v>
      </c>
    </row>
    <row r="25" spans="2:6" x14ac:dyDescent="0.3">
      <c r="F25" s="26"/>
    </row>
    <row r="26" spans="2:6" x14ac:dyDescent="0.3">
      <c r="F26" s="32"/>
    </row>
  </sheetData>
  <mergeCells count="1">
    <mergeCell ref="C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D13"/>
  <sheetViews>
    <sheetView workbookViewId="0">
      <selection activeCell="C15" sqref="C15"/>
    </sheetView>
  </sheetViews>
  <sheetFormatPr defaultRowHeight="14.4" x14ac:dyDescent="0.3"/>
  <cols>
    <col min="2" max="2" width="33.44140625" customWidth="1"/>
    <col min="3" max="3" width="22.5546875" customWidth="1"/>
    <col min="4" max="4" width="23.77734375" bestFit="1" customWidth="1"/>
  </cols>
  <sheetData>
    <row r="3" spans="2:4" ht="15" thickBot="1" x14ac:dyDescent="0.35">
      <c r="B3" s="34"/>
      <c r="C3" s="35" t="s">
        <v>143</v>
      </c>
      <c r="D3" s="35" t="s">
        <v>144</v>
      </c>
    </row>
    <row r="4" spans="2:4" x14ac:dyDescent="0.3">
      <c r="B4" s="36" t="s">
        <v>145</v>
      </c>
      <c r="C4" s="36" t="s">
        <v>146</v>
      </c>
      <c r="D4" s="36" t="s">
        <v>147</v>
      </c>
    </row>
    <row r="5" spans="2:4" x14ac:dyDescent="0.3">
      <c r="B5" s="36" t="s">
        <v>148</v>
      </c>
      <c r="C5" s="36" t="s">
        <v>149</v>
      </c>
      <c r="D5" s="36" t="s">
        <v>149</v>
      </c>
    </row>
    <row r="6" spans="2:4" x14ac:dyDescent="0.3">
      <c r="B6" s="36" t="s">
        <v>150</v>
      </c>
      <c r="C6" s="36" t="s">
        <v>151</v>
      </c>
      <c r="D6" s="36" t="s">
        <v>152</v>
      </c>
    </row>
    <row r="8" spans="2:4" x14ac:dyDescent="0.3">
      <c r="B8" t="s">
        <v>153</v>
      </c>
      <c r="C8">
        <v>1.35</v>
      </c>
      <c r="D8" t="s">
        <v>154</v>
      </c>
    </row>
    <row r="9" spans="2:4" x14ac:dyDescent="0.3">
      <c r="B9" t="s">
        <v>155</v>
      </c>
      <c r="C9" s="32">
        <v>1.95</v>
      </c>
      <c r="D9" t="s">
        <v>156</v>
      </c>
    </row>
    <row r="12" spans="2:4" x14ac:dyDescent="0.3">
      <c r="B12" t="s">
        <v>238</v>
      </c>
      <c r="C12">
        <f>C8*1321</f>
        <v>1783.3500000000001</v>
      </c>
    </row>
    <row r="13" spans="2:4" x14ac:dyDescent="0.3">
      <c r="B13" t="s">
        <v>239</v>
      </c>
      <c r="C13">
        <f>3603*C8</f>
        <v>4864.05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0"/>
  <sheetViews>
    <sheetView workbookViewId="0">
      <selection activeCell="E30" sqref="E30"/>
    </sheetView>
  </sheetViews>
  <sheetFormatPr defaultRowHeight="14.4" x14ac:dyDescent="0.3"/>
  <cols>
    <col min="1" max="1" width="21.5546875" bestFit="1" customWidth="1"/>
    <col min="2" max="2" width="8" style="25" bestFit="1" customWidth="1"/>
    <col min="3" max="3" width="13.6640625" style="25" bestFit="1" customWidth="1"/>
  </cols>
  <sheetData>
    <row r="1" spans="1:3" ht="43.2" x14ac:dyDescent="0.3">
      <c r="A1" s="37" t="s">
        <v>157</v>
      </c>
      <c r="B1" s="37" t="s">
        <v>158</v>
      </c>
      <c r="C1" s="37" t="s">
        <v>159</v>
      </c>
    </row>
    <row r="2" spans="1:3" x14ac:dyDescent="0.3">
      <c r="A2" t="s">
        <v>160</v>
      </c>
      <c r="B2" s="25">
        <v>3</v>
      </c>
      <c r="C2" s="39">
        <v>73</v>
      </c>
    </row>
    <row r="3" spans="1:3" x14ac:dyDescent="0.3">
      <c r="A3" t="s">
        <v>161</v>
      </c>
      <c r="B3" s="25">
        <v>4</v>
      </c>
      <c r="C3" s="39">
        <v>14</v>
      </c>
    </row>
    <row r="4" spans="1:3" x14ac:dyDescent="0.3">
      <c r="A4" t="s">
        <v>162</v>
      </c>
      <c r="B4" s="25">
        <v>5</v>
      </c>
      <c r="C4" s="39">
        <v>7</v>
      </c>
    </row>
    <row r="5" spans="1:3" x14ac:dyDescent="0.3">
      <c r="A5" t="s">
        <v>163</v>
      </c>
      <c r="B5" s="25">
        <v>6</v>
      </c>
      <c r="C5" s="39">
        <v>3</v>
      </c>
    </row>
    <row r="6" spans="1:3" x14ac:dyDescent="0.3">
      <c r="A6" t="s">
        <v>164</v>
      </c>
      <c r="B6" s="25">
        <v>7</v>
      </c>
      <c r="C6" s="39">
        <v>63</v>
      </c>
    </row>
    <row r="7" spans="1:3" x14ac:dyDescent="0.3">
      <c r="A7" t="s">
        <v>165</v>
      </c>
      <c r="B7" s="25">
        <v>8</v>
      </c>
      <c r="C7" s="39">
        <v>8</v>
      </c>
    </row>
    <row r="8" spans="1:3" x14ac:dyDescent="0.3">
      <c r="A8" t="s">
        <v>166</v>
      </c>
      <c r="B8" s="25">
        <v>9</v>
      </c>
      <c r="C8" s="39">
        <v>4</v>
      </c>
    </row>
    <row r="9" spans="1:3" x14ac:dyDescent="0.3">
      <c r="A9" t="s">
        <v>167</v>
      </c>
      <c r="B9" s="25">
        <v>10</v>
      </c>
      <c r="C9" s="39">
        <v>12</v>
      </c>
    </row>
    <row r="10" spans="1:3" x14ac:dyDescent="0.3">
      <c r="A10" t="s">
        <v>168</v>
      </c>
      <c r="B10" s="25">
        <v>11</v>
      </c>
      <c r="C10" s="39">
        <v>2</v>
      </c>
    </row>
    <row r="11" spans="1:3" x14ac:dyDescent="0.3">
      <c r="A11" t="s">
        <v>169</v>
      </c>
      <c r="B11" s="25">
        <v>12</v>
      </c>
      <c r="C11" s="39">
        <v>22</v>
      </c>
    </row>
    <row r="12" spans="1:3" x14ac:dyDescent="0.3">
      <c r="A12" t="s">
        <v>170</v>
      </c>
      <c r="B12" s="25">
        <v>13</v>
      </c>
      <c r="C12" s="39">
        <v>11</v>
      </c>
    </row>
    <row r="13" spans="1:3" x14ac:dyDescent="0.3">
      <c r="A13" t="s">
        <v>171</v>
      </c>
      <c r="B13" s="25">
        <v>14</v>
      </c>
      <c r="C13" s="39">
        <v>12</v>
      </c>
    </row>
    <row r="14" spans="1:3" x14ac:dyDescent="0.3">
      <c r="A14" t="s">
        <v>172</v>
      </c>
      <c r="B14" s="25">
        <v>15</v>
      </c>
      <c r="C14" s="39">
        <v>14</v>
      </c>
    </row>
    <row r="15" spans="1:3" x14ac:dyDescent="0.3">
      <c r="A15" t="s">
        <v>173</v>
      </c>
      <c r="B15" s="25">
        <v>16</v>
      </c>
      <c r="C15" s="39">
        <v>20</v>
      </c>
    </row>
    <row r="16" spans="1:3" x14ac:dyDescent="0.3">
      <c r="A16" t="s">
        <v>174</v>
      </c>
      <c r="B16" s="25">
        <v>17</v>
      </c>
      <c r="C16" s="39">
        <v>10</v>
      </c>
    </row>
    <row r="17" spans="1:3" x14ac:dyDescent="0.3">
      <c r="A17" t="s">
        <v>175</v>
      </c>
      <c r="B17" s="25">
        <v>18</v>
      </c>
      <c r="C17" s="39">
        <v>9</v>
      </c>
    </row>
    <row r="18" spans="1:3" x14ac:dyDescent="0.3">
      <c r="A18" t="s">
        <v>176</v>
      </c>
      <c r="B18" s="25">
        <v>19</v>
      </c>
      <c r="C18" s="39">
        <v>33</v>
      </c>
    </row>
    <row r="19" spans="1:3" x14ac:dyDescent="0.3">
      <c r="A19" t="s">
        <v>177</v>
      </c>
      <c r="B19" s="25">
        <v>20</v>
      </c>
      <c r="C19" s="39">
        <v>1321</v>
      </c>
    </row>
    <row r="20" spans="1:3" x14ac:dyDescent="0.3">
      <c r="A20" t="s">
        <v>178</v>
      </c>
      <c r="B20" s="25">
        <v>21</v>
      </c>
      <c r="C20" s="39">
        <v>14</v>
      </c>
    </row>
    <row r="21" spans="1:3" x14ac:dyDescent="0.3">
      <c r="A21" t="s">
        <v>179</v>
      </c>
      <c r="B21" s="25">
        <v>22</v>
      </c>
      <c r="C21" s="39">
        <v>4</v>
      </c>
    </row>
    <row r="22" spans="1:3" x14ac:dyDescent="0.3">
      <c r="A22" t="s">
        <v>180</v>
      </c>
      <c r="B22" s="25">
        <v>23</v>
      </c>
      <c r="C22" s="39">
        <v>35</v>
      </c>
    </row>
    <row r="23" spans="1:3" x14ac:dyDescent="0.3">
      <c r="A23" t="s">
        <v>181</v>
      </c>
      <c r="B23" s="25">
        <v>24</v>
      </c>
      <c r="C23" s="39">
        <v>12</v>
      </c>
    </row>
    <row r="24" spans="1:3" x14ac:dyDescent="0.3">
      <c r="A24" t="s">
        <v>182</v>
      </c>
      <c r="B24" s="25">
        <v>25</v>
      </c>
      <c r="C24" s="39">
        <v>0</v>
      </c>
    </row>
    <row r="25" spans="1:3" x14ac:dyDescent="0.3">
      <c r="A25" t="s">
        <v>183</v>
      </c>
      <c r="B25" s="25">
        <v>26</v>
      </c>
      <c r="C25" s="39">
        <v>115</v>
      </c>
    </row>
    <row r="26" spans="1:3" x14ac:dyDescent="0.3">
      <c r="A26" t="s">
        <v>184</v>
      </c>
      <c r="B26" s="25">
        <v>27</v>
      </c>
      <c r="C26" s="39">
        <v>7</v>
      </c>
    </row>
    <row r="27" spans="1:3" x14ac:dyDescent="0.3">
      <c r="A27" t="s">
        <v>185</v>
      </c>
      <c r="B27" s="25">
        <v>28</v>
      </c>
      <c r="C27" s="39">
        <v>19</v>
      </c>
    </row>
    <row r="28" spans="1:3" x14ac:dyDescent="0.3">
      <c r="A28" t="s">
        <v>186</v>
      </c>
      <c r="B28" s="25">
        <v>29</v>
      </c>
      <c r="C28" s="39">
        <v>14</v>
      </c>
    </row>
    <row r="29" spans="1:3" x14ac:dyDescent="0.3">
      <c r="A29" t="s">
        <v>187</v>
      </c>
      <c r="B29" s="25">
        <v>30</v>
      </c>
      <c r="C29" s="39">
        <v>9</v>
      </c>
    </row>
    <row r="30" spans="1:3" x14ac:dyDescent="0.3">
      <c r="A30" t="s">
        <v>188</v>
      </c>
      <c r="B30" s="25">
        <v>31</v>
      </c>
      <c r="C30" s="39">
        <v>2</v>
      </c>
    </row>
    <row r="31" spans="1:3" x14ac:dyDescent="0.3">
      <c r="A31" t="s">
        <v>189</v>
      </c>
      <c r="B31" s="25">
        <v>32</v>
      </c>
      <c r="C31" s="39">
        <v>6</v>
      </c>
    </row>
    <row r="32" spans="1:3" x14ac:dyDescent="0.3">
      <c r="A32" t="s">
        <v>182</v>
      </c>
      <c r="B32" s="25">
        <v>33</v>
      </c>
      <c r="C32" s="39">
        <v>2</v>
      </c>
    </row>
    <row r="33" spans="1:3" x14ac:dyDescent="0.3">
      <c r="A33" t="s">
        <v>190</v>
      </c>
      <c r="B33" s="25">
        <v>34</v>
      </c>
      <c r="C33" s="39">
        <v>8</v>
      </c>
    </row>
    <row r="34" spans="1:3" x14ac:dyDescent="0.3">
      <c r="A34" t="s">
        <v>191</v>
      </c>
      <c r="B34" s="25">
        <v>35</v>
      </c>
      <c r="C34" s="39">
        <v>28</v>
      </c>
    </row>
    <row r="35" spans="1:3" x14ac:dyDescent="0.3">
      <c r="A35" t="s">
        <v>192</v>
      </c>
      <c r="B35" s="25">
        <v>36</v>
      </c>
      <c r="C35" s="39">
        <v>9</v>
      </c>
    </row>
    <row r="36" spans="1:3" x14ac:dyDescent="0.3">
      <c r="A36" t="s">
        <v>193</v>
      </c>
      <c r="B36" s="25">
        <v>37</v>
      </c>
      <c r="C36" s="39">
        <v>0</v>
      </c>
    </row>
    <row r="37" spans="1:3" x14ac:dyDescent="0.3">
      <c r="A37" t="s">
        <v>194</v>
      </c>
      <c r="B37" s="25">
        <v>39</v>
      </c>
      <c r="C37" s="39">
        <v>1</v>
      </c>
    </row>
    <row r="38" spans="1:3" x14ac:dyDescent="0.3">
      <c r="A38" t="s">
        <v>195</v>
      </c>
      <c r="B38" s="25">
        <v>40</v>
      </c>
      <c r="C38" s="39">
        <v>3</v>
      </c>
    </row>
    <row r="39" spans="1:3" x14ac:dyDescent="0.3">
      <c r="A39" t="s">
        <v>196</v>
      </c>
      <c r="B39" s="25">
        <v>41</v>
      </c>
      <c r="C39" s="39">
        <v>1392</v>
      </c>
    </row>
    <row r="40" spans="1:3" x14ac:dyDescent="0.3">
      <c r="A40" t="s">
        <v>197</v>
      </c>
      <c r="B40" s="25">
        <v>42</v>
      </c>
      <c r="C40" s="39">
        <v>14</v>
      </c>
    </row>
    <row r="41" spans="1:3" x14ac:dyDescent="0.3">
      <c r="A41" t="s">
        <v>198</v>
      </c>
      <c r="B41" s="25">
        <v>43</v>
      </c>
      <c r="C41" s="39">
        <v>7</v>
      </c>
    </row>
    <row r="42" spans="1:3" x14ac:dyDescent="0.3">
      <c r="A42" t="s">
        <v>199</v>
      </c>
      <c r="B42" s="25">
        <v>44</v>
      </c>
      <c r="C42" s="39">
        <v>25</v>
      </c>
    </row>
    <row r="43" spans="1:3" x14ac:dyDescent="0.3">
      <c r="A43" t="s">
        <v>200</v>
      </c>
      <c r="B43" s="25">
        <v>45</v>
      </c>
      <c r="C43" s="39">
        <v>77</v>
      </c>
    </row>
    <row r="44" spans="1:3" x14ac:dyDescent="0.3">
      <c r="A44" t="s">
        <v>201</v>
      </c>
      <c r="B44" s="25">
        <v>46</v>
      </c>
      <c r="C44" s="39">
        <v>15</v>
      </c>
    </row>
    <row r="45" spans="1:3" x14ac:dyDescent="0.3">
      <c r="A45" t="s">
        <v>202</v>
      </c>
      <c r="B45" s="25">
        <v>47</v>
      </c>
      <c r="C45" s="39">
        <v>117</v>
      </c>
    </row>
    <row r="46" spans="1:3" x14ac:dyDescent="0.3">
      <c r="A46" t="s">
        <v>203</v>
      </c>
      <c r="B46" s="25">
        <v>48</v>
      </c>
      <c r="C46" s="39">
        <v>7</v>
      </c>
    </row>
    <row r="47" spans="1:3" x14ac:dyDescent="0.3">
      <c r="A47" t="s">
        <v>204</v>
      </c>
      <c r="B47" s="25">
        <v>49</v>
      </c>
      <c r="C47" s="39">
        <v>12</v>
      </c>
    </row>
    <row r="48" spans="1:3" x14ac:dyDescent="0.3">
      <c r="A48" t="s">
        <v>205</v>
      </c>
      <c r="B48" s="25">
        <v>51</v>
      </c>
      <c r="C48" s="39">
        <v>2</v>
      </c>
    </row>
    <row r="49" spans="1:4" x14ac:dyDescent="0.3">
      <c r="A49" t="s">
        <v>206</v>
      </c>
      <c r="B49" s="25">
        <v>52</v>
      </c>
      <c r="C49" s="39">
        <v>9</v>
      </c>
    </row>
    <row r="50" spans="1:4" x14ac:dyDescent="0.3">
      <c r="C50" s="25">
        <f>SUM(C2:C49)</f>
        <v>3603</v>
      </c>
      <c r="D50" t="s">
        <v>240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4"/>
  <sheetViews>
    <sheetView workbookViewId="0">
      <selection activeCell="A2" sqref="A2"/>
    </sheetView>
  </sheetViews>
  <sheetFormatPr defaultRowHeight="14.4" x14ac:dyDescent="0.3"/>
  <cols>
    <col min="1" max="2" width="6.6640625" style="25" customWidth="1"/>
    <col min="3" max="3" width="13.33203125" style="25" bestFit="1" customWidth="1"/>
  </cols>
  <sheetData>
    <row r="1" spans="1:3" x14ac:dyDescent="0.3">
      <c r="A1" s="38" t="s">
        <v>207</v>
      </c>
      <c r="B1" s="38" t="s">
        <v>208</v>
      </c>
      <c r="C1" s="38" t="s">
        <v>209</v>
      </c>
    </row>
    <row r="2" spans="1:3" x14ac:dyDescent="0.3">
      <c r="A2" s="25">
        <v>3</v>
      </c>
      <c r="B2" s="25">
        <v>10</v>
      </c>
      <c r="C2" s="39">
        <v>315</v>
      </c>
    </row>
    <row r="3" spans="1:3" x14ac:dyDescent="0.3">
      <c r="A3" s="25">
        <v>18</v>
      </c>
      <c r="B3" s="25">
        <v>19</v>
      </c>
      <c r="C3" s="39">
        <v>51</v>
      </c>
    </row>
    <row r="4" spans="1:3" x14ac:dyDescent="0.3">
      <c r="A4" s="25">
        <v>36</v>
      </c>
      <c r="B4" s="25">
        <v>43</v>
      </c>
      <c r="C4" s="39">
        <v>94</v>
      </c>
    </row>
    <row r="5" spans="1:3" x14ac:dyDescent="0.3">
      <c r="A5" s="25">
        <v>10</v>
      </c>
      <c r="B5" s="25">
        <v>15</v>
      </c>
      <c r="C5" s="39">
        <v>95</v>
      </c>
    </row>
    <row r="6" spans="1:3" x14ac:dyDescent="0.3">
      <c r="A6" s="25">
        <v>33</v>
      </c>
      <c r="B6" s="25">
        <v>41</v>
      </c>
      <c r="C6" s="39">
        <v>205</v>
      </c>
    </row>
    <row r="7" spans="1:3" x14ac:dyDescent="0.3">
      <c r="A7" s="25">
        <v>46</v>
      </c>
      <c r="B7" s="25">
        <v>47</v>
      </c>
      <c r="C7" s="39">
        <v>51</v>
      </c>
    </row>
    <row r="8" spans="1:3" x14ac:dyDescent="0.3">
      <c r="A8" s="25">
        <v>26</v>
      </c>
      <c r="B8" s="25">
        <v>35</v>
      </c>
      <c r="C8" s="39">
        <v>106</v>
      </c>
    </row>
    <row r="9" spans="1:3" x14ac:dyDescent="0.3">
      <c r="A9" s="25">
        <v>42</v>
      </c>
      <c r="B9" s="25">
        <v>43</v>
      </c>
      <c r="C9" s="39">
        <v>60</v>
      </c>
    </row>
    <row r="10" spans="1:3" x14ac:dyDescent="0.3">
      <c r="A10" s="25">
        <v>28</v>
      </c>
      <c r="B10" s="25">
        <v>30</v>
      </c>
      <c r="C10" s="39">
        <v>29</v>
      </c>
    </row>
    <row r="11" spans="1:3" x14ac:dyDescent="0.3">
      <c r="A11" s="25">
        <v>48</v>
      </c>
      <c r="B11" s="25">
        <v>49</v>
      </c>
      <c r="C11" s="39">
        <v>61</v>
      </c>
    </row>
    <row r="12" spans="1:3" x14ac:dyDescent="0.3">
      <c r="A12" s="25">
        <v>34</v>
      </c>
      <c r="B12" s="25">
        <v>36</v>
      </c>
      <c r="C12" s="39">
        <v>39</v>
      </c>
    </row>
    <row r="13" spans="1:3" x14ac:dyDescent="0.3">
      <c r="A13" s="25">
        <v>15</v>
      </c>
      <c r="B13" s="25">
        <v>16</v>
      </c>
      <c r="C13" s="39">
        <v>120</v>
      </c>
    </row>
    <row r="14" spans="1:3" x14ac:dyDescent="0.3">
      <c r="A14" s="25">
        <v>36</v>
      </c>
      <c r="B14" s="25">
        <v>37</v>
      </c>
      <c r="C14" s="39">
        <v>65</v>
      </c>
    </row>
    <row r="15" spans="1:3" x14ac:dyDescent="0.3">
      <c r="A15" s="25">
        <v>22</v>
      </c>
      <c r="B15" s="25">
        <v>24</v>
      </c>
      <c r="C15" s="39">
        <v>73</v>
      </c>
    </row>
    <row r="16" spans="1:3" x14ac:dyDescent="0.3">
      <c r="A16" s="25">
        <v>26</v>
      </c>
      <c r="B16" s="25">
        <v>28</v>
      </c>
      <c r="C16" s="39">
        <v>67</v>
      </c>
    </row>
    <row r="17" spans="1:3" x14ac:dyDescent="0.3">
      <c r="A17" s="25">
        <v>30</v>
      </c>
      <c r="B17" s="25">
        <v>31</v>
      </c>
      <c r="C17" s="39">
        <v>62</v>
      </c>
    </row>
    <row r="18" spans="1:3" x14ac:dyDescent="0.3">
      <c r="A18" s="25">
        <v>17</v>
      </c>
      <c r="B18" s="25">
        <v>18</v>
      </c>
      <c r="C18" s="39">
        <v>66</v>
      </c>
    </row>
    <row r="19" spans="1:3" x14ac:dyDescent="0.3">
      <c r="A19" s="25">
        <v>7</v>
      </c>
      <c r="B19" s="25">
        <v>9</v>
      </c>
      <c r="C19" s="39">
        <v>104</v>
      </c>
    </row>
    <row r="20" spans="1:3" x14ac:dyDescent="0.3">
      <c r="A20" s="25">
        <v>5</v>
      </c>
      <c r="B20" s="25">
        <v>6</v>
      </c>
      <c r="C20" s="39">
        <v>115</v>
      </c>
    </row>
    <row r="21" spans="1:3" x14ac:dyDescent="0.3">
      <c r="A21" s="25">
        <v>17</v>
      </c>
      <c r="B21" s="25">
        <v>21</v>
      </c>
      <c r="C21" s="39">
        <v>124</v>
      </c>
    </row>
    <row r="22" spans="1:3" x14ac:dyDescent="0.3">
      <c r="A22" s="25">
        <v>30</v>
      </c>
      <c r="B22" s="25">
        <v>34</v>
      </c>
      <c r="C22" s="39">
        <v>94</v>
      </c>
    </row>
    <row r="23" spans="1:3" x14ac:dyDescent="0.3">
      <c r="A23" s="25">
        <v>31</v>
      </c>
      <c r="B23" s="25">
        <v>32</v>
      </c>
      <c r="C23" s="39">
        <v>80</v>
      </c>
    </row>
    <row r="24" spans="1:3" x14ac:dyDescent="0.3">
      <c r="A24" s="25">
        <v>18</v>
      </c>
      <c r="B24" s="25">
        <v>25</v>
      </c>
      <c r="C24" s="39">
        <v>113</v>
      </c>
    </row>
    <row r="25" spans="1:3" x14ac:dyDescent="0.3">
      <c r="A25" s="25">
        <v>5</v>
      </c>
      <c r="B25" s="25">
        <v>9</v>
      </c>
      <c r="C25" s="39">
        <v>47</v>
      </c>
    </row>
    <row r="26" spans="1:3" x14ac:dyDescent="0.3">
      <c r="A26" s="25">
        <v>37</v>
      </c>
      <c r="B26" s="25">
        <v>44</v>
      </c>
      <c r="C26" s="39">
        <v>112</v>
      </c>
    </row>
    <row r="27" spans="1:3" x14ac:dyDescent="0.3">
      <c r="A27" s="25">
        <v>47</v>
      </c>
      <c r="B27" s="25">
        <v>51</v>
      </c>
      <c r="C27" s="39">
        <v>103</v>
      </c>
    </row>
    <row r="28" spans="1:3" x14ac:dyDescent="0.3">
      <c r="A28" s="25">
        <v>4</v>
      </c>
      <c r="B28" s="25">
        <v>5</v>
      </c>
      <c r="C28" s="39">
        <v>111</v>
      </c>
    </row>
    <row r="29" spans="1:3" x14ac:dyDescent="0.3">
      <c r="A29" s="25">
        <v>11</v>
      </c>
      <c r="B29" s="25">
        <v>13</v>
      </c>
      <c r="C29" s="39">
        <v>68</v>
      </c>
    </row>
    <row r="30" spans="1:3" x14ac:dyDescent="0.3">
      <c r="A30" s="25">
        <v>25</v>
      </c>
      <c r="B30" s="25">
        <v>29</v>
      </c>
      <c r="C30" s="39">
        <v>33</v>
      </c>
    </row>
    <row r="31" spans="1:3" x14ac:dyDescent="0.3">
      <c r="A31" s="25">
        <v>39</v>
      </c>
      <c r="B31" s="25">
        <v>40</v>
      </c>
      <c r="C31" s="39">
        <v>68</v>
      </c>
    </row>
    <row r="32" spans="1:3" x14ac:dyDescent="0.3">
      <c r="A32" s="25">
        <v>31</v>
      </c>
      <c r="B32" s="25">
        <v>37</v>
      </c>
      <c r="C32" s="39">
        <v>72</v>
      </c>
    </row>
    <row r="33" spans="1:3" x14ac:dyDescent="0.3">
      <c r="A33" s="25">
        <v>7</v>
      </c>
      <c r="B33" s="25">
        <v>21</v>
      </c>
      <c r="C33" s="39">
        <v>325</v>
      </c>
    </row>
    <row r="34" spans="1:3" x14ac:dyDescent="0.3">
      <c r="A34" s="25">
        <v>14</v>
      </c>
      <c r="B34" s="25">
        <v>19</v>
      </c>
      <c r="C34" s="39">
        <v>73</v>
      </c>
    </row>
    <row r="35" spans="1:3" x14ac:dyDescent="0.3">
      <c r="A35" s="25">
        <v>6</v>
      </c>
      <c r="B35" s="25">
        <v>11</v>
      </c>
      <c r="C35" s="39">
        <v>72</v>
      </c>
    </row>
    <row r="36" spans="1:3" x14ac:dyDescent="0.3">
      <c r="A36" s="25">
        <v>41</v>
      </c>
      <c r="B36" s="25">
        <v>49</v>
      </c>
      <c r="C36" s="39">
        <v>210</v>
      </c>
    </row>
    <row r="37" spans="1:3" x14ac:dyDescent="0.3">
      <c r="A37" s="25">
        <v>23</v>
      </c>
      <c r="B37" s="25">
        <v>24</v>
      </c>
      <c r="C37" s="39">
        <v>56</v>
      </c>
    </row>
    <row r="38" spans="1:3" x14ac:dyDescent="0.3">
      <c r="A38" s="25">
        <v>25</v>
      </c>
      <c r="B38" s="25">
        <v>26</v>
      </c>
      <c r="C38" s="39">
        <v>85</v>
      </c>
    </row>
    <row r="39" spans="1:3" x14ac:dyDescent="0.3">
      <c r="A39" s="25">
        <v>42</v>
      </c>
      <c r="B39" s="25">
        <v>47</v>
      </c>
      <c r="C39" s="39">
        <v>191</v>
      </c>
    </row>
    <row r="40" spans="1:3" x14ac:dyDescent="0.3">
      <c r="A40" s="25">
        <v>30</v>
      </c>
      <c r="B40" s="25">
        <v>36</v>
      </c>
      <c r="C40" s="39">
        <v>75</v>
      </c>
    </row>
    <row r="41" spans="1:3" x14ac:dyDescent="0.3">
      <c r="A41" s="25">
        <v>14</v>
      </c>
      <c r="B41" s="25">
        <v>15</v>
      </c>
      <c r="C41" s="39">
        <v>82</v>
      </c>
    </row>
    <row r="42" spans="1:3" x14ac:dyDescent="0.3">
      <c r="A42" s="25">
        <v>9</v>
      </c>
      <c r="B42" s="25">
        <v>13</v>
      </c>
      <c r="C42" s="39">
        <v>159</v>
      </c>
    </row>
    <row r="43" spans="1:3" x14ac:dyDescent="0.3">
      <c r="A43" s="25">
        <v>29</v>
      </c>
      <c r="B43" s="25">
        <v>33</v>
      </c>
      <c r="C43" s="39">
        <v>170</v>
      </c>
    </row>
    <row r="44" spans="1:3" x14ac:dyDescent="0.3">
      <c r="A44" s="25">
        <v>49</v>
      </c>
      <c r="B44" s="25">
        <v>52</v>
      </c>
      <c r="C44" s="39">
        <v>71</v>
      </c>
    </row>
    <row r="45" spans="1:3" x14ac:dyDescent="0.3">
      <c r="A45" s="25">
        <v>20</v>
      </c>
      <c r="B45" s="25">
        <v>26</v>
      </c>
      <c r="C45" s="39">
        <v>105</v>
      </c>
    </row>
    <row r="46" spans="1:3" x14ac:dyDescent="0.3">
      <c r="A46" s="25">
        <v>13</v>
      </c>
      <c r="B46" s="25">
        <v>17</v>
      </c>
      <c r="C46" s="39">
        <v>77</v>
      </c>
    </row>
    <row r="47" spans="1:3" x14ac:dyDescent="0.3">
      <c r="A47" s="25">
        <v>35</v>
      </c>
      <c r="B47" s="25">
        <v>41</v>
      </c>
      <c r="C47" s="39">
        <v>79</v>
      </c>
    </row>
    <row r="48" spans="1:3" x14ac:dyDescent="0.3">
      <c r="A48" s="25">
        <v>40</v>
      </c>
      <c r="B48" s="25">
        <v>45</v>
      </c>
      <c r="C48" s="39">
        <v>185</v>
      </c>
    </row>
    <row r="49" spans="1:3" x14ac:dyDescent="0.3">
      <c r="A49" s="25">
        <v>24</v>
      </c>
      <c r="B49" s="25">
        <v>32</v>
      </c>
      <c r="C49" s="39">
        <v>98</v>
      </c>
    </row>
    <row r="50" spans="1:3" x14ac:dyDescent="0.3">
      <c r="A50" s="25">
        <v>34</v>
      </c>
      <c r="B50" s="25">
        <v>42</v>
      </c>
      <c r="C50" s="39">
        <v>84</v>
      </c>
    </row>
    <row r="51" spans="1:3" x14ac:dyDescent="0.3">
      <c r="A51" s="25">
        <v>27</v>
      </c>
      <c r="B51" s="25">
        <v>31</v>
      </c>
      <c r="C51" s="39">
        <v>45</v>
      </c>
    </row>
    <row r="52" spans="1:3" x14ac:dyDescent="0.3">
      <c r="A52" s="25">
        <v>34</v>
      </c>
      <c r="B52" s="25">
        <v>35</v>
      </c>
      <c r="C52" s="39">
        <v>57</v>
      </c>
    </row>
    <row r="53" spans="1:3" x14ac:dyDescent="0.3">
      <c r="A53" s="25">
        <v>29</v>
      </c>
      <c r="B53" s="25">
        <v>35</v>
      </c>
      <c r="C53" s="39">
        <v>129</v>
      </c>
    </row>
    <row r="54" spans="1:3" x14ac:dyDescent="0.3">
      <c r="A54" s="25">
        <v>15</v>
      </c>
      <c r="B54" s="25">
        <v>20</v>
      </c>
      <c r="C54" s="39">
        <v>75</v>
      </c>
    </row>
    <row r="55" spans="1:3" x14ac:dyDescent="0.3">
      <c r="A55" s="25">
        <v>45</v>
      </c>
      <c r="B55" s="25">
        <v>46</v>
      </c>
      <c r="C55" s="39">
        <v>124</v>
      </c>
    </row>
    <row r="56" spans="1:3" x14ac:dyDescent="0.3">
      <c r="A56" s="25">
        <v>44</v>
      </c>
      <c r="B56" s="25">
        <v>45</v>
      </c>
      <c r="C56" s="39">
        <v>127</v>
      </c>
    </row>
    <row r="57" spans="1:3" x14ac:dyDescent="0.3">
      <c r="A57" s="25">
        <v>43</v>
      </c>
      <c r="B57" s="25">
        <v>44</v>
      </c>
      <c r="C57" s="39">
        <v>56</v>
      </c>
    </row>
    <row r="58" spans="1:3" x14ac:dyDescent="0.3">
      <c r="A58" s="25">
        <v>27</v>
      </c>
      <c r="B58" s="25">
        <v>28</v>
      </c>
      <c r="C58" s="39">
        <v>60</v>
      </c>
    </row>
    <row r="59" spans="1:3" x14ac:dyDescent="0.3">
      <c r="A59" s="25">
        <v>44</v>
      </c>
      <c r="B59" s="25">
        <v>46</v>
      </c>
      <c r="C59" s="39">
        <v>100</v>
      </c>
    </row>
    <row r="60" spans="1:3" x14ac:dyDescent="0.3">
      <c r="A60" s="25">
        <v>32</v>
      </c>
      <c r="B60" s="25">
        <v>40</v>
      </c>
      <c r="C60" s="39">
        <v>86</v>
      </c>
    </row>
    <row r="61" spans="1:3" x14ac:dyDescent="0.3">
      <c r="A61" s="25">
        <v>22</v>
      </c>
      <c r="B61" s="25">
        <v>27</v>
      </c>
      <c r="C61" s="39">
        <v>61</v>
      </c>
    </row>
    <row r="62" spans="1:3" x14ac:dyDescent="0.3">
      <c r="A62" s="25">
        <v>16</v>
      </c>
      <c r="B62" s="25">
        <v>24</v>
      </c>
      <c r="C62" s="39">
        <v>153</v>
      </c>
    </row>
    <row r="63" spans="1:3" x14ac:dyDescent="0.3">
      <c r="A63" s="25">
        <v>16</v>
      </c>
      <c r="B63" s="25">
        <v>22</v>
      </c>
      <c r="C63" s="39">
        <v>71</v>
      </c>
    </row>
    <row r="64" spans="1:3" x14ac:dyDescent="0.3">
      <c r="A64" s="25">
        <v>41</v>
      </c>
      <c r="B64" s="25">
        <v>42</v>
      </c>
      <c r="C64" s="39">
        <v>56</v>
      </c>
    </row>
    <row r="65" spans="1:3" x14ac:dyDescent="0.3">
      <c r="A65" s="25">
        <v>21</v>
      </c>
      <c r="B65" s="25">
        <v>33</v>
      </c>
      <c r="C65" s="39">
        <v>214</v>
      </c>
    </row>
    <row r="66" spans="1:3" x14ac:dyDescent="0.3">
      <c r="A66" s="25">
        <v>20</v>
      </c>
      <c r="B66" s="25">
        <v>22</v>
      </c>
      <c r="C66" s="39">
        <v>135</v>
      </c>
    </row>
    <row r="67" spans="1:3" x14ac:dyDescent="0.3">
      <c r="A67" s="25">
        <v>37</v>
      </c>
      <c r="B67" s="25">
        <v>40</v>
      </c>
      <c r="C67" s="39">
        <v>99</v>
      </c>
    </row>
    <row r="68" spans="1:3" x14ac:dyDescent="0.3">
      <c r="A68" s="25">
        <v>6</v>
      </c>
      <c r="B68" s="25">
        <v>8</v>
      </c>
      <c r="C68" s="39">
        <v>43</v>
      </c>
    </row>
    <row r="69" spans="1:3" x14ac:dyDescent="0.3">
      <c r="A69" s="25">
        <v>4</v>
      </c>
      <c r="B69" s="25">
        <v>7</v>
      </c>
      <c r="C69" s="39">
        <v>170</v>
      </c>
    </row>
    <row r="70" spans="1:3" x14ac:dyDescent="0.3">
      <c r="A70" s="25">
        <v>11</v>
      </c>
      <c r="B70" s="25">
        <v>14</v>
      </c>
      <c r="C70" s="39">
        <v>96</v>
      </c>
    </row>
    <row r="71" spans="1:3" x14ac:dyDescent="0.3">
      <c r="A71" s="25">
        <v>49</v>
      </c>
      <c r="B71" s="25">
        <v>47</v>
      </c>
      <c r="C71" s="39">
        <v>101</v>
      </c>
    </row>
    <row r="72" spans="1:3" x14ac:dyDescent="0.3">
      <c r="A72" s="25">
        <v>8</v>
      </c>
      <c r="B72" s="25">
        <v>10</v>
      </c>
      <c r="C72" s="39">
        <v>168</v>
      </c>
    </row>
    <row r="73" spans="1:3" x14ac:dyDescent="0.3">
      <c r="A73" s="25">
        <v>12</v>
      </c>
      <c r="B73" s="25">
        <v>16</v>
      </c>
      <c r="C73" s="39">
        <v>173</v>
      </c>
    </row>
    <row r="74" spans="1:3" x14ac:dyDescent="0.3">
      <c r="A74" s="25">
        <v>19</v>
      </c>
      <c r="B74" s="25">
        <v>20</v>
      </c>
      <c r="C74" s="39">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48"/>
  <sheetViews>
    <sheetView tabSelected="1" workbookViewId="0">
      <selection activeCell="P2" sqref="P2"/>
    </sheetView>
  </sheetViews>
  <sheetFormatPr defaultRowHeight="14.4" x14ac:dyDescent="0.3"/>
  <cols>
    <col min="2" max="3" width="6.6640625" style="25" customWidth="1"/>
    <col min="4" max="4" width="13.33203125" style="25" bestFit="1" customWidth="1"/>
    <col min="5" max="5" width="6.5546875" customWidth="1"/>
    <col min="6" max="6" width="20" bestFit="1" customWidth="1"/>
    <col min="8" max="8" width="16" customWidth="1"/>
    <col min="10" max="10" width="11.88671875" customWidth="1"/>
  </cols>
  <sheetData>
    <row r="1" spans="1:19" ht="28.8" x14ac:dyDescent="0.3">
      <c r="A1" t="s">
        <v>218</v>
      </c>
      <c r="B1" s="38" t="s">
        <v>216</v>
      </c>
      <c r="C1" s="38" t="s">
        <v>217</v>
      </c>
      <c r="D1" s="38" t="s">
        <v>209</v>
      </c>
      <c r="F1" s="37" t="s">
        <v>157</v>
      </c>
      <c r="G1" s="37" t="s">
        <v>158</v>
      </c>
      <c r="H1" s="37" t="s">
        <v>226</v>
      </c>
      <c r="I1" s="37" t="s">
        <v>227</v>
      </c>
      <c r="J1" s="37" t="s">
        <v>228</v>
      </c>
      <c r="K1" s="37" t="s">
        <v>237</v>
      </c>
      <c r="L1" s="37" t="s">
        <v>243</v>
      </c>
      <c r="M1" s="37" t="s">
        <v>244</v>
      </c>
      <c r="N1" s="37" t="s">
        <v>245</v>
      </c>
      <c r="O1" s="37" t="s">
        <v>246</v>
      </c>
      <c r="P1" s="37" t="s">
        <v>248</v>
      </c>
      <c r="R1">
        <v>380</v>
      </c>
      <c r="S1">
        <v>420</v>
      </c>
    </row>
    <row r="2" spans="1:19" x14ac:dyDescent="0.3">
      <c r="A2" s="61">
        <v>0</v>
      </c>
      <c r="B2" s="25">
        <v>3</v>
      </c>
      <c r="C2" s="25">
        <v>10</v>
      </c>
      <c r="D2" s="39">
        <v>315</v>
      </c>
      <c r="F2" s="47" t="s">
        <v>177</v>
      </c>
      <c r="G2" s="38">
        <v>20</v>
      </c>
      <c r="H2" s="39">
        <v>1321</v>
      </c>
      <c r="I2" s="39">
        <v>2500</v>
      </c>
      <c r="J2" s="61">
        <v>2500</v>
      </c>
      <c r="K2" s="59">
        <f>ROUND(H2*1.35, 0)</f>
        <v>1783</v>
      </c>
      <c r="L2">
        <f>SUMIF($C$2:$C$148,G2,$A$2:$A$148)</f>
        <v>0</v>
      </c>
      <c r="M2">
        <f>SUMIF($B$2:$B$148,G2,$A$2:$A$148)</f>
        <v>717</v>
      </c>
      <c r="N2">
        <f>J2+L2</f>
        <v>2500</v>
      </c>
      <c r="O2" s="59">
        <f>M2+K2</f>
        <v>2500</v>
      </c>
      <c r="P2">
        <f>SUMPRODUCT(A2:A148,D2:D148)*1.95</f>
        <v>586996.79999999993</v>
      </c>
      <c r="Q2" t="s">
        <v>250</v>
      </c>
    </row>
    <row r="3" spans="1:19" x14ac:dyDescent="0.3">
      <c r="A3" s="61">
        <v>0</v>
      </c>
      <c r="B3" s="25">
        <v>18</v>
      </c>
      <c r="C3" s="25">
        <v>19</v>
      </c>
      <c r="D3" s="39">
        <v>51</v>
      </c>
      <c r="F3" s="47" t="s">
        <v>196</v>
      </c>
      <c r="G3" s="38">
        <v>41</v>
      </c>
      <c r="H3" s="39">
        <v>1392</v>
      </c>
      <c r="I3" s="39">
        <v>2500</v>
      </c>
      <c r="J3" s="61">
        <v>2363</v>
      </c>
      <c r="K3" s="59">
        <f t="shared" ref="K3:K49" si="0">ROUND(H3*1.35, 0)</f>
        <v>1879</v>
      </c>
      <c r="L3">
        <f t="shared" ref="L3:L49" si="1">SUMIF($C$2:$C$148,G3,$A$2:$A$148)</f>
        <v>0</v>
      </c>
      <c r="M3">
        <f t="shared" ref="M3:M49" si="2">SUMIF($B$2:$B$148,G3,$A$2:$A$148)</f>
        <v>484</v>
      </c>
      <c r="N3">
        <f t="shared" ref="N3:N49" si="3">J3+L3</f>
        <v>2363</v>
      </c>
      <c r="O3" s="59">
        <f t="shared" ref="O3:O49" si="4">M3+K3</f>
        <v>2363</v>
      </c>
      <c r="P3">
        <f>J2*R1+J3*S1</f>
        <v>1942460</v>
      </c>
      <c r="Q3" t="s">
        <v>251</v>
      </c>
    </row>
    <row r="4" spans="1:19" x14ac:dyDescent="0.3">
      <c r="A4" s="61">
        <v>0</v>
      </c>
      <c r="B4" s="25">
        <v>36</v>
      </c>
      <c r="C4" s="25">
        <v>43</v>
      </c>
      <c r="D4" s="39">
        <v>94</v>
      </c>
      <c r="F4" t="s">
        <v>160</v>
      </c>
      <c r="G4" s="25">
        <v>3</v>
      </c>
      <c r="H4" s="39">
        <v>73</v>
      </c>
      <c r="J4" s="59"/>
      <c r="K4" s="59">
        <f t="shared" si="0"/>
        <v>99</v>
      </c>
      <c r="L4">
        <f t="shared" si="1"/>
        <v>99</v>
      </c>
      <c r="M4">
        <f t="shared" si="2"/>
        <v>0</v>
      </c>
      <c r="N4">
        <f t="shared" si="3"/>
        <v>99</v>
      </c>
      <c r="O4" s="59">
        <f t="shared" si="4"/>
        <v>99</v>
      </c>
      <c r="P4">
        <f>250000+320000</f>
        <v>570000</v>
      </c>
      <c r="Q4" t="s">
        <v>252</v>
      </c>
    </row>
    <row r="5" spans="1:19" x14ac:dyDescent="0.3">
      <c r="A5" s="61">
        <v>0</v>
      </c>
      <c r="B5" s="25">
        <v>10</v>
      </c>
      <c r="C5" s="25">
        <v>15</v>
      </c>
      <c r="D5" s="39">
        <v>95</v>
      </c>
      <c r="F5" t="s">
        <v>161</v>
      </c>
      <c r="G5" s="25">
        <v>4</v>
      </c>
      <c r="H5" s="39">
        <v>14</v>
      </c>
      <c r="K5" s="59">
        <f t="shared" si="0"/>
        <v>19</v>
      </c>
      <c r="L5">
        <f t="shared" si="1"/>
        <v>19</v>
      </c>
      <c r="M5">
        <f t="shared" si="2"/>
        <v>0</v>
      </c>
      <c r="N5">
        <f t="shared" si="3"/>
        <v>19</v>
      </c>
      <c r="O5" s="59">
        <f t="shared" si="4"/>
        <v>19</v>
      </c>
      <c r="P5" s="60">
        <f>SUM(P2:P4)</f>
        <v>3099456.8</v>
      </c>
      <c r="Q5" t="s">
        <v>253</v>
      </c>
    </row>
    <row r="6" spans="1:19" x14ac:dyDescent="0.3">
      <c r="A6" s="61">
        <v>0</v>
      </c>
      <c r="B6" s="25">
        <v>33</v>
      </c>
      <c r="C6" s="25">
        <v>41</v>
      </c>
      <c r="D6" s="39">
        <v>205</v>
      </c>
      <c r="F6" t="s">
        <v>162</v>
      </c>
      <c r="G6" s="25">
        <v>5</v>
      </c>
      <c r="H6" s="39">
        <v>7</v>
      </c>
      <c r="K6" s="59">
        <f t="shared" si="0"/>
        <v>9</v>
      </c>
      <c r="L6">
        <f t="shared" si="1"/>
        <v>28</v>
      </c>
      <c r="M6">
        <f t="shared" si="2"/>
        <v>19</v>
      </c>
      <c r="N6">
        <f t="shared" si="3"/>
        <v>28</v>
      </c>
      <c r="O6" s="59">
        <f t="shared" si="4"/>
        <v>28</v>
      </c>
    </row>
    <row r="7" spans="1:19" x14ac:dyDescent="0.3">
      <c r="A7" s="61">
        <v>0</v>
      </c>
      <c r="B7" s="25">
        <v>46</v>
      </c>
      <c r="C7" s="25">
        <v>47</v>
      </c>
      <c r="D7" s="39">
        <v>51</v>
      </c>
      <c r="F7" t="s">
        <v>163</v>
      </c>
      <c r="G7" s="25">
        <v>6</v>
      </c>
      <c r="H7" s="39">
        <v>3</v>
      </c>
      <c r="K7" s="59">
        <f t="shared" si="0"/>
        <v>4</v>
      </c>
      <c r="L7">
        <f t="shared" si="1"/>
        <v>43</v>
      </c>
      <c r="M7">
        <f t="shared" si="2"/>
        <v>39</v>
      </c>
      <c r="N7">
        <f t="shared" si="3"/>
        <v>43</v>
      </c>
      <c r="O7" s="59">
        <f t="shared" si="4"/>
        <v>43</v>
      </c>
    </row>
    <row r="8" spans="1:19" x14ac:dyDescent="0.3">
      <c r="A8" s="61">
        <v>0</v>
      </c>
      <c r="B8" s="25">
        <v>26</v>
      </c>
      <c r="C8" s="25">
        <v>35</v>
      </c>
      <c r="D8" s="39">
        <v>106</v>
      </c>
      <c r="F8" t="s">
        <v>164</v>
      </c>
      <c r="G8" s="25">
        <v>7</v>
      </c>
      <c r="H8" s="39">
        <v>63</v>
      </c>
      <c r="K8" s="59">
        <f t="shared" si="0"/>
        <v>85</v>
      </c>
      <c r="L8">
        <f t="shared" si="1"/>
        <v>85</v>
      </c>
      <c r="M8">
        <f t="shared" si="2"/>
        <v>0</v>
      </c>
      <c r="N8">
        <f t="shared" si="3"/>
        <v>85</v>
      </c>
      <c r="O8" s="59">
        <f t="shared" si="4"/>
        <v>85</v>
      </c>
    </row>
    <row r="9" spans="1:19" x14ac:dyDescent="0.3">
      <c r="A9" s="61">
        <v>167</v>
      </c>
      <c r="B9" s="25">
        <v>42</v>
      </c>
      <c r="C9" s="25">
        <v>43</v>
      </c>
      <c r="D9" s="39">
        <v>60</v>
      </c>
      <c r="F9" t="s">
        <v>165</v>
      </c>
      <c r="G9" s="25">
        <v>8</v>
      </c>
      <c r="H9" s="39">
        <v>8</v>
      </c>
      <c r="K9" s="59">
        <f t="shared" si="0"/>
        <v>11</v>
      </c>
      <c r="L9">
        <f t="shared" si="1"/>
        <v>11</v>
      </c>
      <c r="M9">
        <f t="shared" si="2"/>
        <v>0</v>
      </c>
      <c r="N9">
        <f t="shared" si="3"/>
        <v>11</v>
      </c>
      <c r="O9" s="59">
        <f t="shared" si="4"/>
        <v>11</v>
      </c>
    </row>
    <row r="10" spans="1:19" x14ac:dyDescent="0.3">
      <c r="A10" s="61">
        <v>0</v>
      </c>
      <c r="B10" s="25">
        <v>28</v>
      </c>
      <c r="C10" s="25">
        <v>30</v>
      </c>
      <c r="D10" s="39">
        <v>29</v>
      </c>
      <c r="F10" t="s">
        <v>166</v>
      </c>
      <c r="G10" s="25">
        <v>9</v>
      </c>
      <c r="H10" s="39">
        <v>4</v>
      </c>
      <c r="K10" s="59">
        <f t="shared" si="0"/>
        <v>5</v>
      </c>
      <c r="L10">
        <f t="shared" si="1"/>
        <v>90</v>
      </c>
      <c r="M10">
        <f t="shared" si="2"/>
        <v>85</v>
      </c>
      <c r="N10">
        <f t="shared" si="3"/>
        <v>90</v>
      </c>
      <c r="O10" s="59">
        <f t="shared" si="4"/>
        <v>90</v>
      </c>
    </row>
    <row r="11" spans="1:19" x14ac:dyDescent="0.3">
      <c r="A11" s="61">
        <v>0</v>
      </c>
      <c r="B11" s="25">
        <v>48</v>
      </c>
      <c r="C11" s="25">
        <v>49</v>
      </c>
      <c r="D11" s="39">
        <v>61</v>
      </c>
      <c r="F11" t="s">
        <v>167</v>
      </c>
      <c r="G11" s="25">
        <v>10</v>
      </c>
      <c r="H11" s="39">
        <v>12</v>
      </c>
      <c r="K11" s="59">
        <f t="shared" si="0"/>
        <v>16</v>
      </c>
      <c r="L11">
        <f t="shared" si="1"/>
        <v>115</v>
      </c>
      <c r="M11">
        <f t="shared" si="2"/>
        <v>99</v>
      </c>
      <c r="N11">
        <f t="shared" si="3"/>
        <v>115</v>
      </c>
      <c r="O11" s="59">
        <f t="shared" si="4"/>
        <v>115</v>
      </c>
    </row>
    <row r="12" spans="1:19" x14ac:dyDescent="0.3">
      <c r="A12" s="61">
        <v>17</v>
      </c>
      <c r="B12" s="25">
        <v>34</v>
      </c>
      <c r="C12" s="25">
        <v>36</v>
      </c>
      <c r="D12" s="39">
        <v>39</v>
      </c>
      <c r="F12" t="s">
        <v>168</v>
      </c>
      <c r="G12" s="25">
        <v>11</v>
      </c>
      <c r="H12" s="39">
        <v>2</v>
      </c>
      <c r="K12" s="59">
        <f t="shared" si="0"/>
        <v>3</v>
      </c>
      <c r="L12">
        <f t="shared" si="1"/>
        <v>46</v>
      </c>
      <c r="M12">
        <f t="shared" si="2"/>
        <v>43</v>
      </c>
      <c r="N12">
        <f t="shared" si="3"/>
        <v>46</v>
      </c>
      <c r="O12" s="59">
        <f t="shared" si="4"/>
        <v>46</v>
      </c>
    </row>
    <row r="13" spans="1:19" x14ac:dyDescent="0.3">
      <c r="A13" s="61">
        <v>57</v>
      </c>
      <c r="B13" s="25">
        <v>15</v>
      </c>
      <c r="C13" s="25">
        <v>16</v>
      </c>
      <c r="D13" s="39">
        <v>120</v>
      </c>
      <c r="F13" t="s">
        <v>169</v>
      </c>
      <c r="G13" s="25">
        <v>12</v>
      </c>
      <c r="H13" s="39">
        <v>22</v>
      </c>
      <c r="K13" s="59">
        <f t="shared" si="0"/>
        <v>30</v>
      </c>
      <c r="L13">
        <f t="shared" si="1"/>
        <v>30</v>
      </c>
      <c r="M13">
        <f t="shared" si="2"/>
        <v>0</v>
      </c>
      <c r="N13">
        <f t="shared" si="3"/>
        <v>30</v>
      </c>
      <c r="O13" s="59">
        <f t="shared" si="4"/>
        <v>30</v>
      </c>
    </row>
    <row r="14" spans="1:19" x14ac:dyDescent="0.3">
      <c r="A14" s="61">
        <v>5</v>
      </c>
      <c r="B14" s="25">
        <v>36</v>
      </c>
      <c r="C14" s="25">
        <v>37</v>
      </c>
      <c r="D14" s="39">
        <v>65</v>
      </c>
      <c r="F14" t="s">
        <v>170</v>
      </c>
      <c r="G14" s="25">
        <v>13</v>
      </c>
      <c r="H14" s="39">
        <v>11</v>
      </c>
      <c r="K14" s="59">
        <f t="shared" si="0"/>
        <v>15</v>
      </c>
      <c r="L14">
        <f t="shared" si="1"/>
        <v>105</v>
      </c>
      <c r="M14">
        <f t="shared" si="2"/>
        <v>90</v>
      </c>
      <c r="N14">
        <f t="shared" si="3"/>
        <v>105</v>
      </c>
      <c r="O14" s="59">
        <f t="shared" si="4"/>
        <v>105</v>
      </c>
    </row>
    <row r="15" spans="1:19" x14ac:dyDescent="0.3">
      <c r="A15" s="61">
        <v>71</v>
      </c>
      <c r="B15" s="25">
        <v>22</v>
      </c>
      <c r="C15" s="25">
        <v>24</v>
      </c>
      <c r="D15" s="39">
        <v>73</v>
      </c>
      <c r="F15" t="s">
        <v>171</v>
      </c>
      <c r="G15" s="25">
        <v>14</v>
      </c>
      <c r="H15" s="39">
        <v>12</v>
      </c>
      <c r="K15" s="59">
        <f t="shared" si="0"/>
        <v>16</v>
      </c>
      <c r="L15">
        <f t="shared" si="1"/>
        <v>62</v>
      </c>
      <c r="M15">
        <f t="shared" si="2"/>
        <v>46</v>
      </c>
      <c r="N15">
        <f t="shared" si="3"/>
        <v>62</v>
      </c>
      <c r="O15" s="59">
        <f t="shared" si="4"/>
        <v>62</v>
      </c>
    </row>
    <row r="16" spans="1:19" x14ac:dyDescent="0.3">
      <c r="A16" s="61">
        <v>26</v>
      </c>
      <c r="B16" s="25">
        <v>26</v>
      </c>
      <c r="C16" s="25">
        <v>28</v>
      </c>
      <c r="D16" s="39">
        <v>67</v>
      </c>
      <c r="F16" t="s">
        <v>172</v>
      </c>
      <c r="G16" s="25">
        <v>15</v>
      </c>
      <c r="H16" s="39">
        <v>14</v>
      </c>
      <c r="K16" s="59">
        <f t="shared" si="0"/>
        <v>19</v>
      </c>
      <c r="L16">
        <f t="shared" si="1"/>
        <v>191</v>
      </c>
      <c r="M16">
        <f t="shared" si="2"/>
        <v>172</v>
      </c>
      <c r="N16">
        <f t="shared" si="3"/>
        <v>191</v>
      </c>
      <c r="O16" s="59">
        <f t="shared" si="4"/>
        <v>191</v>
      </c>
    </row>
    <row r="17" spans="1:15" x14ac:dyDescent="0.3">
      <c r="A17" s="61">
        <v>0</v>
      </c>
      <c r="B17" s="25">
        <v>30</v>
      </c>
      <c r="C17" s="25">
        <v>31</v>
      </c>
      <c r="D17" s="39">
        <v>62</v>
      </c>
      <c r="F17" t="s">
        <v>173</v>
      </c>
      <c r="G17" s="25">
        <v>16</v>
      </c>
      <c r="H17" s="39">
        <v>20</v>
      </c>
      <c r="K17" s="59">
        <f t="shared" si="0"/>
        <v>27</v>
      </c>
      <c r="L17">
        <f t="shared" si="1"/>
        <v>57</v>
      </c>
      <c r="M17">
        <f t="shared" si="2"/>
        <v>30</v>
      </c>
      <c r="N17">
        <f t="shared" si="3"/>
        <v>57</v>
      </c>
      <c r="O17" s="59">
        <f t="shared" si="4"/>
        <v>57</v>
      </c>
    </row>
    <row r="18" spans="1:15" x14ac:dyDescent="0.3">
      <c r="A18" s="61">
        <v>0</v>
      </c>
      <c r="B18" s="25">
        <v>17</v>
      </c>
      <c r="C18" s="25">
        <v>18</v>
      </c>
      <c r="D18" s="39">
        <v>66</v>
      </c>
      <c r="F18" t="s">
        <v>174</v>
      </c>
      <c r="G18" s="25">
        <v>17</v>
      </c>
      <c r="H18" s="39">
        <v>10</v>
      </c>
      <c r="K18" s="59">
        <f t="shared" si="0"/>
        <v>14</v>
      </c>
      <c r="L18">
        <f t="shared" si="1"/>
        <v>138</v>
      </c>
      <c r="M18">
        <f t="shared" si="2"/>
        <v>124</v>
      </c>
      <c r="N18">
        <f t="shared" si="3"/>
        <v>138</v>
      </c>
      <c r="O18" s="59">
        <f t="shared" si="4"/>
        <v>138</v>
      </c>
    </row>
    <row r="19" spans="1:15" x14ac:dyDescent="0.3">
      <c r="A19" s="61">
        <v>0</v>
      </c>
      <c r="B19" s="25">
        <v>7</v>
      </c>
      <c r="C19" s="25">
        <v>9</v>
      </c>
      <c r="D19" s="39">
        <v>104</v>
      </c>
      <c r="F19" t="s">
        <v>175</v>
      </c>
      <c r="G19" s="25">
        <v>18</v>
      </c>
      <c r="H19" s="39">
        <v>9</v>
      </c>
      <c r="K19" s="59">
        <f t="shared" si="0"/>
        <v>12</v>
      </c>
      <c r="L19">
        <f t="shared" si="1"/>
        <v>150</v>
      </c>
      <c r="M19">
        <f t="shared" si="2"/>
        <v>138</v>
      </c>
      <c r="N19">
        <f t="shared" si="3"/>
        <v>150</v>
      </c>
      <c r="O19" s="59">
        <f t="shared" si="4"/>
        <v>150</v>
      </c>
    </row>
    <row r="20" spans="1:15" x14ac:dyDescent="0.3">
      <c r="A20" s="61">
        <v>0</v>
      </c>
      <c r="B20" s="25">
        <v>5</v>
      </c>
      <c r="C20" s="25">
        <v>6</v>
      </c>
      <c r="D20" s="39">
        <v>115</v>
      </c>
      <c r="F20" t="s">
        <v>176</v>
      </c>
      <c r="G20" s="25">
        <v>19</v>
      </c>
      <c r="H20" s="39">
        <v>33</v>
      </c>
      <c r="K20" s="59">
        <f t="shared" si="0"/>
        <v>45</v>
      </c>
      <c r="L20">
        <f t="shared" si="1"/>
        <v>257</v>
      </c>
      <c r="M20">
        <f t="shared" si="2"/>
        <v>212</v>
      </c>
      <c r="N20">
        <f t="shared" si="3"/>
        <v>257</v>
      </c>
      <c r="O20" s="59">
        <f t="shared" si="4"/>
        <v>257</v>
      </c>
    </row>
    <row r="21" spans="1:15" x14ac:dyDescent="0.3">
      <c r="A21" s="61">
        <v>19</v>
      </c>
      <c r="B21" s="25">
        <v>17</v>
      </c>
      <c r="C21" s="25">
        <v>21</v>
      </c>
      <c r="D21" s="39">
        <v>124</v>
      </c>
      <c r="F21" t="s">
        <v>178</v>
      </c>
      <c r="G21" s="25">
        <v>21</v>
      </c>
      <c r="H21" s="39">
        <v>14</v>
      </c>
      <c r="K21" s="59">
        <f t="shared" si="0"/>
        <v>19</v>
      </c>
      <c r="L21">
        <f t="shared" si="1"/>
        <v>19</v>
      </c>
      <c r="M21">
        <f t="shared" si="2"/>
        <v>0</v>
      </c>
      <c r="N21">
        <f t="shared" si="3"/>
        <v>19</v>
      </c>
      <c r="O21" s="59">
        <f t="shared" si="4"/>
        <v>19</v>
      </c>
    </row>
    <row r="22" spans="1:15" x14ac:dyDescent="0.3">
      <c r="A22" s="61">
        <v>0</v>
      </c>
      <c r="B22" s="25">
        <v>30</v>
      </c>
      <c r="C22" s="25">
        <v>34</v>
      </c>
      <c r="D22" s="39">
        <v>94</v>
      </c>
      <c r="F22" t="s">
        <v>179</v>
      </c>
      <c r="G22" s="25">
        <v>22</v>
      </c>
      <c r="H22" s="39">
        <v>4</v>
      </c>
      <c r="K22" s="59">
        <f t="shared" si="0"/>
        <v>5</v>
      </c>
      <c r="L22">
        <f t="shared" si="1"/>
        <v>88</v>
      </c>
      <c r="M22">
        <f t="shared" si="2"/>
        <v>83</v>
      </c>
      <c r="N22">
        <f t="shared" si="3"/>
        <v>88</v>
      </c>
      <c r="O22" s="59">
        <f t="shared" si="4"/>
        <v>88</v>
      </c>
    </row>
    <row r="23" spans="1:15" x14ac:dyDescent="0.3">
      <c r="A23" s="61">
        <v>0</v>
      </c>
      <c r="B23" s="25">
        <v>31</v>
      </c>
      <c r="C23" s="25">
        <v>32</v>
      </c>
      <c r="D23" s="39">
        <v>80</v>
      </c>
      <c r="F23" t="s">
        <v>180</v>
      </c>
      <c r="G23" s="25">
        <v>23</v>
      </c>
      <c r="H23" s="39">
        <v>35</v>
      </c>
      <c r="K23" s="59">
        <f t="shared" si="0"/>
        <v>47</v>
      </c>
      <c r="L23">
        <f t="shared" si="1"/>
        <v>47</v>
      </c>
      <c r="M23">
        <f t="shared" si="2"/>
        <v>0</v>
      </c>
      <c r="N23">
        <f t="shared" si="3"/>
        <v>47</v>
      </c>
      <c r="O23" s="59">
        <f t="shared" si="4"/>
        <v>47</v>
      </c>
    </row>
    <row r="24" spans="1:15" x14ac:dyDescent="0.3">
      <c r="A24" s="61">
        <v>0</v>
      </c>
      <c r="B24" s="25">
        <v>18</v>
      </c>
      <c r="C24" s="25">
        <v>25</v>
      </c>
      <c r="D24" s="39">
        <v>113</v>
      </c>
      <c r="F24" t="s">
        <v>181</v>
      </c>
      <c r="G24" s="25">
        <v>24</v>
      </c>
      <c r="H24" s="39">
        <v>12</v>
      </c>
      <c r="K24" s="59">
        <f t="shared" si="0"/>
        <v>16</v>
      </c>
      <c r="L24">
        <f t="shared" si="1"/>
        <v>71</v>
      </c>
      <c r="M24">
        <f t="shared" si="2"/>
        <v>55</v>
      </c>
      <c r="N24">
        <f t="shared" si="3"/>
        <v>71</v>
      </c>
      <c r="O24" s="59">
        <f t="shared" si="4"/>
        <v>71</v>
      </c>
    </row>
    <row r="25" spans="1:15" x14ac:dyDescent="0.3">
      <c r="A25" s="61">
        <v>0</v>
      </c>
      <c r="B25" s="25">
        <v>5</v>
      </c>
      <c r="C25" s="25">
        <v>9</v>
      </c>
      <c r="D25" s="39">
        <v>47</v>
      </c>
      <c r="F25" t="s">
        <v>182</v>
      </c>
      <c r="G25" s="25">
        <v>25</v>
      </c>
      <c r="H25" s="39">
        <v>0</v>
      </c>
      <c r="K25" s="59">
        <f t="shared" si="0"/>
        <v>0</v>
      </c>
      <c r="L25">
        <f t="shared" si="1"/>
        <v>0</v>
      </c>
      <c r="M25">
        <f t="shared" si="2"/>
        <v>0</v>
      </c>
      <c r="N25">
        <f t="shared" si="3"/>
        <v>0</v>
      </c>
      <c r="O25" s="59">
        <f t="shared" si="4"/>
        <v>0</v>
      </c>
    </row>
    <row r="26" spans="1:15" x14ac:dyDescent="0.3">
      <c r="A26" s="61">
        <v>0</v>
      </c>
      <c r="B26" s="25">
        <v>37</v>
      </c>
      <c r="C26" s="25">
        <v>44</v>
      </c>
      <c r="D26" s="39">
        <v>112</v>
      </c>
      <c r="F26" t="s">
        <v>183</v>
      </c>
      <c r="G26" s="25">
        <v>26</v>
      </c>
      <c r="H26" s="39">
        <v>115</v>
      </c>
      <c r="K26" s="59">
        <f t="shared" si="0"/>
        <v>155</v>
      </c>
      <c r="L26">
        <f t="shared" si="1"/>
        <v>181</v>
      </c>
      <c r="M26">
        <f t="shared" si="2"/>
        <v>26</v>
      </c>
      <c r="N26">
        <f t="shared" si="3"/>
        <v>181</v>
      </c>
      <c r="O26" s="59">
        <f t="shared" si="4"/>
        <v>181</v>
      </c>
    </row>
    <row r="27" spans="1:15" x14ac:dyDescent="0.3">
      <c r="A27" s="61">
        <v>3</v>
      </c>
      <c r="B27" s="25">
        <v>47</v>
      </c>
      <c r="C27" s="25">
        <v>51</v>
      </c>
      <c r="D27" s="39">
        <v>103</v>
      </c>
      <c r="F27" t="s">
        <v>184</v>
      </c>
      <c r="G27" s="25">
        <v>27</v>
      </c>
      <c r="H27" s="39">
        <v>7</v>
      </c>
      <c r="K27" s="59">
        <f t="shared" si="0"/>
        <v>9</v>
      </c>
      <c r="L27">
        <f t="shared" si="1"/>
        <v>12</v>
      </c>
      <c r="M27">
        <f t="shared" si="2"/>
        <v>3</v>
      </c>
      <c r="N27">
        <f t="shared" si="3"/>
        <v>12</v>
      </c>
      <c r="O27" s="59">
        <f t="shared" si="4"/>
        <v>12</v>
      </c>
    </row>
    <row r="28" spans="1:15" x14ac:dyDescent="0.3">
      <c r="A28" s="61">
        <v>0</v>
      </c>
      <c r="B28" s="25">
        <v>4</v>
      </c>
      <c r="C28" s="25">
        <v>5</v>
      </c>
      <c r="D28" s="39">
        <v>111</v>
      </c>
      <c r="F28" t="s">
        <v>185</v>
      </c>
      <c r="G28" s="25">
        <v>28</v>
      </c>
      <c r="H28" s="39">
        <v>19</v>
      </c>
      <c r="K28" s="59">
        <f t="shared" si="0"/>
        <v>26</v>
      </c>
      <c r="L28">
        <f t="shared" si="1"/>
        <v>26</v>
      </c>
      <c r="M28">
        <f t="shared" si="2"/>
        <v>0</v>
      </c>
      <c r="N28">
        <f t="shared" si="3"/>
        <v>26</v>
      </c>
      <c r="O28" s="59">
        <f t="shared" si="4"/>
        <v>26</v>
      </c>
    </row>
    <row r="29" spans="1:15" x14ac:dyDescent="0.3">
      <c r="A29" s="61">
        <v>0</v>
      </c>
      <c r="B29" s="25">
        <v>11</v>
      </c>
      <c r="C29" s="25">
        <v>13</v>
      </c>
      <c r="D29" s="39">
        <v>68</v>
      </c>
      <c r="F29" t="s">
        <v>186</v>
      </c>
      <c r="G29" s="25">
        <v>29</v>
      </c>
      <c r="H29" s="39">
        <v>14</v>
      </c>
      <c r="K29" s="59">
        <f t="shared" si="0"/>
        <v>19</v>
      </c>
      <c r="L29">
        <f t="shared" si="1"/>
        <v>19</v>
      </c>
      <c r="M29">
        <f t="shared" si="2"/>
        <v>0</v>
      </c>
      <c r="N29">
        <f t="shared" si="3"/>
        <v>19</v>
      </c>
      <c r="O29" s="59">
        <f t="shared" si="4"/>
        <v>19</v>
      </c>
    </row>
    <row r="30" spans="1:15" x14ac:dyDescent="0.3">
      <c r="A30" s="61">
        <v>0</v>
      </c>
      <c r="B30" s="25">
        <v>25</v>
      </c>
      <c r="C30" s="25">
        <v>29</v>
      </c>
      <c r="D30" s="39">
        <v>33</v>
      </c>
      <c r="F30" t="s">
        <v>187</v>
      </c>
      <c r="G30" s="25">
        <v>30</v>
      </c>
      <c r="H30" s="39">
        <v>9</v>
      </c>
      <c r="K30" s="59">
        <f t="shared" si="0"/>
        <v>12</v>
      </c>
      <c r="L30">
        <f t="shared" si="1"/>
        <v>12</v>
      </c>
      <c r="M30">
        <f t="shared" si="2"/>
        <v>0</v>
      </c>
      <c r="N30">
        <f t="shared" si="3"/>
        <v>12</v>
      </c>
      <c r="O30" s="59">
        <f t="shared" si="4"/>
        <v>12</v>
      </c>
    </row>
    <row r="31" spans="1:15" x14ac:dyDescent="0.3">
      <c r="A31" s="61">
        <v>0</v>
      </c>
      <c r="B31" s="25">
        <v>39</v>
      </c>
      <c r="C31" s="25">
        <v>40</v>
      </c>
      <c r="D31" s="39">
        <v>68</v>
      </c>
      <c r="F31" t="s">
        <v>188</v>
      </c>
      <c r="G31" s="25">
        <v>31</v>
      </c>
      <c r="H31" s="39">
        <v>2</v>
      </c>
      <c r="K31" s="59">
        <f t="shared" si="0"/>
        <v>3</v>
      </c>
      <c r="L31">
        <f t="shared" si="1"/>
        <v>3</v>
      </c>
      <c r="M31">
        <f t="shared" si="2"/>
        <v>0</v>
      </c>
      <c r="N31">
        <f t="shared" si="3"/>
        <v>3</v>
      </c>
      <c r="O31" s="59">
        <f t="shared" si="4"/>
        <v>3</v>
      </c>
    </row>
    <row r="32" spans="1:15" x14ac:dyDescent="0.3">
      <c r="A32" s="61">
        <v>0</v>
      </c>
      <c r="B32" s="25">
        <v>31</v>
      </c>
      <c r="C32" s="25">
        <v>37</v>
      </c>
      <c r="D32" s="39">
        <v>72</v>
      </c>
      <c r="F32" t="s">
        <v>189</v>
      </c>
      <c r="G32" s="25">
        <v>32</v>
      </c>
      <c r="H32" s="39">
        <v>6</v>
      </c>
      <c r="K32" s="59">
        <f t="shared" si="0"/>
        <v>8</v>
      </c>
      <c r="L32">
        <f t="shared" si="1"/>
        <v>8</v>
      </c>
      <c r="M32">
        <f t="shared" si="2"/>
        <v>0</v>
      </c>
      <c r="N32">
        <f t="shared" si="3"/>
        <v>8</v>
      </c>
      <c r="O32" s="59">
        <f t="shared" si="4"/>
        <v>8</v>
      </c>
    </row>
    <row r="33" spans="1:15" x14ac:dyDescent="0.3">
      <c r="A33" s="61">
        <v>0</v>
      </c>
      <c r="B33" s="25">
        <v>7</v>
      </c>
      <c r="C33" s="25">
        <v>21</v>
      </c>
      <c r="D33" s="39">
        <v>325</v>
      </c>
      <c r="F33" t="s">
        <v>182</v>
      </c>
      <c r="G33" s="25">
        <v>33</v>
      </c>
      <c r="H33" s="39">
        <v>2</v>
      </c>
      <c r="K33" s="59">
        <f t="shared" si="0"/>
        <v>3</v>
      </c>
      <c r="L33">
        <f t="shared" si="1"/>
        <v>3</v>
      </c>
      <c r="M33">
        <f t="shared" si="2"/>
        <v>0</v>
      </c>
      <c r="N33">
        <f t="shared" si="3"/>
        <v>3</v>
      </c>
      <c r="O33" s="59">
        <f t="shared" si="4"/>
        <v>3</v>
      </c>
    </row>
    <row r="34" spans="1:15" x14ac:dyDescent="0.3">
      <c r="A34" s="61">
        <v>0</v>
      </c>
      <c r="B34" s="25">
        <v>14</v>
      </c>
      <c r="C34" s="25">
        <v>19</v>
      </c>
      <c r="D34" s="39">
        <v>73</v>
      </c>
      <c r="F34" t="s">
        <v>190</v>
      </c>
      <c r="G34" s="25">
        <v>34</v>
      </c>
      <c r="H34" s="39">
        <v>8</v>
      </c>
      <c r="K34" s="59">
        <f t="shared" si="0"/>
        <v>11</v>
      </c>
      <c r="L34">
        <f t="shared" si="1"/>
        <v>40</v>
      </c>
      <c r="M34">
        <f t="shared" si="2"/>
        <v>29</v>
      </c>
      <c r="N34">
        <f t="shared" si="3"/>
        <v>40</v>
      </c>
      <c r="O34" s="59">
        <f t="shared" si="4"/>
        <v>40</v>
      </c>
    </row>
    <row r="35" spans="1:15" x14ac:dyDescent="0.3">
      <c r="A35" s="61">
        <v>0</v>
      </c>
      <c r="B35" s="25">
        <v>6</v>
      </c>
      <c r="C35" s="25">
        <v>11</v>
      </c>
      <c r="D35" s="39">
        <v>72</v>
      </c>
      <c r="F35" t="s">
        <v>191</v>
      </c>
      <c r="G35" s="25">
        <v>35</v>
      </c>
      <c r="H35" s="39">
        <v>28</v>
      </c>
      <c r="K35" s="59">
        <f t="shared" si="0"/>
        <v>38</v>
      </c>
      <c r="L35">
        <f t="shared" si="1"/>
        <v>97</v>
      </c>
      <c r="M35">
        <f t="shared" si="2"/>
        <v>59</v>
      </c>
      <c r="N35">
        <f t="shared" si="3"/>
        <v>97</v>
      </c>
      <c r="O35" s="59">
        <f t="shared" si="4"/>
        <v>97</v>
      </c>
    </row>
    <row r="36" spans="1:15" x14ac:dyDescent="0.3">
      <c r="A36" s="61">
        <v>37</v>
      </c>
      <c r="B36" s="25">
        <v>41</v>
      </c>
      <c r="C36" s="25">
        <v>49</v>
      </c>
      <c r="D36" s="39">
        <v>210</v>
      </c>
      <c r="F36" t="s">
        <v>192</v>
      </c>
      <c r="G36" s="25">
        <v>36</v>
      </c>
      <c r="H36" s="39">
        <v>9</v>
      </c>
      <c r="K36" s="59">
        <f t="shared" si="0"/>
        <v>12</v>
      </c>
      <c r="L36">
        <f t="shared" si="1"/>
        <v>17</v>
      </c>
      <c r="M36">
        <f t="shared" si="2"/>
        <v>5</v>
      </c>
      <c r="N36">
        <f t="shared" si="3"/>
        <v>17</v>
      </c>
      <c r="O36" s="59">
        <f t="shared" si="4"/>
        <v>17</v>
      </c>
    </row>
    <row r="37" spans="1:15" x14ac:dyDescent="0.3">
      <c r="A37" s="61">
        <v>0</v>
      </c>
      <c r="B37" s="25">
        <v>23</v>
      </c>
      <c r="C37" s="25">
        <v>24</v>
      </c>
      <c r="D37" s="39">
        <v>56</v>
      </c>
      <c r="F37" t="s">
        <v>193</v>
      </c>
      <c r="G37" s="25">
        <v>37</v>
      </c>
      <c r="H37" s="39">
        <v>0</v>
      </c>
      <c r="K37" s="59">
        <f t="shared" si="0"/>
        <v>0</v>
      </c>
      <c r="L37">
        <f t="shared" si="1"/>
        <v>5</v>
      </c>
      <c r="M37">
        <f t="shared" si="2"/>
        <v>5</v>
      </c>
      <c r="N37">
        <f t="shared" si="3"/>
        <v>5</v>
      </c>
      <c r="O37" s="59">
        <f t="shared" si="4"/>
        <v>5</v>
      </c>
    </row>
    <row r="38" spans="1:15" x14ac:dyDescent="0.3">
      <c r="A38" s="61">
        <v>0</v>
      </c>
      <c r="B38" s="25">
        <v>25</v>
      </c>
      <c r="C38" s="25">
        <v>26</v>
      </c>
      <c r="D38" s="39">
        <v>85</v>
      </c>
      <c r="F38" t="s">
        <v>194</v>
      </c>
      <c r="G38" s="25">
        <v>39</v>
      </c>
      <c r="H38" s="39">
        <v>1</v>
      </c>
      <c r="K38" s="59">
        <f t="shared" si="0"/>
        <v>1</v>
      </c>
      <c r="L38">
        <f t="shared" si="1"/>
        <v>1</v>
      </c>
      <c r="M38">
        <f t="shared" si="2"/>
        <v>0</v>
      </c>
      <c r="N38">
        <f t="shared" si="3"/>
        <v>1</v>
      </c>
      <c r="O38" s="59">
        <f t="shared" si="4"/>
        <v>1</v>
      </c>
    </row>
    <row r="39" spans="1:15" x14ac:dyDescent="0.3">
      <c r="A39" s="61">
        <v>161</v>
      </c>
      <c r="B39" s="25">
        <v>42</v>
      </c>
      <c r="C39" s="25">
        <v>47</v>
      </c>
      <c r="D39" s="39">
        <v>191</v>
      </c>
      <c r="F39" t="s">
        <v>195</v>
      </c>
      <c r="G39" s="25">
        <v>40</v>
      </c>
      <c r="H39" s="39">
        <v>3</v>
      </c>
      <c r="K39" s="59">
        <f t="shared" si="0"/>
        <v>4</v>
      </c>
      <c r="L39">
        <f t="shared" si="1"/>
        <v>5</v>
      </c>
      <c r="M39">
        <f t="shared" si="2"/>
        <v>1</v>
      </c>
      <c r="N39">
        <f t="shared" si="3"/>
        <v>5</v>
      </c>
      <c r="O39" s="59">
        <f t="shared" si="4"/>
        <v>5</v>
      </c>
    </row>
    <row r="40" spans="1:15" x14ac:dyDescent="0.3">
      <c r="A40" s="61">
        <v>0</v>
      </c>
      <c r="B40" s="25">
        <v>30</v>
      </c>
      <c r="C40" s="25">
        <v>36</v>
      </c>
      <c r="D40" s="39">
        <v>75</v>
      </c>
      <c r="F40" t="s">
        <v>197</v>
      </c>
      <c r="G40" s="25">
        <v>42</v>
      </c>
      <c r="H40" s="39">
        <v>14</v>
      </c>
      <c r="K40" s="59">
        <f t="shared" si="0"/>
        <v>19</v>
      </c>
      <c r="L40">
        <f t="shared" si="1"/>
        <v>347</v>
      </c>
      <c r="M40">
        <f t="shared" si="2"/>
        <v>328</v>
      </c>
      <c r="N40">
        <f t="shared" si="3"/>
        <v>347</v>
      </c>
      <c r="O40" s="59">
        <f t="shared" si="4"/>
        <v>347</v>
      </c>
    </row>
    <row r="41" spans="1:15" x14ac:dyDescent="0.3">
      <c r="A41" s="61">
        <v>0</v>
      </c>
      <c r="B41" s="25">
        <v>14</v>
      </c>
      <c r="C41" s="25">
        <v>15</v>
      </c>
      <c r="D41" s="39">
        <v>82</v>
      </c>
      <c r="F41" t="s">
        <v>198</v>
      </c>
      <c r="G41" s="25">
        <v>43</v>
      </c>
      <c r="H41" s="39">
        <v>7</v>
      </c>
      <c r="K41" s="59">
        <f t="shared" si="0"/>
        <v>9</v>
      </c>
      <c r="L41">
        <f t="shared" si="1"/>
        <v>167</v>
      </c>
      <c r="M41">
        <f t="shared" si="2"/>
        <v>158</v>
      </c>
      <c r="N41">
        <f t="shared" si="3"/>
        <v>167</v>
      </c>
      <c r="O41" s="59">
        <f t="shared" si="4"/>
        <v>167</v>
      </c>
    </row>
    <row r="42" spans="1:15" x14ac:dyDescent="0.3">
      <c r="A42" s="61">
        <v>0</v>
      </c>
      <c r="B42" s="25">
        <v>9</v>
      </c>
      <c r="C42" s="25">
        <v>13</v>
      </c>
      <c r="D42" s="39">
        <v>159</v>
      </c>
      <c r="F42" t="s">
        <v>199</v>
      </c>
      <c r="G42" s="25">
        <v>44</v>
      </c>
      <c r="H42" s="39">
        <v>25</v>
      </c>
      <c r="K42" s="59">
        <f t="shared" si="0"/>
        <v>34</v>
      </c>
      <c r="L42">
        <f t="shared" si="1"/>
        <v>158</v>
      </c>
      <c r="M42">
        <f t="shared" si="2"/>
        <v>124</v>
      </c>
      <c r="N42">
        <f t="shared" si="3"/>
        <v>158</v>
      </c>
      <c r="O42" s="59">
        <f t="shared" si="4"/>
        <v>158</v>
      </c>
    </row>
    <row r="43" spans="1:15" x14ac:dyDescent="0.3">
      <c r="A43" s="61">
        <v>0</v>
      </c>
      <c r="B43" s="25">
        <v>29</v>
      </c>
      <c r="C43" s="25">
        <v>33</v>
      </c>
      <c r="D43" s="39">
        <v>170</v>
      </c>
      <c r="F43" t="s">
        <v>200</v>
      </c>
      <c r="G43" s="25">
        <v>45</v>
      </c>
      <c r="H43" s="39">
        <v>77</v>
      </c>
      <c r="K43" s="59">
        <f t="shared" si="0"/>
        <v>104</v>
      </c>
      <c r="L43">
        <f t="shared" si="1"/>
        <v>104</v>
      </c>
      <c r="M43">
        <f t="shared" si="2"/>
        <v>0</v>
      </c>
      <c r="N43">
        <f t="shared" si="3"/>
        <v>104</v>
      </c>
      <c r="O43" s="59">
        <f t="shared" si="4"/>
        <v>104</v>
      </c>
    </row>
    <row r="44" spans="1:15" x14ac:dyDescent="0.3">
      <c r="A44" s="61">
        <v>12</v>
      </c>
      <c r="B44" s="25">
        <v>49</v>
      </c>
      <c r="C44" s="25">
        <v>52</v>
      </c>
      <c r="D44" s="39">
        <v>71</v>
      </c>
      <c r="F44" t="s">
        <v>201</v>
      </c>
      <c r="G44" s="25">
        <v>46</v>
      </c>
      <c r="H44" s="39">
        <v>15</v>
      </c>
      <c r="K44" s="59">
        <f t="shared" si="0"/>
        <v>20</v>
      </c>
      <c r="L44">
        <f t="shared" si="1"/>
        <v>20</v>
      </c>
      <c r="M44">
        <f t="shared" si="2"/>
        <v>0</v>
      </c>
      <c r="N44">
        <f t="shared" si="3"/>
        <v>20</v>
      </c>
      <c r="O44" s="59">
        <f t="shared" si="4"/>
        <v>20</v>
      </c>
    </row>
    <row r="45" spans="1:15" x14ac:dyDescent="0.3">
      <c r="A45" s="61">
        <v>181</v>
      </c>
      <c r="B45" s="25">
        <v>20</v>
      </c>
      <c r="C45" s="25">
        <v>26</v>
      </c>
      <c r="D45" s="39">
        <v>105</v>
      </c>
      <c r="F45" t="s">
        <v>202</v>
      </c>
      <c r="G45" s="25">
        <v>47</v>
      </c>
      <c r="H45" s="39">
        <v>117</v>
      </c>
      <c r="K45" s="59">
        <f t="shared" si="0"/>
        <v>158</v>
      </c>
      <c r="L45">
        <f t="shared" si="1"/>
        <v>161</v>
      </c>
      <c r="M45">
        <f t="shared" si="2"/>
        <v>3</v>
      </c>
      <c r="N45">
        <f t="shared" si="3"/>
        <v>161</v>
      </c>
      <c r="O45" s="59">
        <f t="shared" si="4"/>
        <v>161</v>
      </c>
    </row>
    <row r="46" spans="1:15" x14ac:dyDescent="0.3">
      <c r="A46" s="61">
        <v>0</v>
      </c>
      <c r="B46" s="25">
        <v>13</v>
      </c>
      <c r="C46" s="25">
        <v>17</v>
      </c>
      <c r="D46" s="39">
        <v>77</v>
      </c>
      <c r="F46" t="s">
        <v>203</v>
      </c>
      <c r="G46" s="25">
        <v>48</v>
      </c>
      <c r="H46" s="39">
        <v>7</v>
      </c>
      <c r="K46" s="59">
        <f t="shared" si="0"/>
        <v>9</v>
      </c>
      <c r="L46">
        <f t="shared" si="1"/>
        <v>9</v>
      </c>
      <c r="M46">
        <f t="shared" si="2"/>
        <v>0</v>
      </c>
      <c r="N46">
        <f t="shared" si="3"/>
        <v>9</v>
      </c>
      <c r="O46" s="59">
        <f t="shared" si="4"/>
        <v>9</v>
      </c>
    </row>
    <row r="47" spans="1:15" x14ac:dyDescent="0.3">
      <c r="A47" s="61">
        <v>0</v>
      </c>
      <c r="B47" s="25">
        <v>35</v>
      </c>
      <c r="C47" s="25">
        <v>41</v>
      </c>
      <c r="D47" s="39">
        <v>79</v>
      </c>
      <c r="F47" t="s">
        <v>204</v>
      </c>
      <c r="G47" s="25">
        <v>49</v>
      </c>
      <c r="H47" s="39">
        <v>12</v>
      </c>
      <c r="K47" s="59">
        <f t="shared" si="0"/>
        <v>16</v>
      </c>
      <c r="L47">
        <f t="shared" si="1"/>
        <v>37</v>
      </c>
      <c r="M47">
        <f t="shared" si="2"/>
        <v>21</v>
      </c>
      <c r="N47">
        <f t="shared" si="3"/>
        <v>37</v>
      </c>
      <c r="O47" s="59">
        <f t="shared" si="4"/>
        <v>37</v>
      </c>
    </row>
    <row r="48" spans="1:15" x14ac:dyDescent="0.3">
      <c r="A48" s="61">
        <v>0</v>
      </c>
      <c r="B48" s="25">
        <v>40</v>
      </c>
      <c r="C48" s="25">
        <v>45</v>
      </c>
      <c r="D48" s="39">
        <v>185</v>
      </c>
      <c r="F48" t="s">
        <v>205</v>
      </c>
      <c r="G48" s="25">
        <v>51</v>
      </c>
      <c r="H48" s="39">
        <v>2</v>
      </c>
      <c r="K48" s="59">
        <f t="shared" si="0"/>
        <v>3</v>
      </c>
      <c r="L48">
        <f t="shared" si="1"/>
        <v>3</v>
      </c>
      <c r="M48">
        <f t="shared" si="2"/>
        <v>0</v>
      </c>
      <c r="N48">
        <f t="shared" si="3"/>
        <v>3</v>
      </c>
      <c r="O48" s="59">
        <f t="shared" si="4"/>
        <v>3</v>
      </c>
    </row>
    <row r="49" spans="1:15" x14ac:dyDescent="0.3">
      <c r="A49" s="61">
        <v>8</v>
      </c>
      <c r="B49" s="25">
        <v>24</v>
      </c>
      <c r="C49" s="25">
        <v>32</v>
      </c>
      <c r="D49" s="39">
        <v>98</v>
      </c>
      <c r="F49" t="s">
        <v>206</v>
      </c>
      <c r="G49" s="25">
        <v>52</v>
      </c>
      <c r="H49" s="39">
        <v>9</v>
      </c>
      <c r="K49" s="59">
        <f t="shared" si="0"/>
        <v>12</v>
      </c>
      <c r="L49">
        <f t="shared" si="1"/>
        <v>12</v>
      </c>
      <c r="M49">
        <f t="shared" si="2"/>
        <v>0</v>
      </c>
      <c r="N49">
        <f t="shared" si="3"/>
        <v>12</v>
      </c>
      <c r="O49" s="59">
        <f t="shared" si="4"/>
        <v>12</v>
      </c>
    </row>
    <row r="50" spans="1:15" x14ac:dyDescent="0.3">
      <c r="A50" s="61">
        <v>0</v>
      </c>
      <c r="B50" s="25">
        <v>34</v>
      </c>
      <c r="C50" s="25">
        <v>42</v>
      </c>
      <c r="D50" s="39">
        <v>84</v>
      </c>
      <c r="K50" s="59">
        <f>SUM(K2:K49)</f>
        <v>4863</v>
      </c>
    </row>
    <row r="51" spans="1:15" x14ac:dyDescent="0.3">
      <c r="A51" s="61">
        <v>3</v>
      </c>
      <c r="B51" s="25">
        <v>27</v>
      </c>
      <c r="C51" s="25">
        <v>31</v>
      </c>
      <c r="D51" s="39">
        <v>45</v>
      </c>
    </row>
    <row r="52" spans="1:15" x14ac:dyDescent="0.3">
      <c r="A52" s="61">
        <v>0</v>
      </c>
      <c r="B52" s="25">
        <v>34</v>
      </c>
      <c r="C52" s="25">
        <v>35</v>
      </c>
      <c r="D52" s="39">
        <v>57</v>
      </c>
    </row>
    <row r="53" spans="1:15" x14ac:dyDescent="0.3">
      <c r="A53" s="61">
        <v>0</v>
      </c>
      <c r="B53" s="25">
        <v>29</v>
      </c>
      <c r="C53" s="25">
        <v>35</v>
      </c>
      <c r="D53" s="39">
        <v>129</v>
      </c>
    </row>
    <row r="54" spans="1:15" x14ac:dyDescent="0.3">
      <c r="A54" s="61">
        <v>0</v>
      </c>
      <c r="B54" s="25">
        <v>15</v>
      </c>
      <c r="C54" s="25">
        <v>20</v>
      </c>
      <c r="D54" s="39">
        <v>75</v>
      </c>
    </row>
    <row r="55" spans="1:15" x14ac:dyDescent="0.3">
      <c r="A55" s="61">
        <v>0</v>
      </c>
      <c r="B55" s="25">
        <v>45</v>
      </c>
      <c r="C55" s="25">
        <v>46</v>
      </c>
      <c r="D55" s="39">
        <v>124</v>
      </c>
    </row>
    <row r="56" spans="1:15" x14ac:dyDescent="0.3">
      <c r="A56" s="61">
        <v>104</v>
      </c>
      <c r="B56" s="25">
        <v>44</v>
      </c>
      <c r="C56" s="25">
        <v>45</v>
      </c>
      <c r="D56" s="39">
        <v>127</v>
      </c>
    </row>
    <row r="57" spans="1:15" x14ac:dyDescent="0.3">
      <c r="A57" s="61">
        <v>158</v>
      </c>
      <c r="B57" s="25">
        <v>43</v>
      </c>
      <c r="C57" s="25">
        <v>44</v>
      </c>
      <c r="D57" s="39">
        <v>56</v>
      </c>
    </row>
    <row r="58" spans="1:15" x14ac:dyDescent="0.3">
      <c r="A58" s="61">
        <v>0</v>
      </c>
      <c r="B58" s="25">
        <v>27</v>
      </c>
      <c r="C58" s="25">
        <v>28</v>
      </c>
      <c r="D58" s="39">
        <v>60</v>
      </c>
    </row>
    <row r="59" spans="1:15" x14ac:dyDescent="0.3">
      <c r="A59" s="61">
        <v>20</v>
      </c>
      <c r="B59" s="25">
        <v>44</v>
      </c>
      <c r="C59" s="25">
        <v>46</v>
      </c>
      <c r="D59" s="39">
        <v>100</v>
      </c>
    </row>
    <row r="60" spans="1:15" x14ac:dyDescent="0.3">
      <c r="A60" s="61">
        <v>0</v>
      </c>
      <c r="B60" s="25">
        <v>32</v>
      </c>
      <c r="C60" s="25">
        <v>40</v>
      </c>
      <c r="D60" s="39">
        <v>86</v>
      </c>
    </row>
    <row r="61" spans="1:15" x14ac:dyDescent="0.3">
      <c r="A61" s="61">
        <v>12</v>
      </c>
      <c r="B61" s="25">
        <v>22</v>
      </c>
      <c r="C61" s="25">
        <v>27</v>
      </c>
      <c r="D61" s="39">
        <v>61</v>
      </c>
    </row>
    <row r="62" spans="1:15" x14ac:dyDescent="0.3">
      <c r="A62" s="61">
        <v>0</v>
      </c>
      <c r="B62" s="25">
        <v>16</v>
      </c>
      <c r="C62" s="25">
        <v>24</v>
      </c>
      <c r="D62" s="39">
        <v>153</v>
      </c>
    </row>
    <row r="63" spans="1:15" x14ac:dyDescent="0.3">
      <c r="A63" s="61">
        <v>0</v>
      </c>
      <c r="B63" s="25">
        <v>16</v>
      </c>
      <c r="C63" s="25">
        <v>22</v>
      </c>
      <c r="D63" s="39">
        <v>71</v>
      </c>
    </row>
    <row r="64" spans="1:15" x14ac:dyDescent="0.3">
      <c r="A64" s="61">
        <v>347</v>
      </c>
      <c r="B64" s="25">
        <v>41</v>
      </c>
      <c r="C64" s="25">
        <v>42</v>
      </c>
      <c r="D64" s="39">
        <v>56</v>
      </c>
    </row>
    <row r="65" spans="1:4" x14ac:dyDescent="0.3">
      <c r="A65" s="61">
        <v>0</v>
      </c>
      <c r="B65" s="25">
        <v>21</v>
      </c>
      <c r="C65" s="25">
        <v>33</v>
      </c>
      <c r="D65" s="39">
        <v>214</v>
      </c>
    </row>
    <row r="66" spans="1:4" x14ac:dyDescent="0.3">
      <c r="A66" s="61">
        <v>88</v>
      </c>
      <c r="B66" s="25">
        <v>20</v>
      </c>
      <c r="C66" s="25">
        <v>22</v>
      </c>
      <c r="D66" s="39">
        <v>135</v>
      </c>
    </row>
    <row r="67" spans="1:4" x14ac:dyDescent="0.3">
      <c r="A67" s="61">
        <v>5</v>
      </c>
      <c r="B67" s="25">
        <v>37</v>
      </c>
      <c r="C67" s="25">
        <v>40</v>
      </c>
      <c r="D67" s="39">
        <v>99</v>
      </c>
    </row>
    <row r="68" spans="1:4" x14ac:dyDescent="0.3">
      <c r="A68" s="61">
        <v>11</v>
      </c>
      <c r="B68" s="25">
        <v>6</v>
      </c>
      <c r="C68" s="25">
        <v>8</v>
      </c>
      <c r="D68" s="39">
        <v>43</v>
      </c>
    </row>
    <row r="69" spans="1:4" x14ac:dyDescent="0.3">
      <c r="A69" s="61">
        <v>0</v>
      </c>
      <c r="B69" s="25">
        <v>4</v>
      </c>
      <c r="C69" s="25">
        <v>7</v>
      </c>
      <c r="D69" s="39">
        <v>170</v>
      </c>
    </row>
    <row r="70" spans="1:4" x14ac:dyDescent="0.3">
      <c r="A70" s="61">
        <v>0</v>
      </c>
      <c r="B70" s="25">
        <v>11</v>
      </c>
      <c r="C70" s="25">
        <v>14</v>
      </c>
      <c r="D70" s="39">
        <v>96</v>
      </c>
    </row>
    <row r="71" spans="1:4" x14ac:dyDescent="0.3">
      <c r="A71" s="61">
        <v>0</v>
      </c>
      <c r="B71" s="25">
        <v>49</v>
      </c>
      <c r="C71" s="25">
        <v>47</v>
      </c>
      <c r="D71" s="39">
        <v>101</v>
      </c>
    </row>
    <row r="72" spans="1:4" x14ac:dyDescent="0.3">
      <c r="A72" s="61">
        <v>0</v>
      </c>
      <c r="B72" s="25">
        <v>8</v>
      </c>
      <c r="C72" s="25">
        <v>10</v>
      </c>
      <c r="D72" s="39">
        <v>168</v>
      </c>
    </row>
    <row r="73" spans="1:4" x14ac:dyDescent="0.3">
      <c r="A73" s="61">
        <v>0</v>
      </c>
      <c r="B73" s="25">
        <v>12</v>
      </c>
      <c r="C73" s="25">
        <v>16</v>
      </c>
      <c r="D73" s="39">
        <v>173</v>
      </c>
    </row>
    <row r="74" spans="1:4" x14ac:dyDescent="0.3">
      <c r="A74" s="61">
        <v>0</v>
      </c>
      <c r="B74" s="25">
        <v>19</v>
      </c>
      <c r="C74" s="25">
        <v>20</v>
      </c>
      <c r="D74" s="39">
        <v>50</v>
      </c>
    </row>
    <row r="75" spans="1:4" x14ac:dyDescent="0.3">
      <c r="A75" s="62" t="s">
        <v>247</v>
      </c>
    </row>
    <row r="76" spans="1:4" x14ac:dyDescent="0.3">
      <c r="A76" s="61">
        <v>99</v>
      </c>
      <c r="B76" s="25">
        <v>10</v>
      </c>
      <c r="C76" s="25">
        <v>3</v>
      </c>
      <c r="D76" s="39">
        <v>315</v>
      </c>
    </row>
    <row r="77" spans="1:4" x14ac:dyDescent="0.3">
      <c r="A77" s="61">
        <v>150</v>
      </c>
      <c r="B77" s="25">
        <v>19</v>
      </c>
      <c r="C77" s="25">
        <v>18</v>
      </c>
      <c r="D77" s="39">
        <v>51</v>
      </c>
    </row>
    <row r="78" spans="1:4" x14ac:dyDescent="0.3">
      <c r="A78" s="61">
        <v>0</v>
      </c>
      <c r="B78" s="25">
        <v>43</v>
      </c>
      <c r="C78" s="25">
        <v>36</v>
      </c>
      <c r="D78" s="39">
        <v>94</v>
      </c>
    </row>
    <row r="79" spans="1:4" x14ac:dyDescent="0.3">
      <c r="A79" s="61">
        <v>115</v>
      </c>
      <c r="B79" s="25">
        <v>15</v>
      </c>
      <c r="C79" s="25">
        <v>10</v>
      </c>
      <c r="D79" s="39">
        <v>95</v>
      </c>
    </row>
    <row r="80" spans="1:4" x14ac:dyDescent="0.3">
      <c r="A80" s="61">
        <v>3</v>
      </c>
      <c r="B80" s="25">
        <v>41</v>
      </c>
      <c r="C80" s="25">
        <v>33</v>
      </c>
      <c r="D80" s="39">
        <v>205</v>
      </c>
    </row>
    <row r="81" spans="1:4" x14ac:dyDescent="0.3">
      <c r="A81" s="61">
        <v>0</v>
      </c>
      <c r="B81" s="25">
        <v>47</v>
      </c>
      <c r="C81" s="25">
        <v>46</v>
      </c>
      <c r="D81" s="39">
        <v>51</v>
      </c>
    </row>
    <row r="82" spans="1:4" x14ac:dyDescent="0.3">
      <c r="A82" s="61">
        <v>0</v>
      </c>
      <c r="B82" s="25">
        <v>35</v>
      </c>
      <c r="C82" s="25">
        <v>26</v>
      </c>
      <c r="D82" s="39">
        <v>106</v>
      </c>
    </row>
    <row r="83" spans="1:4" x14ac:dyDescent="0.3">
      <c r="A83" s="61">
        <v>0</v>
      </c>
      <c r="B83" s="25">
        <v>43</v>
      </c>
      <c r="C83" s="25">
        <v>42</v>
      </c>
      <c r="D83" s="39">
        <v>60</v>
      </c>
    </row>
    <row r="84" spans="1:4" x14ac:dyDescent="0.3">
      <c r="A84" s="61">
        <v>0</v>
      </c>
      <c r="B84" s="25">
        <v>30</v>
      </c>
      <c r="C84" s="25">
        <v>28</v>
      </c>
      <c r="D84" s="39">
        <v>29</v>
      </c>
    </row>
    <row r="85" spans="1:4" x14ac:dyDescent="0.3">
      <c r="A85" s="61">
        <v>9</v>
      </c>
      <c r="B85" s="25">
        <v>49</v>
      </c>
      <c r="C85" s="25">
        <v>48</v>
      </c>
      <c r="D85" s="39">
        <v>61</v>
      </c>
    </row>
    <row r="86" spans="1:4" x14ac:dyDescent="0.3">
      <c r="A86" s="61">
        <v>0</v>
      </c>
      <c r="B86" s="25">
        <v>36</v>
      </c>
      <c r="C86" s="25">
        <v>34</v>
      </c>
      <c r="D86" s="39">
        <v>39</v>
      </c>
    </row>
    <row r="87" spans="1:4" x14ac:dyDescent="0.3">
      <c r="A87" s="61">
        <v>0</v>
      </c>
      <c r="B87" s="25">
        <v>16</v>
      </c>
      <c r="C87" s="25">
        <v>15</v>
      </c>
      <c r="D87" s="39">
        <v>120</v>
      </c>
    </row>
    <row r="88" spans="1:4" x14ac:dyDescent="0.3">
      <c r="A88" s="61">
        <v>0</v>
      </c>
      <c r="B88" s="25">
        <v>37</v>
      </c>
      <c r="C88" s="25">
        <v>36</v>
      </c>
      <c r="D88" s="39">
        <v>65</v>
      </c>
    </row>
    <row r="89" spans="1:4" x14ac:dyDescent="0.3">
      <c r="A89" s="61">
        <v>0</v>
      </c>
      <c r="B89" s="25">
        <v>24</v>
      </c>
      <c r="C89" s="25">
        <v>22</v>
      </c>
      <c r="D89" s="39">
        <v>73</v>
      </c>
    </row>
    <row r="90" spans="1:4" x14ac:dyDescent="0.3">
      <c r="A90" s="61">
        <v>0</v>
      </c>
      <c r="B90" s="25">
        <v>28</v>
      </c>
      <c r="C90" s="25">
        <v>26</v>
      </c>
      <c r="D90" s="39">
        <v>67</v>
      </c>
    </row>
    <row r="91" spans="1:4" x14ac:dyDescent="0.3">
      <c r="A91" s="61">
        <v>0</v>
      </c>
      <c r="B91" s="25">
        <v>31</v>
      </c>
      <c r="C91" s="25">
        <v>30</v>
      </c>
      <c r="D91" s="39">
        <v>62</v>
      </c>
    </row>
    <row r="92" spans="1:4" x14ac:dyDescent="0.3">
      <c r="A92" s="61">
        <v>138</v>
      </c>
      <c r="B92" s="25">
        <v>18</v>
      </c>
      <c r="C92" s="25">
        <v>17</v>
      </c>
      <c r="D92" s="39">
        <v>66</v>
      </c>
    </row>
    <row r="93" spans="1:4" x14ac:dyDescent="0.3">
      <c r="A93" s="61">
        <v>85</v>
      </c>
      <c r="B93" s="25">
        <v>9</v>
      </c>
      <c r="C93" s="25">
        <v>7</v>
      </c>
      <c r="D93" s="39">
        <v>104</v>
      </c>
    </row>
    <row r="94" spans="1:4" x14ac:dyDescent="0.3">
      <c r="A94" s="61">
        <v>28</v>
      </c>
      <c r="B94" s="25">
        <v>6</v>
      </c>
      <c r="C94" s="25">
        <v>5</v>
      </c>
      <c r="D94" s="39">
        <v>115</v>
      </c>
    </row>
    <row r="95" spans="1:4" x14ac:dyDescent="0.3">
      <c r="A95" s="61">
        <v>0</v>
      </c>
      <c r="B95" s="25">
        <v>21</v>
      </c>
      <c r="C95" s="25">
        <v>17</v>
      </c>
      <c r="D95" s="39">
        <v>124</v>
      </c>
    </row>
    <row r="96" spans="1:4" x14ac:dyDescent="0.3">
      <c r="A96" s="61">
        <v>12</v>
      </c>
      <c r="B96" s="25">
        <v>34</v>
      </c>
      <c r="C96" s="25">
        <v>30</v>
      </c>
      <c r="D96" s="39">
        <v>94</v>
      </c>
    </row>
    <row r="97" spans="1:4" x14ac:dyDescent="0.3">
      <c r="A97" s="61">
        <v>0</v>
      </c>
      <c r="B97" s="25">
        <v>32</v>
      </c>
      <c r="C97" s="25">
        <v>31</v>
      </c>
      <c r="D97" s="39">
        <v>80</v>
      </c>
    </row>
    <row r="98" spans="1:4" x14ac:dyDescent="0.3">
      <c r="A98" s="61">
        <v>0</v>
      </c>
      <c r="B98" s="25">
        <v>25</v>
      </c>
      <c r="C98" s="25">
        <v>18</v>
      </c>
      <c r="D98" s="39">
        <v>113</v>
      </c>
    </row>
    <row r="99" spans="1:4" x14ac:dyDescent="0.3">
      <c r="A99" s="61">
        <v>0</v>
      </c>
      <c r="B99" s="25">
        <v>9</v>
      </c>
      <c r="C99" s="25">
        <v>5</v>
      </c>
      <c r="D99" s="39">
        <v>47</v>
      </c>
    </row>
    <row r="100" spans="1:4" x14ac:dyDescent="0.3">
      <c r="A100" s="61">
        <v>0</v>
      </c>
      <c r="B100" s="25">
        <v>44</v>
      </c>
      <c r="C100" s="25">
        <v>37</v>
      </c>
      <c r="D100" s="39">
        <v>112</v>
      </c>
    </row>
    <row r="101" spans="1:4" x14ac:dyDescent="0.3">
      <c r="A101" s="61">
        <v>0</v>
      </c>
      <c r="B101" s="25">
        <v>51</v>
      </c>
      <c r="C101" s="25">
        <v>47</v>
      </c>
      <c r="D101" s="39">
        <v>103</v>
      </c>
    </row>
    <row r="102" spans="1:4" x14ac:dyDescent="0.3">
      <c r="A102" s="61">
        <v>19</v>
      </c>
      <c r="B102" s="25">
        <v>5</v>
      </c>
      <c r="C102" s="25">
        <v>4</v>
      </c>
      <c r="D102" s="39">
        <v>111</v>
      </c>
    </row>
    <row r="103" spans="1:4" x14ac:dyDescent="0.3">
      <c r="A103" s="61">
        <v>0</v>
      </c>
      <c r="B103" s="25">
        <v>13</v>
      </c>
      <c r="C103" s="25">
        <v>11</v>
      </c>
      <c r="D103" s="39">
        <v>68</v>
      </c>
    </row>
    <row r="104" spans="1:4" x14ac:dyDescent="0.3">
      <c r="A104" s="61">
        <v>0</v>
      </c>
      <c r="B104" s="25">
        <v>29</v>
      </c>
      <c r="C104" s="25">
        <v>25</v>
      </c>
      <c r="D104" s="39">
        <v>33</v>
      </c>
    </row>
    <row r="105" spans="1:4" x14ac:dyDescent="0.3">
      <c r="A105" s="61">
        <v>1</v>
      </c>
      <c r="B105" s="25">
        <v>40</v>
      </c>
      <c r="C105" s="25">
        <v>39</v>
      </c>
      <c r="D105" s="39">
        <v>68</v>
      </c>
    </row>
    <row r="106" spans="1:4" x14ac:dyDescent="0.3">
      <c r="A106" s="61">
        <v>0</v>
      </c>
      <c r="B106" s="25">
        <v>37</v>
      </c>
      <c r="C106" s="25">
        <v>31</v>
      </c>
      <c r="D106" s="39">
        <v>72</v>
      </c>
    </row>
    <row r="107" spans="1:4" x14ac:dyDescent="0.3">
      <c r="A107" s="61">
        <v>0</v>
      </c>
      <c r="B107" s="25">
        <v>21</v>
      </c>
      <c r="C107" s="25">
        <v>7</v>
      </c>
      <c r="D107" s="39">
        <v>325</v>
      </c>
    </row>
    <row r="108" spans="1:4" x14ac:dyDescent="0.3">
      <c r="A108" s="61">
        <v>62</v>
      </c>
      <c r="B108" s="25">
        <v>19</v>
      </c>
      <c r="C108" s="25">
        <v>14</v>
      </c>
      <c r="D108" s="39">
        <v>73</v>
      </c>
    </row>
    <row r="109" spans="1:4" x14ac:dyDescent="0.3">
      <c r="A109" s="61">
        <v>43</v>
      </c>
      <c r="B109" s="25">
        <v>11</v>
      </c>
      <c r="C109" s="25">
        <v>6</v>
      </c>
      <c r="D109" s="39">
        <v>72</v>
      </c>
    </row>
    <row r="110" spans="1:4" x14ac:dyDescent="0.3">
      <c r="A110" s="61">
        <v>0</v>
      </c>
      <c r="B110" s="25">
        <v>49</v>
      </c>
      <c r="C110" s="25">
        <v>41</v>
      </c>
      <c r="D110" s="39">
        <v>210</v>
      </c>
    </row>
    <row r="111" spans="1:4" x14ac:dyDescent="0.3">
      <c r="A111" s="61">
        <v>47</v>
      </c>
      <c r="B111" s="25">
        <v>24</v>
      </c>
      <c r="C111" s="25">
        <v>23</v>
      </c>
      <c r="D111" s="39">
        <v>56</v>
      </c>
    </row>
    <row r="112" spans="1:4" x14ac:dyDescent="0.3">
      <c r="A112" s="61">
        <v>0</v>
      </c>
      <c r="B112" s="25">
        <v>26</v>
      </c>
      <c r="C112" s="25">
        <v>25</v>
      </c>
      <c r="D112" s="39">
        <v>85</v>
      </c>
    </row>
    <row r="113" spans="1:4" x14ac:dyDescent="0.3">
      <c r="A113" s="61">
        <v>0</v>
      </c>
      <c r="B113" s="25">
        <v>47</v>
      </c>
      <c r="C113" s="25">
        <v>42</v>
      </c>
      <c r="D113" s="39">
        <v>191</v>
      </c>
    </row>
    <row r="114" spans="1:4" x14ac:dyDescent="0.3">
      <c r="A114" s="61">
        <v>0</v>
      </c>
      <c r="B114" s="25">
        <v>36</v>
      </c>
      <c r="C114" s="25">
        <v>30</v>
      </c>
      <c r="D114" s="39">
        <v>75</v>
      </c>
    </row>
    <row r="115" spans="1:4" x14ac:dyDescent="0.3">
      <c r="A115" s="61">
        <v>0</v>
      </c>
      <c r="B115" s="25">
        <v>15</v>
      </c>
      <c r="C115" s="25">
        <v>14</v>
      </c>
      <c r="D115" s="39">
        <v>82</v>
      </c>
    </row>
    <row r="116" spans="1:4" x14ac:dyDescent="0.3">
      <c r="A116" s="61">
        <v>90</v>
      </c>
      <c r="B116" s="25">
        <v>13</v>
      </c>
      <c r="C116" s="25">
        <v>9</v>
      </c>
      <c r="D116" s="39">
        <v>159</v>
      </c>
    </row>
    <row r="117" spans="1:4" x14ac:dyDescent="0.3">
      <c r="A117" s="61">
        <v>0</v>
      </c>
      <c r="B117" s="25">
        <v>33</v>
      </c>
      <c r="C117" s="25">
        <v>29</v>
      </c>
      <c r="D117" s="39">
        <v>170</v>
      </c>
    </row>
    <row r="118" spans="1:4" x14ac:dyDescent="0.3">
      <c r="A118" s="61">
        <v>0</v>
      </c>
      <c r="B118" s="25">
        <v>52</v>
      </c>
      <c r="C118" s="25">
        <v>49</v>
      </c>
      <c r="D118" s="39">
        <v>71</v>
      </c>
    </row>
    <row r="119" spans="1:4" x14ac:dyDescent="0.3">
      <c r="A119" s="61">
        <v>0</v>
      </c>
      <c r="B119" s="25">
        <v>26</v>
      </c>
      <c r="C119" s="25">
        <v>20</v>
      </c>
      <c r="D119" s="39">
        <v>105</v>
      </c>
    </row>
    <row r="120" spans="1:4" x14ac:dyDescent="0.3">
      <c r="A120" s="61">
        <v>105</v>
      </c>
      <c r="B120" s="25">
        <v>17</v>
      </c>
      <c r="C120" s="25">
        <v>13</v>
      </c>
      <c r="D120" s="39">
        <v>77</v>
      </c>
    </row>
    <row r="121" spans="1:4" x14ac:dyDescent="0.3">
      <c r="A121" s="61">
        <v>97</v>
      </c>
      <c r="B121" s="25">
        <v>41</v>
      </c>
      <c r="C121" s="25">
        <v>35</v>
      </c>
      <c r="D121" s="39">
        <v>79</v>
      </c>
    </row>
    <row r="122" spans="1:4" x14ac:dyDescent="0.3">
      <c r="A122" s="61">
        <v>0</v>
      </c>
      <c r="B122" s="25">
        <v>45</v>
      </c>
      <c r="C122" s="25">
        <v>40</v>
      </c>
      <c r="D122" s="39">
        <v>185</v>
      </c>
    </row>
    <row r="123" spans="1:4" x14ac:dyDescent="0.3">
      <c r="A123" s="61">
        <v>0</v>
      </c>
      <c r="B123" s="25">
        <v>32</v>
      </c>
      <c r="C123" s="25">
        <v>24</v>
      </c>
      <c r="D123" s="39">
        <v>98</v>
      </c>
    </row>
    <row r="124" spans="1:4" x14ac:dyDescent="0.3">
      <c r="A124" s="61">
        <v>0</v>
      </c>
      <c r="B124" s="25">
        <v>42</v>
      </c>
      <c r="C124" s="25">
        <v>34</v>
      </c>
      <c r="D124" s="39">
        <v>84</v>
      </c>
    </row>
    <row r="125" spans="1:4" x14ac:dyDescent="0.3">
      <c r="A125" s="61">
        <v>0</v>
      </c>
      <c r="B125" s="25">
        <v>31</v>
      </c>
      <c r="C125" s="25">
        <v>27</v>
      </c>
      <c r="D125" s="39">
        <v>45</v>
      </c>
    </row>
    <row r="126" spans="1:4" x14ac:dyDescent="0.3">
      <c r="A126" s="61">
        <v>40</v>
      </c>
      <c r="B126" s="25">
        <v>35</v>
      </c>
      <c r="C126" s="25">
        <v>34</v>
      </c>
      <c r="D126" s="39">
        <v>57</v>
      </c>
    </row>
    <row r="127" spans="1:4" x14ac:dyDescent="0.3">
      <c r="A127" s="61">
        <v>19</v>
      </c>
      <c r="B127" s="25">
        <v>35</v>
      </c>
      <c r="C127" s="25">
        <v>29</v>
      </c>
      <c r="D127" s="39">
        <v>129</v>
      </c>
    </row>
    <row r="128" spans="1:4" x14ac:dyDescent="0.3">
      <c r="A128" s="61">
        <v>191</v>
      </c>
      <c r="B128" s="25">
        <v>20</v>
      </c>
      <c r="C128" s="25">
        <v>15</v>
      </c>
      <c r="D128" s="39">
        <v>75</v>
      </c>
    </row>
    <row r="129" spans="1:4" x14ac:dyDescent="0.3">
      <c r="A129" s="61">
        <v>0</v>
      </c>
      <c r="B129" s="25">
        <v>46</v>
      </c>
      <c r="C129" s="25">
        <v>45</v>
      </c>
      <c r="D129" s="39">
        <v>124</v>
      </c>
    </row>
    <row r="130" spans="1:4" x14ac:dyDescent="0.3">
      <c r="A130" s="61">
        <v>0</v>
      </c>
      <c r="B130" s="25">
        <v>45</v>
      </c>
      <c r="C130" s="25">
        <v>44</v>
      </c>
      <c r="D130" s="39">
        <v>127</v>
      </c>
    </row>
    <row r="131" spans="1:4" x14ac:dyDescent="0.3">
      <c r="A131" s="61">
        <v>0</v>
      </c>
      <c r="B131" s="25">
        <v>44</v>
      </c>
      <c r="C131" s="25">
        <v>43</v>
      </c>
      <c r="D131" s="39">
        <v>56</v>
      </c>
    </row>
    <row r="132" spans="1:4" x14ac:dyDescent="0.3">
      <c r="A132" s="61">
        <v>0</v>
      </c>
      <c r="B132" s="25">
        <v>28</v>
      </c>
      <c r="C132" s="25">
        <v>27</v>
      </c>
      <c r="D132" s="39">
        <v>60</v>
      </c>
    </row>
    <row r="133" spans="1:4" x14ac:dyDescent="0.3">
      <c r="A133" s="61">
        <v>0</v>
      </c>
      <c r="B133" s="25">
        <v>46</v>
      </c>
      <c r="C133" s="25">
        <v>44</v>
      </c>
      <c r="D133" s="39">
        <v>100</v>
      </c>
    </row>
    <row r="134" spans="1:4" x14ac:dyDescent="0.3">
      <c r="A134" s="61">
        <v>0</v>
      </c>
      <c r="B134" s="25">
        <v>40</v>
      </c>
      <c r="C134" s="25">
        <v>32</v>
      </c>
      <c r="D134" s="39">
        <v>86</v>
      </c>
    </row>
    <row r="135" spans="1:4" x14ac:dyDescent="0.3">
      <c r="A135" s="61">
        <v>0</v>
      </c>
      <c r="B135" s="25">
        <v>27</v>
      </c>
      <c r="C135" s="25">
        <v>22</v>
      </c>
      <c r="D135" s="39">
        <v>61</v>
      </c>
    </row>
    <row r="136" spans="1:4" x14ac:dyDescent="0.3">
      <c r="A136" s="61">
        <v>0</v>
      </c>
      <c r="B136" s="25">
        <v>24</v>
      </c>
      <c r="C136" s="25">
        <v>16</v>
      </c>
      <c r="D136" s="39">
        <v>153</v>
      </c>
    </row>
    <row r="137" spans="1:4" x14ac:dyDescent="0.3">
      <c r="A137" s="61">
        <v>0</v>
      </c>
      <c r="B137" s="25">
        <v>22</v>
      </c>
      <c r="C137" s="25">
        <v>16</v>
      </c>
      <c r="D137" s="39">
        <v>71</v>
      </c>
    </row>
    <row r="138" spans="1:4" x14ac:dyDescent="0.3">
      <c r="A138" s="61">
        <v>0</v>
      </c>
      <c r="B138" s="25">
        <v>42</v>
      </c>
      <c r="C138" s="25">
        <v>41</v>
      </c>
      <c r="D138" s="39">
        <v>56</v>
      </c>
    </row>
    <row r="139" spans="1:4" x14ac:dyDescent="0.3">
      <c r="A139" s="61">
        <v>0</v>
      </c>
      <c r="B139" s="25">
        <v>33</v>
      </c>
      <c r="C139" s="25">
        <v>21</v>
      </c>
      <c r="D139" s="39">
        <v>214</v>
      </c>
    </row>
    <row r="140" spans="1:4" x14ac:dyDescent="0.3">
      <c r="A140" s="61">
        <v>0</v>
      </c>
      <c r="B140" s="25">
        <v>22</v>
      </c>
      <c r="C140" s="25">
        <v>20</v>
      </c>
      <c r="D140" s="39">
        <v>135</v>
      </c>
    </row>
    <row r="141" spans="1:4" x14ac:dyDescent="0.3">
      <c r="A141" s="61">
        <v>0</v>
      </c>
      <c r="B141" s="25">
        <v>40</v>
      </c>
      <c r="C141" s="25">
        <v>37</v>
      </c>
      <c r="D141" s="39">
        <v>99</v>
      </c>
    </row>
    <row r="142" spans="1:4" x14ac:dyDescent="0.3">
      <c r="A142" s="61">
        <v>0</v>
      </c>
      <c r="B142" s="25">
        <v>8</v>
      </c>
      <c r="C142" s="25">
        <v>6</v>
      </c>
      <c r="D142" s="39">
        <v>43</v>
      </c>
    </row>
    <row r="143" spans="1:4" x14ac:dyDescent="0.3">
      <c r="A143" s="61">
        <v>0</v>
      </c>
      <c r="B143" s="25">
        <v>7</v>
      </c>
      <c r="C143" s="25">
        <v>4</v>
      </c>
      <c r="D143" s="39">
        <v>170</v>
      </c>
    </row>
    <row r="144" spans="1:4" x14ac:dyDescent="0.3">
      <c r="A144" s="61">
        <v>46</v>
      </c>
      <c r="B144" s="25">
        <v>14</v>
      </c>
      <c r="C144" s="25">
        <v>11</v>
      </c>
      <c r="D144" s="39">
        <v>96</v>
      </c>
    </row>
    <row r="145" spans="1:4" x14ac:dyDescent="0.3">
      <c r="A145" s="61">
        <v>0</v>
      </c>
      <c r="B145" s="25">
        <v>47</v>
      </c>
      <c r="C145" s="25">
        <v>49</v>
      </c>
      <c r="D145" s="39">
        <v>101</v>
      </c>
    </row>
    <row r="146" spans="1:4" x14ac:dyDescent="0.3">
      <c r="A146" s="61">
        <v>0</v>
      </c>
      <c r="B146" s="25">
        <v>10</v>
      </c>
      <c r="C146" s="25">
        <v>8</v>
      </c>
      <c r="D146" s="39">
        <v>168</v>
      </c>
    </row>
    <row r="147" spans="1:4" x14ac:dyDescent="0.3">
      <c r="A147" s="61">
        <v>30</v>
      </c>
      <c r="B147" s="25">
        <v>16</v>
      </c>
      <c r="C147" s="25">
        <v>12</v>
      </c>
      <c r="D147" s="39">
        <v>173</v>
      </c>
    </row>
    <row r="148" spans="1:4" x14ac:dyDescent="0.3">
      <c r="A148" s="61">
        <v>257</v>
      </c>
      <c r="B148" s="25">
        <v>20</v>
      </c>
      <c r="C148" s="25">
        <v>19</v>
      </c>
      <c r="D148" s="39">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Normal="100" workbookViewId="0">
      <selection activeCell="K11" sqref="K11"/>
    </sheetView>
  </sheetViews>
  <sheetFormatPr defaultColWidth="8.88671875"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HW7</vt:lpstr>
      <vt:lpstr>Questions</vt:lpstr>
      <vt:lpstr>Prb.1</vt:lpstr>
      <vt:lpstr>Prb.2&amp;3</vt:lpstr>
      <vt:lpstr>Nodes</vt:lpstr>
      <vt:lpstr>Arcs</vt:lpstr>
      <vt:lpstr>Template</vt:lpstr>
      <vt:lpstr>Map</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Jimmy Neil</cp:lastModifiedBy>
  <dcterms:created xsi:type="dcterms:W3CDTF">2020-09-04T21:07:05Z</dcterms:created>
  <dcterms:modified xsi:type="dcterms:W3CDTF">2020-11-23T18:34:59Z</dcterms:modified>
</cp:coreProperties>
</file>