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jimmy\Downloads\"/>
    </mc:Choice>
  </mc:AlternateContent>
  <xr:revisionPtr revIDLastSave="0" documentId="13_ncr:1_{79358B80-A817-47E0-B94E-CB6ABC9E2CEA}" xr6:coauthVersionLast="45" xr6:coauthVersionMax="45" xr10:uidLastSave="{00000000-0000-0000-0000-000000000000}"/>
  <bookViews>
    <workbookView xWindow="-108" yWindow="-108" windowWidth="23256" windowHeight="12576" activeTab="1" xr2:uid="{00000000-000D-0000-FFFF-FFFF00000000}"/>
  </bookViews>
  <sheets>
    <sheet name="HW8" sheetId="2" r:id="rId1"/>
    <sheet name="Questions" sheetId="39" r:id="rId2"/>
    <sheet name="Nodes" sheetId="42" r:id="rId3"/>
    <sheet name="Arcs" sheetId="43" r:id="rId4"/>
    <sheet name="Template" sheetId="45" r:id="rId5"/>
    <sheet name="Map" sheetId="44" r:id="rId6"/>
  </sheets>
  <definedNames>
    <definedName name="solver_adj" localSheetId="4" hidden="1">Template!$A$2:$A$147,Template!$M$2:$M$14,Template!$J$2:$J$14</definedName>
    <definedName name="solver_cvg" localSheetId="4" hidden="1">0.0001</definedName>
    <definedName name="solver_drv" localSheetId="4" hidden="1">2</definedName>
    <definedName name="solver_eng" localSheetId="4" hidden="1">2</definedName>
    <definedName name="solver_est" localSheetId="4" hidden="1">1</definedName>
    <definedName name="solver_itr" localSheetId="4" hidden="1">2147483647</definedName>
    <definedName name="solver_lhs1" localSheetId="4" hidden="1">Template!$J$2:$J$14</definedName>
    <definedName name="solver_lhs2" localSheetId="4" hidden="1">Template!$M$2:$M$14</definedName>
    <definedName name="solver_lhs3" localSheetId="4" hidden="1">Template!$P$2:$P$49</definedName>
    <definedName name="solver_lhs4" localSheetId="4" hidden="1">Template!$T$24</definedName>
    <definedName name="solver_lhs5" localSheetId="4" hidden="1">Template!$T$24</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1</definedName>
    <definedName name="solver_nod" localSheetId="4" hidden="1">2147483647</definedName>
    <definedName name="solver_num" localSheetId="4" hidden="1">4</definedName>
    <definedName name="solver_nwt" localSheetId="4" hidden="1">1</definedName>
    <definedName name="solver_opt" localSheetId="4" hidden="1">Template!$T$20</definedName>
    <definedName name="solver_pre" localSheetId="4" hidden="1">0.000001</definedName>
    <definedName name="solver_rbv" localSheetId="4" hidden="1">2</definedName>
    <definedName name="solver_rel1" localSheetId="4" hidden="1">5</definedName>
    <definedName name="solver_rel2" localSheetId="4" hidden="1">1</definedName>
    <definedName name="solver_rel3" localSheetId="4" hidden="1">3</definedName>
    <definedName name="solver_rel4" localSheetId="4" hidden="1">2</definedName>
    <definedName name="solver_rel5" localSheetId="4" hidden="1">2</definedName>
    <definedName name="solver_rhs1" localSheetId="4" hidden="1">binary</definedName>
    <definedName name="solver_rhs2" localSheetId="4" hidden="1">Template!$L$2:$L$14</definedName>
    <definedName name="solver_rhs3" localSheetId="4" hidden="1">Template!$Q$2:$Q$49</definedName>
    <definedName name="solver_rhs4" localSheetId="4" hidden="1">1</definedName>
    <definedName name="solver_rhs5" localSheetId="4" hidden="1">1</definedName>
    <definedName name="solver_rlx" localSheetId="4" hidden="1">2</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2</definedName>
    <definedName name="solver_val" localSheetId="4" hidden="1">0</definedName>
    <definedName name="solver_ver" localSheetId="4"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5" i="45" l="1"/>
  <c r="T24" i="45"/>
  <c r="T19" i="45"/>
  <c r="O3" i="45"/>
  <c r="Q3" i="45" s="1"/>
  <c r="O4" i="45"/>
  <c r="Q4" i="45" s="1"/>
  <c r="O5" i="45"/>
  <c r="Q5" i="45" s="1"/>
  <c r="O6" i="45"/>
  <c r="Q6" i="45" s="1"/>
  <c r="O7" i="45"/>
  <c r="Q7" i="45" s="1"/>
  <c r="O8" i="45"/>
  <c r="Q8" i="45" s="1"/>
  <c r="O9" i="45"/>
  <c r="Q9" i="45" s="1"/>
  <c r="O10" i="45"/>
  <c r="Q10" i="45" s="1"/>
  <c r="O11" i="45"/>
  <c r="Q11" i="45" s="1"/>
  <c r="O12" i="45"/>
  <c r="Q12" i="45" s="1"/>
  <c r="O13" i="45"/>
  <c r="Q13" i="45" s="1"/>
  <c r="O14" i="45"/>
  <c r="Q14" i="45" s="1"/>
  <c r="O15" i="45"/>
  <c r="Q15" i="45" s="1"/>
  <c r="O16" i="45"/>
  <c r="Q16" i="45" s="1"/>
  <c r="O17" i="45"/>
  <c r="Q17" i="45" s="1"/>
  <c r="O18" i="45"/>
  <c r="Q18" i="45" s="1"/>
  <c r="O19" i="45"/>
  <c r="Q19" i="45" s="1"/>
  <c r="O20" i="45"/>
  <c r="Q20" i="45" s="1"/>
  <c r="O21" i="45"/>
  <c r="Q21" i="45" s="1"/>
  <c r="O22" i="45"/>
  <c r="Q22" i="45" s="1"/>
  <c r="O23" i="45"/>
  <c r="Q23" i="45" s="1"/>
  <c r="O24" i="45"/>
  <c r="Q24" i="45" s="1"/>
  <c r="O25" i="45"/>
  <c r="Q25" i="45" s="1"/>
  <c r="O26" i="45"/>
  <c r="Q26" i="45" s="1"/>
  <c r="O27" i="45"/>
  <c r="Q27" i="45" s="1"/>
  <c r="O28" i="45"/>
  <c r="Q28" i="45" s="1"/>
  <c r="O29" i="45"/>
  <c r="Q29" i="45" s="1"/>
  <c r="O30" i="45"/>
  <c r="Q30" i="45" s="1"/>
  <c r="O31" i="45"/>
  <c r="Q31" i="45" s="1"/>
  <c r="O32" i="45"/>
  <c r="Q32" i="45" s="1"/>
  <c r="O33" i="45"/>
  <c r="Q33" i="45" s="1"/>
  <c r="O34" i="45"/>
  <c r="Q34" i="45" s="1"/>
  <c r="O35" i="45"/>
  <c r="Q35" i="45" s="1"/>
  <c r="O36" i="45"/>
  <c r="Q36" i="45" s="1"/>
  <c r="O37" i="45"/>
  <c r="Q37" i="45" s="1"/>
  <c r="O38" i="45"/>
  <c r="Q38" i="45" s="1"/>
  <c r="O39" i="45"/>
  <c r="Q39" i="45" s="1"/>
  <c r="O40" i="45"/>
  <c r="Q40" i="45" s="1"/>
  <c r="O41" i="45"/>
  <c r="Q41" i="45" s="1"/>
  <c r="O42" i="45"/>
  <c r="Q42" i="45" s="1"/>
  <c r="O43" i="45"/>
  <c r="Q43" i="45" s="1"/>
  <c r="O44" i="45"/>
  <c r="Q44" i="45" s="1"/>
  <c r="O45" i="45"/>
  <c r="Q45" i="45" s="1"/>
  <c r="O46" i="45"/>
  <c r="Q46" i="45" s="1"/>
  <c r="O47" i="45"/>
  <c r="Q47" i="45" s="1"/>
  <c r="O48" i="45"/>
  <c r="Q48" i="45" s="1"/>
  <c r="O49" i="45"/>
  <c r="Q49" i="45" s="1"/>
  <c r="O2" i="45"/>
  <c r="Q2" i="45" s="1"/>
  <c r="N3" i="45"/>
  <c r="P3" i="45" s="1"/>
  <c r="N4" i="45"/>
  <c r="P4" i="45" s="1"/>
  <c r="N5" i="45"/>
  <c r="P5" i="45" s="1"/>
  <c r="N6" i="45"/>
  <c r="P6" i="45" s="1"/>
  <c r="N7" i="45"/>
  <c r="P7" i="45" s="1"/>
  <c r="N8" i="45"/>
  <c r="P8" i="45" s="1"/>
  <c r="N9" i="45"/>
  <c r="P9" i="45" s="1"/>
  <c r="N10" i="45"/>
  <c r="P10" i="45" s="1"/>
  <c r="N11" i="45"/>
  <c r="P11" i="45" s="1"/>
  <c r="N12" i="45"/>
  <c r="P12" i="45" s="1"/>
  <c r="N13" i="45"/>
  <c r="P13" i="45" s="1"/>
  <c r="N14" i="45"/>
  <c r="P14" i="45" s="1"/>
  <c r="N15" i="45"/>
  <c r="P15" i="45" s="1"/>
  <c r="N16" i="45"/>
  <c r="P16" i="45" s="1"/>
  <c r="N17" i="45"/>
  <c r="P17" i="45" s="1"/>
  <c r="N18" i="45"/>
  <c r="P18" i="45" s="1"/>
  <c r="N19" i="45"/>
  <c r="P19" i="45" s="1"/>
  <c r="N20" i="45"/>
  <c r="P20" i="45" s="1"/>
  <c r="N21" i="45"/>
  <c r="P21" i="45" s="1"/>
  <c r="N22" i="45"/>
  <c r="P22" i="45" s="1"/>
  <c r="N23" i="45"/>
  <c r="P23" i="45" s="1"/>
  <c r="N24" i="45"/>
  <c r="P24" i="45" s="1"/>
  <c r="N25" i="45"/>
  <c r="P25" i="45" s="1"/>
  <c r="N26" i="45"/>
  <c r="P26" i="45" s="1"/>
  <c r="N27" i="45"/>
  <c r="P27" i="45" s="1"/>
  <c r="N28" i="45"/>
  <c r="P28" i="45" s="1"/>
  <c r="N29" i="45"/>
  <c r="P29" i="45" s="1"/>
  <c r="N30" i="45"/>
  <c r="P30" i="45" s="1"/>
  <c r="N31" i="45"/>
  <c r="P31" i="45" s="1"/>
  <c r="N32" i="45"/>
  <c r="P32" i="45" s="1"/>
  <c r="N33" i="45"/>
  <c r="P33" i="45" s="1"/>
  <c r="N34" i="45"/>
  <c r="P34" i="45" s="1"/>
  <c r="N35" i="45"/>
  <c r="P35" i="45" s="1"/>
  <c r="N36" i="45"/>
  <c r="P36" i="45" s="1"/>
  <c r="N37" i="45"/>
  <c r="P37" i="45" s="1"/>
  <c r="N38" i="45"/>
  <c r="P38" i="45" s="1"/>
  <c r="N39" i="45"/>
  <c r="P39" i="45" s="1"/>
  <c r="N40" i="45"/>
  <c r="P40" i="45" s="1"/>
  <c r="N41" i="45"/>
  <c r="P41" i="45" s="1"/>
  <c r="N42" i="45"/>
  <c r="P42" i="45" s="1"/>
  <c r="N43" i="45"/>
  <c r="P43" i="45" s="1"/>
  <c r="N44" i="45"/>
  <c r="P44" i="45" s="1"/>
  <c r="N45" i="45"/>
  <c r="P45" i="45" s="1"/>
  <c r="N46" i="45"/>
  <c r="P46" i="45" s="1"/>
  <c r="N47" i="45"/>
  <c r="P47" i="45" s="1"/>
  <c r="N48" i="45"/>
  <c r="P48" i="45" s="1"/>
  <c r="N49" i="45"/>
  <c r="P49" i="45" s="1"/>
  <c r="N2" i="45"/>
  <c r="P2" i="45" s="1"/>
  <c r="T17" i="45"/>
  <c r="I51" i="45"/>
  <c r="T18" i="45"/>
  <c r="I5" i="45"/>
  <c r="I6" i="45"/>
  <c r="I7" i="45"/>
  <c r="I8" i="45"/>
  <c r="I9" i="45"/>
  <c r="I10" i="45"/>
  <c r="I11" i="45"/>
  <c r="I12" i="45"/>
  <c r="I13" i="45"/>
  <c r="I14" i="45"/>
  <c r="I15" i="45"/>
  <c r="I16" i="45"/>
  <c r="I17" i="45"/>
  <c r="I18" i="45"/>
  <c r="I19" i="45"/>
  <c r="I20" i="45"/>
  <c r="I21" i="45"/>
  <c r="I22" i="45"/>
  <c r="I23" i="45"/>
  <c r="I24" i="45"/>
  <c r="I25" i="45"/>
  <c r="I26" i="45"/>
  <c r="I27" i="45"/>
  <c r="I28" i="45"/>
  <c r="I29" i="45"/>
  <c r="I30" i="45"/>
  <c r="I31" i="45"/>
  <c r="I32" i="45"/>
  <c r="I33" i="45"/>
  <c r="I34" i="45"/>
  <c r="I35" i="45"/>
  <c r="I36" i="45"/>
  <c r="I37" i="45"/>
  <c r="I38" i="45"/>
  <c r="I39" i="45"/>
  <c r="I40" i="45"/>
  <c r="I41" i="45"/>
  <c r="I42" i="45"/>
  <c r="I43" i="45"/>
  <c r="I44" i="45"/>
  <c r="I45" i="45"/>
  <c r="I46" i="45"/>
  <c r="I47" i="45"/>
  <c r="I48" i="45"/>
  <c r="I49" i="45"/>
  <c r="I4" i="45"/>
  <c r="I3" i="45"/>
  <c r="I2" i="45"/>
  <c r="L3" i="45"/>
  <c r="L4" i="45"/>
  <c r="L5" i="45"/>
  <c r="L6" i="45"/>
  <c r="L7" i="45"/>
  <c r="L8" i="45"/>
  <c r="L9" i="45"/>
  <c r="L10" i="45"/>
  <c r="L11" i="45"/>
  <c r="L12" i="45"/>
  <c r="L13" i="45"/>
  <c r="L14" i="45"/>
  <c r="L2" i="45"/>
  <c r="T20" i="45" l="1"/>
  <c r="A39" i="39" l="1"/>
  <c r="C1" i="2" l="1"/>
  <c r="C1" i="3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H1" authorId="0" shapeId="0" xr:uid="{00000000-0006-0000-0400-000001000000}">
      <text>
        <r>
          <rPr>
            <sz val="9"/>
            <color indexed="81"/>
            <rFont val="Tahoma"/>
            <family val="2"/>
          </rPr>
          <t>Cities are sorted in decreasing order of population.</t>
        </r>
      </text>
    </comment>
  </commentList>
</comments>
</file>

<file path=xl/sharedStrings.xml><?xml version="1.0" encoding="utf-8"?>
<sst xmlns="http://schemas.openxmlformats.org/spreadsheetml/2006/main" count="320" uniqueCount="233">
  <si>
    <t>USERNAME</t>
  </si>
  <si>
    <t>aanderson</t>
  </si>
  <si>
    <t>abbyvoigt</t>
  </si>
  <si>
    <t>abidahmed</t>
  </si>
  <si>
    <t>abigailsharp</t>
  </si>
  <si>
    <t>abokretzion2</t>
  </si>
  <si>
    <t>aeknoorheer001</t>
  </si>
  <si>
    <t>afrechette65</t>
  </si>
  <si>
    <t>aidanshea</t>
  </si>
  <si>
    <t>aijia_li</t>
  </si>
  <si>
    <t>alehrhoff</t>
  </si>
  <si>
    <t>allensu0929</t>
  </si>
  <si>
    <t>amunique_swan</t>
  </si>
  <si>
    <t>aragaini0</t>
  </si>
  <si>
    <t>ayasskatya</t>
  </si>
  <si>
    <t>bhughes21</t>
  </si>
  <si>
    <t>bmann21</t>
  </si>
  <si>
    <t>britgoh</t>
  </si>
  <si>
    <t>bryncaren</t>
  </si>
  <si>
    <t>cameronsaad</t>
  </si>
  <si>
    <t>carolinaortega9</t>
  </si>
  <si>
    <t>cdiazdv3</t>
  </si>
  <si>
    <t>cgoodrich</t>
  </si>
  <si>
    <t>charlierahbany</t>
  </si>
  <si>
    <t>cknight99</t>
  </si>
  <si>
    <t>cmui35</t>
  </si>
  <si>
    <t>czy991002</t>
  </si>
  <si>
    <t>densor</t>
  </si>
  <si>
    <t>derekripp</t>
  </si>
  <si>
    <t>dhcha</t>
  </si>
  <si>
    <t>dpoulsen21</t>
  </si>
  <si>
    <t>dzaiets</t>
  </si>
  <si>
    <t>ecohen11</t>
  </si>
  <si>
    <t>emakhamreh</t>
  </si>
  <si>
    <t>emilygoldberg</t>
  </si>
  <si>
    <t>emorrisey</t>
  </si>
  <si>
    <t>eschmid</t>
  </si>
  <si>
    <t>evansaleh1</t>
  </si>
  <si>
    <t>faisalghr</t>
  </si>
  <si>
    <t>gesong</t>
  </si>
  <si>
    <t>gnorris98</t>
  </si>
  <si>
    <t>graceajayi</t>
  </si>
  <si>
    <t>hbrookins</t>
  </si>
  <si>
    <t>hrx511124</t>
  </si>
  <si>
    <t>ifortner</t>
  </si>
  <si>
    <t>irmasaluja</t>
  </si>
  <si>
    <t>isabelmeizoso</t>
  </si>
  <si>
    <t>jameszhou1120</t>
  </si>
  <si>
    <t>jconaton</t>
  </si>
  <si>
    <t>jessehorowitz</t>
  </si>
  <si>
    <t>jialvarez</t>
  </si>
  <si>
    <t>jmccluskey</t>
  </si>
  <si>
    <t>jnault</t>
  </si>
  <si>
    <t>jnichols56</t>
  </si>
  <si>
    <t>joon9766</t>
  </si>
  <si>
    <t>katemclemore</t>
  </si>
  <si>
    <t>kbean3</t>
  </si>
  <si>
    <t>kelseymcevoy</t>
  </si>
  <si>
    <t>kgonzalez21</t>
  </si>
  <si>
    <t>khushisutaria</t>
  </si>
  <si>
    <t>kndunn9</t>
  </si>
  <si>
    <t>kumarn</t>
  </si>
  <si>
    <t>kylelyon</t>
  </si>
  <si>
    <t>laurelmiller22</t>
  </si>
  <si>
    <t>leonardobraz</t>
  </si>
  <si>
    <t>ljoyce12345</t>
  </si>
  <si>
    <t>lpdupond</t>
  </si>
  <si>
    <t>ltnguyen</t>
  </si>
  <si>
    <t>luanakiwakana</t>
  </si>
  <si>
    <t>luanfei1022</t>
  </si>
  <si>
    <t>lucasbravos</t>
  </si>
  <si>
    <t>maceopatrick</t>
  </si>
  <si>
    <t>marcocarrero10</t>
  </si>
  <si>
    <t>masahab</t>
  </si>
  <si>
    <t>matthewavena</t>
  </si>
  <si>
    <t>mayakonings</t>
  </si>
  <si>
    <t>megankavanaugh</t>
  </si>
  <si>
    <t>michaelrudy</t>
  </si>
  <si>
    <t>mollykieft</t>
  </si>
  <si>
    <t>monicafrancisco</t>
  </si>
  <si>
    <t>mostacks23</t>
  </si>
  <si>
    <t>mylesfranklin2</t>
  </si>
  <si>
    <t>neilj9530</t>
  </si>
  <si>
    <t>nialldoherty757</t>
  </si>
  <si>
    <t>nickstepanov</t>
  </si>
  <si>
    <t>nmcateer</t>
  </si>
  <si>
    <t>noahlevin</t>
  </si>
  <si>
    <t>noahschwartz</t>
  </si>
  <si>
    <t>nsalangi</t>
  </si>
  <si>
    <t>osullivanl</t>
  </si>
  <si>
    <t>oweber</t>
  </si>
  <si>
    <t>pappasdylan</t>
  </si>
  <si>
    <t>renzolara</t>
  </si>
  <si>
    <t>rishabhroy</t>
  </si>
  <si>
    <t>sarakhaleq</t>
  </si>
  <si>
    <t>sbalter</t>
  </si>
  <si>
    <t>scarmichael</t>
  </si>
  <si>
    <t>sebarosado</t>
  </si>
  <si>
    <t>shahbaz22</t>
  </si>
  <si>
    <t>sophierivard</t>
  </si>
  <si>
    <t>spencerfair7</t>
  </si>
  <si>
    <t>srosenberg</t>
  </si>
  <si>
    <t>sydneygraham</t>
  </si>
  <si>
    <t>theomagill</t>
  </si>
  <si>
    <t>thomasknipe</t>
  </si>
  <si>
    <t>treytorain</t>
  </si>
  <si>
    <t>vlan83</t>
  </si>
  <si>
    <t>yimeng99</t>
  </si>
  <si>
    <t>yrwu_paris</t>
  </si>
  <si>
    <t>ywu596</t>
  </si>
  <si>
    <t>yyang27</t>
  </si>
  <si>
    <t>zacharyross</t>
  </si>
  <si>
    <t>zhouxiaonan33</t>
  </si>
  <si>
    <t>zimmchristoph37</t>
  </si>
  <si>
    <t>zmjia00</t>
  </si>
  <si>
    <t>bchen11</t>
  </si>
  <si>
    <t>bliang</t>
  </si>
  <si>
    <t>brett_guterman</t>
  </si>
  <si>
    <t>jdlynn2022</t>
  </si>
  <si>
    <t>jimhan</t>
  </si>
  <si>
    <t>kimberlybleak</t>
  </si>
  <si>
    <t>niu0630</t>
  </si>
  <si>
    <t>shuran1014</t>
  </si>
  <si>
    <t>Left-click on the down arrow</t>
  </si>
  <si>
    <t>Enter Username on Sheet HW3</t>
  </si>
  <si>
    <t>a</t>
  </si>
  <si>
    <t>b</t>
  </si>
  <si>
    <t>c</t>
  </si>
  <si>
    <t>d</t>
  </si>
  <si>
    <t>benitalukose</t>
  </si>
  <si>
    <t>Name</t>
  </si>
  <si>
    <t>Node number</t>
  </si>
  <si>
    <t>Market size (population in thousands)</t>
  </si>
  <si>
    <t>Fort McMurray</t>
  </si>
  <si>
    <t>Peace River</t>
  </si>
  <si>
    <t>High Prairie</t>
  </si>
  <si>
    <t>Gift Lake</t>
  </si>
  <si>
    <t>Grande Prairie</t>
  </si>
  <si>
    <t>Slave Lake</t>
  </si>
  <si>
    <t>Valleyview</t>
  </si>
  <si>
    <t>Lac La Biche</t>
  </si>
  <si>
    <t>Swan Hills</t>
  </si>
  <si>
    <t>Bonnyville</t>
  </si>
  <si>
    <t>Whitecourt</t>
  </si>
  <si>
    <t>Westlock</t>
  </si>
  <si>
    <t>Gibbons</t>
  </si>
  <si>
    <t>Vegreville</t>
  </si>
  <si>
    <t>Edson</t>
  </si>
  <si>
    <t>Drayton Valley</t>
  </si>
  <si>
    <t>Spruce Grove</t>
  </si>
  <si>
    <t>Edmonton</t>
  </si>
  <si>
    <t>Hinton</t>
  </si>
  <si>
    <t>Viking</t>
  </si>
  <si>
    <t>Lloydminster</t>
  </si>
  <si>
    <t>Wainwright</t>
  </si>
  <si>
    <t>Intersection</t>
  </si>
  <si>
    <t>Red Deer</t>
  </si>
  <si>
    <t>Killam</t>
  </si>
  <si>
    <t>Camrose</t>
  </si>
  <si>
    <t>Rocky Mountain House</t>
  </si>
  <si>
    <t>Stettler</t>
  </si>
  <si>
    <t>Coronation</t>
  </si>
  <si>
    <t>Provost</t>
  </si>
  <si>
    <t>Three Hills</t>
  </si>
  <si>
    <t>Innisfail</t>
  </si>
  <si>
    <t>Drumheller</t>
  </si>
  <si>
    <t>Youngstown</t>
  </si>
  <si>
    <t>Empress</t>
  </si>
  <si>
    <t>Oyen</t>
  </si>
  <si>
    <t>Calgary</t>
  </si>
  <si>
    <t>Strathmore</t>
  </si>
  <si>
    <t>Vulcan</t>
  </si>
  <si>
    <t>Brooks</t>
  </si>
  <si>
    <t>Medicine Hat</t>
  </si>
  <si>
    <t>Taber</t>
  </si>
  <si>
    <t>Lethbridge</t>
  </si>
  <si>
    <t>Crowsnest Pass</t>
  </si>
  <si>
    <t>Pincher Creek</t>
  </si>
  <si>
    <t>Milk River</t>
  </si>
  <si>
    <t>Cardston</t>
  </si>
  <si>
    <t>From:</t>
  </si>
  <si>
    <t>To:</t>
  </si>
  <si>
    <t>Distance (km)</t>
  </si>
  <si>
    <t>From</t>
  </si>
  <si>
    <t>To</t>
  </si>
  <si>
    <t xml:space="preserve">What is the total demand for all of the nodes combined?  </t>
  </si>
  <si>
    <t>What is the node number and demand for the city with the third-highest demand? (Edmonton and Calgary should be the top two.)</t>
  </si>
  <si>
    <t>Demand</t>
  </si>
  <si>
    <t>What is the minimum number of new facilities that need to be opened to satisfy all of the demand?  (Remember that one of the current facilities—Calgary or Edmonton—will be closed.</t>
  </si>
  <si>
    <t>annualized capital and operating cost (with the annualized revenue from selling a facility subtracted)</t>
  </si>
  <si>
    <t>annual production cost</t>
  </si>
  <si>
    <t>annual transport cost</t>
  </si>
  <si>
    <r>
      <t xml:space="preserve">As a </t>
    </r>
    <r>
      <rPr>
        <u/>
        <sz val="11"/>
        <color theme="1"/>
        <rFont val="Calibri"/>
        <family val="2"/>
      </rPr>
      <t>lower bound</t>
    </r>
    <r>
      <rPr>
        <sz val="11"/>
        <color theme="1"/>
        <rFont val="Calibri"/>
        <family val="2"/>
      </rPr>
      <t xml:space="preserve"> benchmark for the total cost, assume that for each potential new facility, we can open a fraction of the facility (any number between zero and one).  Find the production and distribution network that minimizes total cost under this assumption.  You still have to close either the Edmonton facility or the Calgary facility and keep the other one open.  In other words, the part about opening a fraction of a facility does not apply to Edmonton and Calgary.  Allow shipments to be fractional.  Report all costs. (Hint: Your solver model for this question should be similar to the “oil extra” model but instead of binary constraints for the potential new facilities, you should have the constraints “0 ≤ binary variables ≤ 1.”)</t>
    </r>
  </si>
  <si>
    <t>Which facility servers only itself?  (Enter node number.)</t>
  </si>
  <si>
    <t>How many nodes does Lethbridge (Node 47) serve, including itself?</t>
  </si>
  <si>
    <t>Which facility serves Node 44? (Enter node number of facility.)</t>
  </si>
  <si>
    <t>What is the distance in km to Node 11 from the facility that serves it?</t>
  </si>
  <si>
    <t>Report production at the following facilities. Enter zero for a facility that is not open.</t>
  </si>
  <si>
    <t>d1</t>
  </si>
  <si>
    <t>d2</t>
  </si>
  <si>
    <t>d3</t>
  </si>
  <si>
    <t>d4</t>
  </si>
  <si>
    <t>d5</t>
  </si>
  <si>
    <t>d6</t>
  </si>
  <si>
    <t>d7</t>
  </si>
  <si>
    <t>d8</t>
  </si>
  <si>
    <t>d9</t>
  </si>
  <si>
    <t>d10</t>
  </si>
  <si>
    <t>d11</t>
  </si>
  <si>
    <t>d12</t>
  </si>
  <si>
    <t>d13</t>
  </si>
  <si>
    <t>Answer the following 4 questions based on the solution found for Problem 6.</t>
  </si>
  <si>
    <t>Pop. ('000)</t>
  </si>
  <si>
    <r>
      <t xml:space="preserve">As an </t>
    </r>
    <r>
      <rPr>
        <u/>
        <sz val="11"/>
        <color theme="1"/>
        <rFont val="Calibri"/>
        <family val="2"/>
      </rPr>
      <t>upper bound</t>
    </r>
    <r>
      <rPr>
        <sz val="11"/>
        <color theme="1"/>
        <rFont val="Calibri"/>
        <family val="2"/>
      </rPr>
      <t xml:space="preserve"> benchmark for the total cost, assume that all of the new facilities are opened, the Calgary facility is kept open, and the Edmonton facility is closed.  Find the distribution plan that minimizes total cost under these assumptions.  Allow shipments to be fractional.  Report all costs.  (Hint: Use your solver model in HW 7 as a starting point in answering this question.)</t>
    </r>
  </si>
  <si>
    <t>Determine the production and distribution network that minimizes total cost.  Allow shipments to be fractional.  One of the Edmonton and Calgary facilities must close and the other must remain open. Report all costs.  Report how much to produce at each facility. (Hint: Your solver model for this question should be similar to the “oil extra” example, including the binary constraints. Hint 2: Even if you formulate the solver model for this question correctly, solver may take a few seconds to find the optimal solution.)</t>
  </si>
  <si>
    <t>Capacity</t>
  </si>
  <si>
    <t>Flow in</t>
  </si>
  <si>
    <t>Flow Out</t>
  </si>
  <si>
    <t>FI+ Supply</t>
  </si>
  <si>
    <t>FO+ Demand</t>
  </si>
  <si>
    <t>Cost</t>
  </si>
  <si>
    <t>Flow</t>
  </si>
  <si>
    <t>Open/ Closed</t>
  </si>
  <si>
    <t>Bound</t>
  </si>
  <si>
    <t>Prod.</t>
  </si>
  <si>
    <t>Cap/Op</t>
  </si>
  <si>
    <t>Prod</t>
  </si>
  <si>
    <t>Trans</t>
  </si>
  <si>
    <t>TOTAL</t>
  </si>
  <si>
    <t>Refund</t>
  </si>
  <si>
    <t>(w/ refund)</t>
  </si>
  <si>
    <t>Nodes served by 47:</t>
  </si>
  <si>
    <t>Distance from 11 to sup: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</si>
</sst>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quot;$&quot;* #,##0.00_-;\-&quot;$&quot;* #,##0.00_-;_-&quot;$&quot;* &quot;-&quot;??_-;_-@_-"/>
    <numFmt numFmtId="165" formatCode="0.000"/>
    <numFmt numFmtId="166" formatCode="&quot;$&quot;#,##0.00"/>
  </numFmts>
  <fonts count="19" x14ac:knownFonts="1">
    <font>
      <sz val="11"/>
      <color theme="1"/>
      <name val="Calibri"/>
      <family val="2"/>
      <scheme val="minor"/>
    </font>
    <font>
      <sz val="10"/>
      <name val="Arial"/>
      <family val="2"/>
    </font>
    <font>
      <b/>
      <sz val="16"/>
      <name val="Calibri"/>
      <family val="2"/>
      <scheme val="minor"/>
    </font>
    <font>
      <b/>
      <sz val="16"/>
      <color rgb="FFC00000"/>
      <name val="Calibri"/>
      <family val="2"/>
      <scheme val="minor"/>
    </font>
    <font>
      <sz val="10"/>
      <name val="Calibri"/>
      <family val="2"/>
      <scheme val="minor"/>
    </font>
    <font>
      <i/>
      <sz val="10"/>
      <color theme="0" tint="-0.499984740745262"/>
      <name val="Calibri"/>
      <family val="2"/>
      <scheme val="minor"/>
    </font>
    <font>
      <sz val="11"/>
      <name val="Calibri"/>
      <family val="2"/>
      <scheme val="minor"/>
    </font>
    <font>
      <sz val="10"/>
      <name val="Arial"/>
      <family val="2"/>
    </font>
    <font>
      <b/>
      <sz val="12"/>
      <color theme="0" tint="-0.499984740745262"/>
      <name val="Calibri"/>
      <family val="2"/>
      <scheme val="minor"/>
    </font>
    <font>
      <b/>
      <sz val="14"/>
      <color rgb="FFFF0000"/>
      <name val="Calibri"/>
      <family val="2"/>
      <scheme val="minor"/>
    </font>
    <font>
      <sz val="11"/>
      <color theme="1"/>
      <name val="Calibri"/>
      <family val="2"/>
      <scheme val="minor"/>
    </font>
    <font>
      <i/>
      <sz val="11"/>
      <name val="Calibri"/>
      <family val="2"/>
      <scheme val="minor"/>
    </font>
    <font>
      <b/>
      <sz val="10"/>
      <name val="Calibri"/>
      <family val="2"/>
      <scheme val="minor"/>
    </font>
    <font>
      <b/>
      <sz val="11"/>
      <color theme="1"/>
      <name val="Calibri"/>
      <family val="2"/>
      <scheme val="minor"/>
    </font>
    <font>
      <sz val="11"/>
      <color theme="1"/>
      <name val="Calibri"/>
      <family val="2"/>
    </font>
    <font>
      <b/>
      <sz val="11"/>
      <color rgb="FF00B050"/>
      <name val="Calibri"/>
      <family val="2"/>
      <scheme val="minor"/>
    </font>
    <font>
      <u/>
      <sz val="11"/>
      <color theme="1"/>
      <name val="Calibri"/>
      <family val="2"/>
    </font>
    <font>
      <b/>
      <sz val="10"/>
      <color theme="0" tint="-0.34998626667073579"/>
      <name val="Calibri"/>
      <family val="2"/>
      <scheme val="minor"/>
    </font>
    <font>
      <sz val="9"/>
      <color indexed="81"/>
      <name val="Tahoma"/>
      <family val="2"/>
    </font>
  </fonts>
  <fills count="7">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66FFFF"/>
        <bgColor indexed="64"/>
      </patternFill>
    </fill>
    <fill>
      <patternFill patternType="solid">
        <fgColor rgb="FFFFFF0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4">
    <xf numFmtId="0" fontId="0" fillId="0" borderId="0"/>
    <xf numFmtId="0" fontId="1" fillId="0" borderId="0"/>
    <xf numFmtId="164" fontId="7" fillId="0" borderId="0" applyFont="0" applyFill="0" applyBorder="0" applyAlignment="0" applyProtection="0"/>
    <xf numFmtId="43" fontId="1" fillId="0" borderId="0" applyFont="0" applyFill="0" applyBorder="0" applyAlignment="0" applyProtection="0"/>
  </cellStyleXfs>
  <cellXfs count="40">
    <xf numFmtId="0" fontId="0" fillId="0" borderId="0" xfId="0"/>
    <xf numFmtId="0" fontId="2" fillId="0" borderId="0" xfId="1" applyFont="1" applyAlignment="1">
      <alignment vertical="center"/>
    </xf>
    <xf numFmtId="0" fontId="4" fillId="0" borderId="0" xfId="1" applyFont="1" applyAlignment="1">
      <alignment vertical="center"/>
    </xf>
    <xf numFmtId="0" fontId="4" fillId="0" borderId="0" xfId="1" applyFont="1" applyAlignment="1">
      <alignment horizontal="center" vertical="center"/>
    </xf>
    <xf numFmtId="0" fontId="1" fillId="0" borderId="0" xfId="1"/>
    <xf numFmtId="0" fontId="5" fillId="0" borderId="0" xfId="1" applyFont="1" applyAlignment="1">
      <alignment horizontal="center" vertical="center"/>
    </xf>
    <xf numFmtId="0" fontId="6" fillId="3" borderId="2" xfId="1" applyFont="1" applyFill="1" applyBorder="1" applyAlignment="1">
      <alignment horizontal="left" vertical="center" wrapText="1"/>
    </xf>
    <xf numFmtId="0" fontId="9" fillId="2" borderId="1" xfId="1" applyFont="1" applyFill="1" applyBorder="1" applyAlignment="1">
      <alignment horizontal="center" vertical="center"/>
    </xf>
    <xf numFmtId="0" fontId="3" fillId="2" borderId="1" xfId="1" applyFont="1" applyFill="1" applyBorder="1" applyAlignment="1" applyProtection="1">
      <alignment horizontal="center" vertical="center"/>
      <protection locked="0"/>
    </xf>
    <xf numFmtId="0" fontId="6" fillId="0" borderId="0" xfId="1" applyFont="1" applyAlignment="1">
      <alignment vertical="center"/>
    </xf>
    <xf numFmtId="0" fontId="11" fillId="0" borderId="0" xfId="1" applyFont="1" applyAlignment="1">
      <alignment horizontal="center" vertical="center"/>
    </xf>
    <xf numFmtId="0" fontId="10" fillId="0" borderId="0" xfId="0" applyFont="1"/>
    <xf numFmtId="0" fontId="6" fillId="3" borderId="2" xfId="1" applyFont="1" applyFill="1" applyBorder="1" applyAlignment="1">
      <alignment horizontal="right" vertical="center" wrapText="1"/>
    </xf>
    <xf numFmtId="0" fontId="4" fillId="0" borderId="0" xfId="1" applyFont="1" applyFill="1" applyBorder="1" applyAlignment="1" applyProtection="1">
      <alignment horizontal="center" vertical="center"/>
    </xf>
    <xf numFmtId="0" fontId="4" fillId="0" borderId="0" xfId="1" applyFont="1" applyFill="1" applyAlignment="1">
      <alignment horizontal="center" vertical="center"/>
    </xf>
    <xf numFmtId="2" fontId="0" fillId="0" borderId="0" xfId="0" applyNumberFormat="1" applyFont="1" applyFill="1" applyBorder="1" applyAlignment="1">
      <alignment horizontal="center"/>
    </xf>
    <xf numFmtId="0" fontId="12" fillId="0" borderId="0" xfId="1" applyFont="1" applyAlignment="1">
      <alignment horizontal="center" vertical="center"/>
    </xf>
    <xf numFmtId="0" fontId="12" fillId="0" borderId="0" xfId="1" applyFont="1" applyAlignment="1">
      <alignment horizontal="right" vertical="center"/>
    </xf>
    <xf numFmtId="165" fontId="4" fillId="0" borderId="2" xfId="1" applyNumberFormat="1" applyFont="1" applyFill="1" applyBorder="1" applyAlignment="1" applyProtection="1">
      <alignment horizontal="center" vertical="center"/>
      <protection locked="0"/>
    </xf>
    <xf numFmtId="1" fontId="4" fillId="4" borderId="2" xfId="1" applyNumberFormat="1" applyFont="1" applyFill="1" applyBorder="1" applyAlignment="1" applyProtection="1">
      <alignment horizontal="center" vertical="center"/>
      <protection locked="0"/>
    </xf>
    <xf numFmtId="0" fontId="0" fillId="0" borderId="0" xfId="0" applyAlignment="1">
      <alignment horizontal="center"/>
    </xf>
    <xf numFmtId="0" fontId="13" fillId="0" borderId="0" xfId="0" applyFont="1" applyAlignment="1">
      <alignment horizontal="center" wrapText="1"/>
    </xf>
    <xf numFmtId="0" fontId="13" fillId="0" borderId="0" xfId="0" applyFont="1" applyAlignment="1">
      <alignment horizontal="center"/>
    </xf>
    <xf numFmtId="0" fontId="15" fillId="0" borderId="0" xfId="0" applyFont="1" applyAlignment="1">
      <alignment horizontal="center"/>
    </xf>
    <xf numFmtId="0" fontId="8" fillId="0" borderId="0" xfId="0" applyFont="1" applyFill="1" applyAlignment="1">
      <alignment horizontal="center" vertical="center"/>
    </xf>
    <xf numFmtId="0" fontId="13" fillId="0" borderId="0" xfId="0" applyFont="1"/>
    <xf numFmtId="166" fontId="4" fillId="0" borderId="2" xfId="1" applyNumberFormat="1" applyFont="1" applyFill="1" applyBorder="1" applyAlignment="1" applyProtection="1">
      <alignment horizontal="center" vertical="center"/>
      <protection locked="0"/>
    </xf>
    <xf numFmtId="0" fontId="8" fillId="0" borderId="0" xfId="0" applyFont="1" applyAlignment="1" applyProtection="1">
      <alignment vertical="center"/>
      <protection locked="0"/>
    </xf>
    <xf numFmtId="0" fontId="4" fillId="0" borderId="0" xfId="1" applyFont="1" applyAlignment="1" applyProtection="1">
      <alignment horizontal="center" vertical="center"/>
      <protection locked="0"/>
    </xf>
    <xf numFmtId="3" fontId="4" fillId="4" borderId="2" xfId="1" applyNumberFormat="1" applyFont="1" applyFill="1" applyBorder="1" applyAlignment="1" applyProtection="1">
      <alignment horizontal="center" vertical="center"/>
      <protection locked="0"/>
    </xf>
    <xf numFmtId="0" fontId="14" fillId="3" borderId="2" xfId="1" applyFont="1" applyFill="1" applyBorder="1" applyAlignment="1">
      <alignment horizontal="left" vertical="center" wrapText="1"/>
    </xf>
    <xf numFmtId="0" fontId="17" fillId="0" borderId="0" xfId="1" applyFont="1" applyAlignment="1">
      <alignment horizontal="right" vertical="center"/>
    </xf>
    <xf numFmtId="4" fontId="4" fillId="4" borderId="2" xfId="1" applyNumberFormat="1" applyFont="1" applyFill="1" applyBorder="1" applyAlignment="1" applyProtection="1">
      <alignment horizontal="center" vertical="center"/>
      <protection locked="0"/>
    </xf>
    <xf numFmtId="0" fontId="4" fillId="0" borderId="2" xfId="1" applyFont="1" applyBorder="1" applyAlignment="1" applyProtection="1">
      <alignment horizontal="center" vertical="center"/>
      <protection locked="0"/>
    </xf>
    <xf numFmtId="0" fontId="0" fillId="5" borderId="0" xfId="0" applyFill="1"/>
    <xf numFmtId="0" fontId="0" fillId="0" borderId="0" xfId="0" applyFill="1"/>
    <xf numFmtId="0" fontId="0" fillId="6" borderId="0" xfId="0" applyFill="1"/>
    <xf numFmtId="0" fontId="0" fillId="0" borderId="3" xfId="0" applyBorder="1" applyAlignment="1">
      <alignment horizontal="center"/>
    </xf>
    <xf numFmtId="0" fontId="15" fillId="0" borderId="3" xfId="0" applyFont="1" applyBorder="1" applyAlignment="1">
      <alignment horizontal="center"/>
    </xf>
    <xf numFmtId="0" fontId="0" fillId="5" borderId="3" xfId="0" applyFill="1" applyBorder="1"/>
  </cellXfs>
  <cellStyles count="4">
    <cellStyle name="Comma 2" xfId="3" xr:uid="{00000000-0005-0000-0000-000000000000}"/>
    <cellStyle name="Currency 2" xfId="2" xr:uid="{00000000-0005-0000-0000-000001000000}"/>
    <cellStyle name="Normal" xfId="0" builtinId="0"/>
    <cellStyle name="Normal 2" xfId="1" xr:uid="{00000000-0005-0000-0000-000003000000}"/>
  </cellStyles>
  <dxfs count="0"/>
  <tableStyles count="0" defaultTableStyle="TableStyleMedium2" defaultPivotStyle="PivotStyleLight16"/>
  <colors>
    <mruColors>
      <color rgb="FF66FF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Drop" dropLines="40" dropStyle="combo" dx="20" fmlaLink="$AC$1" fmlaRange="$AB$1:$AB$135" noThreeD="1" sel="90" val="73"/>
</file>

<file path=xl/drawings/drawing1.xml><?xml version="1.0" encoding="utf-8"?>
<xdr:wsDr xmlns:xdr="http://schemas.openxmlformats.org/drawingml/2006/spreadsheetDrawing" xmlns:a="http://schemas.openxmlformats.org/drawingml/2006/main">
  <xdr:twoCellAnchor>
    <xdr:from>
      <xdr:col>0</xdr:col>
      <xdr:colOff>45720</xdr:colOff>
      <xdr:row>1</xdr:row>
      <xdr:rowOff>53340</xdr:rowOff>
    </xdr:from>
    <xdr:to>
      <xdr:col>4</xdr:col>
      <xdr:colOff>213360</xdr:colOff>
      <xdr:row>4</xdr:row>
      <xdr:rowOff>121920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5720" y="449580"/>
          <a:ext cx="5935980" cy="59436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FF0000"/>
              </a:solidFill>
            </a:rPr>
            <a:t>Select your USERNAME from the dropdown menu above. </a:t>
          </a:r>
          <a:br>
            <a:rPr lang="en-US" sz="1600" b="1">
              <a:solidFill>
                <a:srgbClr val="FF0000"/>
              </a:solidFill>
            </a:rPr>
          </a:br>
          <a:r>
            <a:rPr lang="en-US" sz="1600" b="1">
              <a:solidFill>
                <a:srgbClr val="FF0000"/>
              </a:solidFill>
            </a:rPr>
            <a:t>Use</a:t>
          </a:r>
          <a:r>
            <a:rPr lang="en-US" sz="1600" b="1" baseline="0">
              <a:solidFill>
                <a:srgbClr val="FF0000"/>
              </a:solidFill>
            </a:rPr>
            <a:t> the Arrow keys or Page Up/Page Down keys to find your name.</a:t>
          </a:r>
          <a:endParaRPr lang="en-US" sz="1600" b="1">
            <a:solidFill>
              <a:srgbClr val="FF0000"/>
            </a:solidFill>
          </a:endParaRPr>
        </a:p>
      </xdr:txBody>
    </xdr:sp>
    <xdr:clientData/>
  </xdr:twoCellAnchor>
  <xdr:twoCellAnchor>
    <xdr:from>
      <xdr:col>0</xdr:col>
      <xdr:colOff>45720</xdr:colOff>
      <xdr:row>5</xdr:row>
      <xdr:rowOff>38100</xdr:rowOff>
    </xdr:from>
    <xdr:to>
      <xdr:col>4</xdr:col>
      <xdr:colOff>213360</xdr:colOff>
      <xdr:row>23</xdr:row>
      <xdr:rowOff>152400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45720" y="1165860"/>
          <a:ext cx="5935980" cy="340614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1" i="0" baseline="0">
              <a:solidFill>
                <a:schemeClr val="dk1"/>
              </a:solidFill>
              <a:effectLst/>
              <a:latin typeface="+mn-lt"/>
              <a:ea typeface="+mn-ea"/>
              <a:cs typeface="+mn-cs"/>
            </a:rPr>
            <a:t>Instructions (IMPORTANT - Please Read!)</a:t>
          </a:r>
        </a:p>
        <a:p>
          <a:pPr rtl="0"/>
          <a:endParaRPr lang="en-US">
            <a:effectLst/>
          </a:endParaRPr>
        </a:p>
        <a:p>
          <a:pPr rtl="0"/>
          <a:r>
            <a:rPr lang="en-US" sz="1100" b="0" i="0" baseline="0">
              <a:solidFill>
                <a:schemeClr val="dk1"/>
              </a:solidFill>
              <a:effectLst/>
              <a:latin typeface="+mn-lt"/>
              <a:ea typeface="+mn-ea"/>
              <a:cs typeface="+mn-cs"/>
            </a:rPr>
            <a:t>1. Select your Username from the dropdown menu above.</a:t>
          </a:r>
        </a:p>
        <a:p>
          <a:pPr rtl="0"/>
          <a:r>
            <a:rPr lang="en-US" sz="1100" b="0" i="0" baseline="0">
              <a:solidFill>
                <a:schemeClr val="dk1"/>
              </a:solidFill>
              <a:effectLst/>
              <a:latin typeface="+mn-lt"/>
              <a:ea typeface="+mn-ea"/>
              <a:cs typeface="+mn-cs"/>
            </a:rPr>
            <a:t>2. Enter all answers to questions on the </a:t>
          </a:r>
          <a:r>
            <a:rPr lang="en-US" sz="1100" b="1" i="0" baseline="0">
              <a:solidFill>
                <a:schemeClr val="dk1"/>
              </a:solidFill>
              <a:effectLst/>
              <a:latin typeface="+mn-lt"/>
              <a:ea typeface="+mn-ea"/>
              <a:cs typeface="+mn-cs"/>
            </a:rPr>
            <a:t>'Questions' </a:t>
          </a:r>
          <a:r>
            <a:rPr lang="en-US" sz="1100" b="0" i="0" baseline="0">
              <a:solidFill>
                <a:schemeClr val="dk1"/>
              </a:solidFill>
              <a:effectLst/>
              <a:latin typeface="+mn-lt"/>
              <a:ea typeface="+mn-ea"/>
              <a:cs typeface="+mn-cs"/>
            </a:rPr>
            <a:t>sheet. Submit your own workbook that you downloaded yourself while logged into the Course Web. </a:t>
          </a:r>
          <a:endParaRPr lang="en-US">
            <a:effectLst/>
          </a:endParaRPr>
        </a:p>
        <a:p>
          <a:pPr rtl="0"/>
          <a:r>
            <a:rPr lang="en-US" sz="1100" b="0" i="0" baseline="0">
              <a:solidFill>
                <a:schemeClr val="dk1"/>
              </a:solidFill>
              <a:effectLst/>
              <a:latin typeface="+mn-lt"/>
              <a:ea typeface="+mn-ea"/>
              <a:cs typeface="+mn-cs"/>
            </a:rPr>
            <a:t>3. You can use the Questions sheet for your calculations.  However, make sure you enter your answers into the designated cells (yellow cells).  </a:t>
          </a:r>
          <a:endParaRPr lang="en-US">
            <a:effectLst/>
          </a:endParaRPr>
        </a:p>
        <a:p>
          <a:pPr rtl="0"/>
          <a:r>
            <a:rPr lang="en-US" sz="1100" b="0" i="0" baseline="0">
              <a:solidFill>
                <a:schemeClr val="dk1"/>
              </a:solidFill>
              <a:effectLst/>
              <a:latin typeface="+mn-lt"/>
              <a:ea typeface="+mn-ea"/>
              <a:cs typeface="+mn-cs"/>
            </a:rPr>
            <a:t>4. This homework must be submitted online </a:t>
          </a:r>
          <a:r>
            <a:rPr lang="en-US" sz="1100" b="1" i="0" baseline="0">
              <a:solidFill>
                <a:schemeClr val="dk1"/>
              </a:solidFill>
              <a:effectLst/>
              <a:latin typeface="+mn-lt"/>
              <a:ea typeface="+mn-ea"/>
              <a:cs typeface="+mn-cs"/>
            </a:rPr>
            <a:t>before midnight on Monday, November 16, 2020</a:t>
          </a:r>
          <a:r>
            <a:rPr lang="en-US" sz="1100" b="0" i="0" baseline="0">
              <a:solidFill>
                <a:schemeClr val="dk1"/>
              </a:solidFill>
              <a:effectLst/>
              <a:latin typeface="+mn-lt"/>
              <a:ea typeface="+mn-ea"/>
              <a:cs typeface="+mn-cs"/>
            </a:rPr>
            <a:t>. Late submissions will not be accepted.  </a:t>
          </a:r>
          <a:endParaRPr lang="en-US">
            <a:effectLst/>
          </a:endParaRPr>
        </a:p>
        <a:p>
          <a:pPr rtl="0"/>
          <a:r>
            <a:rPr lang="en-US" sz="1100" b="0" i="0" baseline="0">
              <a:solidFill>
                <a:schemeClr val="dk1"/>
              </a:solidFill>
              <a:effectLst/>
              <a:latin typeface="+mn-lt"/>
              <a:ea typeface="+mn-ea"/>
              <a:cs typeface="+mn-cs"/>
            </a:rPr>
            <a:t>5.  Since you will be using Formulas in Excel, the </a:t>
          </a:r>
          <a:r>
            <a:rPr lang="en-US" sz="1100" b="1" i="0" baseline="0">
              <a:solidFill>
                <a:schemeClr val="dk1"/>
              </a:solidFill>
              <a:effectLst/>
              <a:latin typeface="+mn-lt"/>
              <a:ea typeface="+mn-ea"/>
              <a:cs typeface="+mn-cs"/>
            </a:rPr>
            <a:t>BEST</a:t>
          </a:r>
          <a:r>
            <a:rPr lang="en-US" sz="1100" b="0" i="0" baseline="0">
              <a:solidFill>
                <a:schemeClr val="dk1"/>
              </a:solidFill>
              <a:effectLst/>
              <a:latin typeface="+mn-lt"/>
              <a:ea typeface="+mn-ea"/>
              <a:cs typeface="+mn-cs"/>
            </a:rPr>
            <a:t> way to enter an answer into an Answer Cell is to Copy the cell containing the answer, then click inside the answer cell and choose 'Paste-Special' 'Values.' This will ensure that we receive your </a:t>
          </a:r>
          <a:r>
            <a:rPr lang="en-US" sz="1100" b="1" i="1" baseline="0">
              <a:solidFill>
                <a:schemeClr val="dk1"/>
              </a:solidFill>
              <a:effectLst/>
              <a:latin typeface="+mn-lt"/>
              <a:ea typeface="+mn-ea"/>
              <a:cs typeface="+mn-cs"/>
            </a:rPr>
            <a:t>exact</a:t>
          </a:r>
          <a:r>
            <a:rPr lang="en-US" sz="1100" b="0" i="0" baseline="0">
              <a:solidFill>
                <a:schemeClr val="dk1"/>
              </a:solidFill>
              <a:effectLst/>
              <a:latin typeface="+mn-lt"/>
              <a:ea typeface="+mn-ea"/>
              <a:cs typeface="+mn-cs"/>
            </a:rPr>
            <a:t> answer and not a </a:t>
          </a:r>
          <a:r>
            <a:rPr lang="en-US" sz="1100" b="1" i="1" baseline="0">
              <a:solidFill>
                <a:schemeClr val="dk1"/>
              </a:solidFill>
              <a:effectLst/>
              <a:latin typeface="+mn-lt"/>
              <a:ea typeface="+mn-ea"/>
              <a:cs typeface="+mn-cs"/>
            </a:rPr>
            <a:t>rounded</a:t>
          </a:r>
          <a:r>
            <a:rPr lang="en-US" sz="1100" b="0" i="1" baseline="0">
              <a:solidFill>
                <a:schemeClr val="dk1"/>
              </a:solidFill>
              <a:effectLst/>
              <a:latin typeface="+mn-lt"/>
              <a:ea typeface="+mn-ea"/>
              <a:cs typeface="+mn-cs"/>
            </a:rPr>
            <a:t> </a:t>
          </a:r>
          <a:r>
            <a:rPr lang="en-US" sz="1100" b="0" i="0" baseline="0">
              <a:solidFill>
                <a:schemeClr val="dk1"/>
              </a:solidFill>
              <a:effectLst/>
              <a:latin typeface="+mn-lt"/>
              <a:ea typeface="+mn-ea"/>
              <a:cs typeface="+mn-cs"/>
            </a:rPr>
            <a:t>answer. (</a:t>
          </a:r>
          <a:r>
            <a:rPr lang="en-US" sz="1100" b="1" i="0" baseline="0">
              <a:solidFill>
                <a:schemeClr val="dk1"/>
              </a:solidFill>
              <a:effectLst/>
              <a:latin typeface="+mn-lt"/>
              <a:ea typeface="+mn-ea"/>
              <a:cs typeface="+mn-cs"/>
            </a:rPr>
            <a:t>No credit will be given</a:t>
          </a:r>
          <a:r>
            <a:rPr lang="en-US" sz="1100" b="0" i="0" baseline="0">
              <a:solidFill>
                <a:schemeClr val="dk1"/>
              </a:solidFill>
              <a:effectLst/>
              <a:latin typeface="+mn-lt"/>
              <a:ea typeface="+mn-ea"/>
              <a:cs typeface="+mn-cs"/>
            </a:rPr>
            <a:t> for improperly formatted answers or rounded answers.) Alternately you can use cell references in your answers.  However, </a:t>
          </a:r>
          <a:r>
            <a:rPr lang="en-US" sz="1100" b="1" i="1" baseline="0">
              <a:solidFill>
                <a:schemeClr val="dk1"/>
              </a:solidFill>
              <a:effectLst/>
              <a:latin typeface="+mn-lt"/>
              <a:ea typeface="+mn-ea"/>
              <a:cs typeface="+mn-cs"/>
            </a:rPr>
            <a:t>avoid</a:t>
          </a:r>
          <a:r>
            <a:rPr lang="en-US" sz="1100" b="0" i="0" baseline="0">
              <a:solidFill>
                <a:schemeClr val="dk1"/>
              </a:solidFill>
              <a:effectLst/>
              <a:latin typeface="+mn-lt"/>
              <a:ea typeface="+mn-ea"/>
              <a:cs typeface="+mn-cs"/>
            </a:rPr>
            <a:t> 'typing' numerical answers into cell, as you may make mistakes. </a:t>
          </a:r>
        </a:p>
        <a:p>
          <a:pPr rtl="0"/>
          <a:r>
            <a:rPr lang="en-US" sz="1100" b="1" i="0" baseline="0">
              <a:solidFill>
                <a:srgbClr val="C00000"/>
              </a:solidFill>
              <a:effectLst/>
              <a:latin typeface="+mn-lt"/>
              <a:ea typeface="+mn-ea"/>
              <a:cs typeface="+mn-cs"/>
            </a:rPr>
            <a:t>6. The "Questions" sheet is not locked. Please do not delete or add rows/columns or move the answer cells on this sheet.  </a:t>
          </a:r>
        </a:p>
        <a:p>
          <a:pPr rtl="0"/>
          <a:r>
            <a:rPr lang="en-US" sz="1200" b="1" i="0" baseline="0">
              <a:solidFill>
                <a:srgbClr val="0000FF"/>
              </a:solidFill>
              <a:effectLst/>
              <a:latin typeface="+mn-lt"/>
              <a:ea typeface="+mn-ea"/>
              <a:cs typeface="+mn-cs"/>
            </a:rPr>
            <a:t>7. This HW builds upon HW7</a:t>
          </a:r>
          <a:r>
            <a:rPr lang="en-US" sz="1200" b="1">
              <a:solidFill>
                <a:srgbClr val="0000FF"/>
              </a:solidFill>
              <a:effectLst/>
              <a:latin typeface="+mn-lt"/>
              <a:ea typeface="+mn-ea"/>
              <a:cs typeface="+mn-cs"/>
            </a:rPr>
            <a:t>.</a:t>
          </a:r>
          <a:endParaRPr lang="en-US" sz="1200" b="1">
            <a:solidFill>
              <a:srgbClr val="0000FF"/>
            </a:solidFill>
            <a:effectLst/>
          </a:endParaRPr>
        </a:p>
      </xdr:txBody>
    </xdr:sp>
    <xdr:clientData/>
  </xdr:twoCellAnchor>
  <mc:AlternateContent xmlns:mc="http://schemas.openxmlformats.org/markup-compatibility/2006">
    <mc:Choice xmlns:a14="http://schemas.microsoft.com/office/drawing/2010/main" Requires="a14">
      <xdr:twoCellAnchor editAs="oneCell">
        <xdr:from>
          <xdr:col>2</xdr:col>
          <xdr:colOff>53340</xdr:colOff>
          <xdr:row>0</xdr:row>
          <xdr:rowOff>30480</xdr:rowOff>
        </xdr:from>
        <xdr:to>
          <xdr:col>2</xdr:col>
          <xdr:colOff>2979420</xdr:colOff>
          <xdr:row>0</xdr:row>
          <xdr:rowOff>358140</xdr:rowOff>
        </xdr:to>
        <xdr:sp macro="" textlink="">
          <xdr:nvSpPr>
            <xdr:cNvPr id="1027" name="Drop Dow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4</xdr:col>
      <xdr:colOff>579120</xdr:colOff>
      <xdr:row>0</xdr:row>
      <xdr:rowOff>205740</xdr:rowOff>
    </xdr:from>
    <xdr:to>
      <xdr:col>15</xdr:col>
      <xdr:colOff>129540</xdr:colOff>
      <xdr:row>37</xdr:row>
      <xdr:rowOff>91440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347460" y="205740"/>
          <a:ext cx="6256020" cy="686562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This text is available in pdf format</a:t>
          </a:r>
          <a:r>
            <a:rPr lang="en-US" sz="1100" b="1" baseline="0"/>
            <a:t> (more convenient). It is here only as a reminder to download the pdf.</a:t>
          </a:r>
        </a:p>
        <a:p>
          <a:r>
            <a:rPr lang="en-US" sz="1200" b="1">
              <a:solidFill>
                <a:srgbClr val="FF0000"/>
              </a:solidFill>
              <a:effectLst/>
              <a:latin typeface="+mn-lt"/>
              <a:ea typeface="+mn-ea"/>
              <a:cs typeface="+mn-cs"/>
            </a:rPr>
            <a:t>HW8 Scenario</a:t>
          </a:r>
        </a:p>
        <a:p>
          <a:r>
            <a:rPr lang="en-US" sz="1100">
              <a:solidFill>
                <a:schemeClr val="dk1"/>
              </a:solidFill>
              <a:effectLst/>
              <a:latin typeface="+mn-lt"/>
              <a:ea typeface="+mn-ea"/>
              <a:cs typeface="+mn-cs"/>
            </a:rPr>
            <a:t>Red Dog Beer’s Vice President (VP) for Strategic Planning has asked you to investigate the possibility of closing one of the current large Edmonton and Calgary facilities and supplementing the remaining facility with several smaller facilities.  This change would be part of a strategy to appeal to customers in rural areas, by producing the beer in smaller cities.  One of the marketing slogans being considered is “We’re no big city beer—Red Dog for Red Necks.”  The VP has asked you to assume the following:</a:t>
          </a:r>
        </a:p>
        <a:p>
          <a:pPr lvl="0"/>
          <a:r>
            <a:rPr lang="en-US" sz="1100">
              <a:solidFill>
                <a:schemeClr val="dk1"/>
              </a:solidFill>
              <a:effectLst/>
              <a:latin typeface="+mn-lt"/>
              <a:ea typeface="+mn-ea"/>
              <a:cs typeface="+mn-cs"/>
            </a:rPr>
            <a:t>Of the current facilities in Edmonton and Calgary, one will remain open and one will close.  The one that remains open continues to incur the annualized capital and operating cost (Edmonton $250,000, Calgary $320,000).  For the one that closes, the annualized capital and operating cost will no longer be incurred, and Red Dog will receive an annualized equivalent of $210,000 by selling that facility.</a:t>
          </a:r>
        </a:p>
        <a:p>
          <a:pPr lvl="0"/>
          <a:r>
            <a:rPr lang="en-US" sz="1100">
              <a:solidFill>
                <a:schemeClr val="dk1"/>
              </a:solidFill>
              <a:effectLst/>
              <a:latin typeface="+mn-lt"/>
              <a:ea typeface="+mn-ea"/>
              <a:cs typeface="+mn-cs"/>
            </a:rPr>
            <a:t>Every city or town with a population of at least 20 thousand but less than a Million is a potential new facility location.</a:t>
          </a:r>
        </a:p>
        <a:p>
          <a:pPr lvl="0"/>
          <a:r>
            <a:rPr lang="en-US" sz="1100">
              <a:solidFill>
                <a:schemeClr val="dk1"/>
              </a:solidFill>
              <a:effectLst/>
              <a:latin typeface="+mn-lt"/>
              <a:ea typeface="+mn-ea"/>
              <a:cs typeface="+mn-cs"/>
            </a:rPr>
            <a:t>Every new facility has a capacity of 375 truckloads per year.</a:t>
          </a:r>
        </a:p>
        <a:p>
          <a:pPr lvl="0"/>
          <a:r>
            <a:rPr lang="en-US" sz="1100">
              <a:solidFill>
                <a:schemeClr val="dk1"/>
              </a:solidFill>
              <a:effectLst/>
              <a:latin typeface="+mn-lt"/>
              <a:ea typeface="+mn-ea"/>
              <a:cs typeface="+mn-cs"/>
            </a:rPr>
            <a:t>Demand per 1,000 people in the big cities (Calgary and Edmonton) will remain at 1.35 truckloads but will increase to 1.5 truckloads everywhere else.  (Remember to round the demand.)</a:t>
          </a:r>
        </a:p>
        <a:p>
          <a:pPr lvl="0"/>
          <a:r>
            <a:rPr lang="en-US" sz="1100">
              <a:solidFill>
                <a:schemeClr val="dk1"/>
              </a:solidFill>
              <a:effectLst/>
              <a:latin typeface="+mn-lt"/>
              <a:ea typeface="+mn-ea"/>
              <a:cs typeface="+mn-cs"/>
            </a:rPr>
            <a:t>Every new facility has a variable production cost of $600 per truckload and an annualized capital and operating cost of $125,000.</a:t>
          </a:r>
        </a:p>
        <a:p>
          <a:pPr lvl="0"/>
          <a:r>
            <a:rPr lang="en-US" sz="1100">
              <a:solidFill>
                <a:schemeClr val="dk1"/>
              </a:solidFill>
              <a:effectLst/>
              <a:latin typeface="+mn-lt"/>
              <a:ea typeface="+mn-ea"/>
              <a:cs typeface="+mn-cs"/>
            </a:rPr>
            <a:t>The transportation cost continues to be $1.95 per truckload per km for both travel to the demand locations and the return trip to the facility.</a:t>
          </a:r>
        </a:p>
        <a:p>
          <a:r>
            <a:rPr lang="en-US" sz="1100">
              <a:solidFill>
                <a:schemeClr val="dk1"/>
              </a:solidFill>
              <a:effectLst/>
              <a:latin typeface="+mn-lt"/>
              <a:ea typeface="+mn-ea"/>
              <a:cs typeface="+mn-cs"/>
            </a:rPr>
            <a:t>In the questions on the spreadsheet, when we ask you to “report all costs,” that means report the annualized capital and operating cost (with the annualized revenue from selling a facility subtracted), the annual production cost, and the annual transport cost.</a:t>
          </a:r>
        </a:p>
        <a:p>
          <a:r>
            <a:rPr lang="en-US" sz="1100">
              <a:solidFill>
                <a:schemeClr val="dk1"/>
              </a:solidFill>
              <a:effectLst/>
              <a:latin typeface="+mn-lt"/>
              <a:ea typeface="+mn-ea"/>
              <a:cs typeface="+mn-cs"/>
            </a:rPr>
            <a:t>Here is the problem we ultimately want to solve, formulated in English:</a:t>
          </a:r>
        </a:p>
        <a:p>
          <a:pPr lvl="0"/>
          <a:r>
            <a:rPr lang="en-US" sz="1100">
              <a:solidFill>
                <a:schemeClr val="dk1"/>
              </a:solidFill>
              <a:effectLst/>
              <a:latin typeface="+mn-lt"/>
              <a:ea typeface="+mn-ea"/>
              <a:cs typeface="+mn-cs"/>
            </a:rPr>
            <a:t>Minimize total cost = annualized capital and operating cost – revenue from selling facility + annual production cost + annual transportation cost</a:t>
          </a:r>
        </a:p>
        <a:p>
          <a:pPr lvl="0"/>
          <a:r>
            <a:rPr lang="en-US" sz="1100">
              <a:solidFill>
                <a:schemeClr val="dk1"/>
              </a:solidFill>
              <a:effectLst/>
              <a:latin typeface="+mn-lt"/>
              <a:ea typeface="+mn-ea"/>
              <a:cs typeface="+mn-cs"/>
            </a:rPr>
            <a:t>By changing flows on arcs, binary variables for open facilities, and variables for amount to produce at each facility</a:t>
          </a:r>
        </a:p>
        <a:p>
          <a:pPr lvl="0"/>
          <a:r>
            <a:rPr lang="en-US" sz="1100">
              <a:solidFill>
                <a:schemeClr val="dk1"/>
              </a:solidFill>
              <a:effectLst/>
              <a:latin typeface="+mn-lt"/>
              <a:ea typeface="+mn-ea"/>
              <a:cs typeface="+mn-cs"/>
            </a:rPr>
            <a:t>Subject to constraints:</a:t>
          </a:r>
        </a:p>
        <a:p>
          <a:pPr lvl="1"/>
          <a:r>
            <a:rPr lang="en-US" sz="1100">
              <a:solidFill>
                <a:schemeClr val="dk1"/>
              </a:solidFill>
              <a:effectLst/>
              <a:latin typeface="+mn-lt"/>
              <a:ea typeface="+mn-ea"/>
              <a:cs typeface="+mn-cs"/>
            </a:rPr>
            <a:t>Flow in + supply ≥ flow out + demand, for every node</a:t>
          </a:r>
        </a:p>
        <a:p>
          <a:pPr lvl="1"/>
          <a:r>
            <a:rPr lang="en-US" sz="1100">
              <a:solidFill>
                <a:schemeClr val="dk1"/>
              </a:solidFill>
              <a:effectLst/>
              <a:latin typeface="+mn-lt"/>
              <a:ea typeface="+mn-ea"/>
              <a:cs typeface="+mn-cs"/>
            </a:rPr>
            <a:t>Amount to produce ≤ (binary variable)*(capacity), for every node that could have a facility</a:t>
          </a:r>
        </a:p>
        <a:p>
          <a:pPr lvl="1"/>
          <a:r>
            <a:rPr lang="en-US" sz="1100">
              <a:solidFill>
                <a:schemeClr val="dk1"/>
              </a:solidFill>
              <a:effectLst/>
              <a:latin typeface="+mn-lt"/>
              <a:ea typeface="+mn-ea"/>
              <a:cs typeface="+mn-cs"/>
            </a:rPr>
            <a:t>Keep one of Edmonton and Calgary open, close the other one</a:t>
          </a:r>
        </a:p>
        <a:p>
          <a:pPr lvl="1"/>
          <a:r>
            <a:rPr lang="en-US" sz="1100">
              <a:solidFill>
                <a:schemeClr val="dk1"/>
              </a:solidFill>
              <a:effectLst/>
              <a:latin typeface="+mn-lt"/>
              <a:ea typeface="+mn-ea"/>
              <a:cs typeface="+mn-cs"/>
            </a:rPr>
            <a:t>Binary constraints</a:t>
          </a:r>
        </a:p>
        <a:p>
          <a:r>
            <a:rPr lang="en-US" sz="1100">
              <a:solidFill>
                <a:schemeClr val="dk1"/>
              </a:solidFill>
              <a:effectLst/>
              <a:latin typeface="+mn-lt"/>
              <a:ea typeface="+mn-ea"/>
              <a:cs typeface="+mn-cs"/>
            </a:rPr>
            <a:t>We ask you to solve this problem in Question 6.  </a:t>
          </a:r>
        </a:p>
        <a:p>
          <a:r>
            <a:rPr lang="en-US" sz="1100">
              <a:solidFill>
                <a:schemeClr val="dk1"/>
              </a:solidFill>
              <a:effectLst/>
              <a:latin typeface="+mn-lt"/>
              <a:ea typeface="+mn-ea"/>
              <a:cs typeface="+mn-cs"/>
            </a:rPr>
            <a:t>In Questions 1, 2, and 3 we ask you to do some preliminary calculations.  In Question 4, we ask you to obtain an upper bound on the optimal total cost, by solving a problem that has extra constraints.  In Question 5, we ask you to obtain a lower bound on the optimal total cost, by solving a problem that removes some of the constraints.  Finally, in Question 6, we ask you to solve this problem and analyze the optimal solution (in 7). </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0</xdr:row>
      <xdr:rowOff>0</xdr:rowOff>
    </xdr:from>
    <xdr:to>
      <xdr:col>8</xdr:col>
      <xdr:colOff>247650</xdr:colOff>
      <xdr:row>36</xdr:row>
      <xdr:rowOff>114300</xdr:rowOff>
    </xdr:to>
    <xdr:sp macro="" textlink="">
      <xdr:nvSpPr>
        <xdr:cNvPr id="2" name="Rectangle 1">
          <a:extLst>
            <a:ext uri="{FF2B5EF4-FFF2-40B4-BE49-F238E27FC236}">
              <a16:creationId xmlns:a16="http://schemas.microsoft.com/office/drawing/2014/main" id="{00000000-0008-0000-0500-000002000000}"/>
            </a:ext>
          </a:extLst>
        </xdr:cNvPr>
        <xdr:cNvSpPr/>
      </xdr:nvSpPr>
      <xdr:spPr>
        <a:xfrm>
          <a:off x="57150" y="0"/>
          <a:ext cx="5067300" cy="66979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581023</xdr:colOff>
      <xdr:row>0</xdr:row>
      <xdr:rowOff>142871</xdr:rowOff>
    </xdr:from>
    <xdr:to>
      <xdr:col>6</xdr:col>
      <xdr:colOff>228598</xdr:colOff>
      <xdr:row>2</xdr:row>
      <xdr:rowOff>71434</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3629023" y="142871"/>
          <a:ext cx="257175"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3</a:t>
          </a:r>
        </a:p>
      </xdr:txBody>
    </xdr:sp>
    <xdr:clientData/>
  </xdr:twoCellAnchor>
  <xdr:twoCellAnchor>
    <xdr:from>
      <xdr:col>5</xdr:col>
      <xdr:colOff>495300</xdr:colOff>
      <xdr:row>1</xdr:row>
      <xdr:rowOff>52388</xdr:rowOff>
    </xdr:from>
    <xdr:to>
      <xdr:col>5</xdr:col>
      <xdr:colOff>581025</xdr:colOff>
      <xdr:row>1</xdr:row>
      <xdr:rowOff>147638</xdr:rowOff>
    </xdr:to>
    <xdr:sp macro="" textlink="">
      <xdr:nvSpPr>
        <xdr:cNvPr id="4" name="Rectangle 3">
          <a:extLst>
            <a:ext uri="{FF2B5EF4-FFF2-40B4-BE49-F238E27FC236}">
              <a16:creationId xmlns:a16="http://schemas.microsoft.com/office/drawing/2014/main" id="{00000000-0008-0000-0500-000004000000}"/>
            </a:ext>
          </a:extLst>
        </xdr:cNvPr>
        <xdr:cNvSpPr/>
      </xdr:nvSpPr>
      <xdr:spPr>
        <a:xfrm>
          <a:off x="3543300" y="235268"/>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428621</xdr:colOff>
      <xdr:row>4</xdr:row>
      <xdr:rowOff>147644</xdr:rowOff>
    </xdr:from>
    <xdr:to>
      <xdr:col>2</xdr:col>
      <xdr:colOff>76196</xdr:colOff>
      <xdr:row>6</xdr:row>
      <xdr:rowOff>76207</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1038221" y="879164"/>
          <a:ext cx="257175"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4</a:t>
          </a:r>
        </a:p>
      </xdr:txBody>
    </xdr:sp>
    <xdr:clientData/>
  </xdr:twoCellAnchor>
  <xdr:twoCellAnchor>
    <xdr:from>
      <xdr:col>1</xdr:col>
      <xdr:colOff>342898</xdr:colOff>
      <xdr:row>5</xdr:row>
      <xdr:rowOff>57161</xdr:rowOff>
    </xdr:from>
    <xdr:to>
      <xdr:col>1</xdr:col>
      <xdr:colOff>428623</xdr:colOff>
      <xdr:row>5</xdr:row>
      <xdr:rowOff>152411</xdr:rowOff>
    </xdr:to>
    <xdr:sp macro="" textlink="">
      <xdr:nvSpPr>
        <xdr:cNvPr id="6" name="Rectangle 5">
          <a:extLst>
            <a:ext uri="{FF2B5EF4-FFF2-40B4-BE49-F238E27FC236}">
              <a16:creationId xmlns:a16="http://schemas.microsoft.com/office/drawing/2014/main" id="{00000000-0008-0000-0500-000006000000}"/>
            </a:ext>
          </a:extLst>
        </xdr:cNvPr>
        <xdr:cNvSpPr/>
      </xdr:nvSpPr>
      <xdr:spPr>
        <a:xfrm>
          <a:off x="952498" y="971561"/>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4760</xdr:colOff>
      <xdr:row>7</xdr:row>
      <xdr:rowOff>52375</xdr:rowOff>
    </xdr:from>
    <xdr:to>
      <xdr:col>2</xdr:col>
      <xdr:colOff>261935</xdr:colOff>
      <xdr:row>8</xdr:row>
      <xdr:rowOff>171438</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1223960" y="1332535"/>
          <a:ext cx="257175"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5</a:t>
          </a:r>
        </a:p>
      </xdr:txBody>
    </xdr:sp>
    <xdr:clientData/>
  </xdr:twoCellAnchor>
  <xdr:twoCellAnchor>
    <xdr:from>
      <xdr:col>1</xdr:col>
      <xdr:colOff>528637</xdr:colOff>
      <xdr:row>8</xdr:row>
      <xdr:rowOff>76204</xdr:rowOff>
    </xdr:from>
    <xdr:to>
      <xdr:col>2</xdr:col>
      <xdr:colOff>4762</xdr:colOff>
      <xdr:row>8</xdr:row>
      <xdr:rowOff>171454</xdr:rowOff>
    </xdr:to>
    <xdr:sp macro="" textlink="">
      <xdr:nvSpPr>
        <xdr:cNvPr id="8" name="Rectangle 7">
          <a:extLst>
            <a:ext uri="{FF2B5EF4-FFF2-40B4-BE49-F238E27FC236}">
              <a16:creationId xmlns:a16="http://schemas.microsoft.com/office/drawing/2014/main" id="{00000000-0008-0000-0500-000008000000}"/>
            </a:ext>
          </a:extLst>
        </xdr:cNvPr>
        <xdr:cNvSpPr/>
      </xdr:nvSpPr>
      <xdr:spPr>
        <a:xfrm>
          <a:off x="1138237" y="1539244"/>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609592</xdr:colOff>
      <xdr:row>7</xdr:row>
      <xdr:rowOff>114296</xdr:rowOff>
    </xdr:from>
    <xdr:to>
      <xdr:col>3</xdr:col>
      <xdr:colOff>257167</xdr:colOff>
      <xdr:row>9</xdr:row>
      <xdr:rowOff>42859</xdr:rowOff>
    </xdr:to>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828792" y="1394456"/>
          <a:ext cx="257175"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6</a:t>
          </a:r>
        </a:p>
      </xdr:txBody>
    </xdr:sp>
    <xdr:clientData/>
  </xdr:twoCellAnchor>
  <xdr:twoCellAnchor>
    <xdr:from>
      <xdr:col>3</xdr:col>
      <xdr:colOff>104775</xdr:colOff>
      <xdr:row>9</xdr:row>
      <xdr:rowOff>14292</xdr:rowOff>
    </xdr:from>
    <xdr:to>
      <xdr:col>3</xdr:col>
      <xdr:colOff>190500</xdr:colOff>
      <xdr:row>9</xdr:row>
      <xdr:rowOff>109542</xdr:rowOff>
    </xdr:to>
    <xdr:sp macro="" textlink="">
      <xdr:nvSpPr>
        <xdr:cNvPr id="10" name="Rectangle 9">
          <a:extLst>
            <a:ext uri="{FF2B5EF4-FFF2-40B4-BE49-F238E27FC236}">
              <a16:creationId xmlns:a16="http://schemas.microsoft.com/office/drawing/2014/main" id="{00000000-0008-0000-0500-00000A000000}"/>
            </a:ext>
          </a:extLst>
        </xdr:cNvPr>
        <xdr:cNvSpPr/>
      </xdr:nvSpPr>
      <xdr:spPr>
        <a:xfrm>
          <a:off x="1933575" y="1660212"/>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481011</xdr:colOff>
      <xdr:row>8</xdr:row>
      <xdr:rowOff>14274</xdr:rowOff>
    </xdr:from>
    <xdr:to>
      <xdr:col>1</xdr:col>
      <xdr:colOff>128586</xdr:colOff>
      <xdr:row>9</xdr:row>
      <xdr:rowOff>133337</xdr:rowOff>
    </xdr:to>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481011" y="1477314"/>
          <a:ext cx="257175"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7</a:t>
          </a:r>
        </a:p>
      </xdr:txBody>
    </xdr:sp>
    <xdr:clientData/>
  </xdr:twoCellAnchor>
  <xdr:twoCellAnchor>
    <xdr:from>
      <xdr:col>0</xdr:col>
      <xdr:colOff>395288</xdr:colOff>
      <xdr:row>9</xdr:row>
      <xdr:rowOff>47629</xdr:rowOff>
    </xdr:from>
    <xdr:to>
      <xdr:col>0</xdr:col>
      <xdr:colOff>481013</xdr:colOff>
      <xdr:row>9</xdr:row>
      <xdr:rowOff>142879</xdr:rowOff>
    </xdr:to>
    <xdr:sp macro="" textlink="">
      <xdr:nvSpPr>
        <xdr:cNvPr id="12" name="Rectangle 11">
          <a:extLst>
            <a:ext uri="{FF2B5EF4-FFF2-40B4-BE49-F238E27FC236}">
              <a16:creationId xmlns:a16="http://schemas.microsoft.com/office/drawing/2014/main" id="{00000000-0008-0000-0500-00000C000000}"/>
            </a:ext>
          </a:extLst>
        </xdr:cNvPr>
        <xdr:cNvSpPr/>
      </xdr:nvSpPr>
      <xdr:spPr>
        <a:xfrm>
          <a:off x="395288" y="1693549"/>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380992</xdr:colOff>
      <xdr:row>8</xdr:row>
      <xdr:rowOff>28562</xdr:rowOff>
    </xdr:from>
    <xdr:to>
      <xdr:col>4</xdr:col>
      <xdr:colOff>28567</xdr:colOff>
      <xdr:row>9</xdr:row>
      <xdr:rowOff>147625</xdr:rowOff>
    </xdr:to>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2209792" y="1491602"/>
          <a:ext cx="257175"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8</a:t>
          </a:r>
        </a:p>
      </xdr:txBody>
    </xdr:sp>
    <xdr:clientData/>
  </xdr:twoCellAnchor>
  <xdr:twoCellAnchor>
    <xdr:from>
      <xdr:col>3</xdr:col>
      <xdr:colOff>352425</xdr:colOff>
      <xdr:row>9</xdr:row>
      <xdr:rowOff>57154</xdr:rowOff>
    </xdr:from>
    <xdr:to>
      <xdr:col>3</xdr:col>
      <xdr:colOff>438150</xdr:colOff>
      <xdr:row>9</xdr:row>
      <xdr:rowOff>152404</xdr:rowOff>
    </xdr:to>
    <xdr:sp macro="" textlink="">
      <xdr:nvSpPr>
        <xdr:cNvPr id="14" name="Rectangle 13">
          <a:extLst>
            <a:ext uri="{FF2B5EF4-FFF2-40B4-BE49-F238E27FC236}">
              <a16:creationId xmlns:a16="http://schemas.microsoft.com/office/drawing/2014/main" id="{00000000-0008-0000-0500-00000E000000}"/>
            </a:ext>
          </a:extLst>
        </xdr:cNvPr>
        <xdr:cNvSpPr/>
      </xdr:nvSpPr>
      <xdr:spPr>
        <a:xfrm>
          <a:off x="2181225" y="1703074"/>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542923</xdr:colOff>
      <xdr:row>9</xdr:row>
      <xdr:rowOff>104775</xdr:rowOff>
    </xdr:from>
    <xdr:to>
      <xdr:col>2</xdr:col>
      <xdr:colOff>190498</xdr:colOff>
      <xdr:row>11</xdr:row>
      <xdr:rowOff>33338</xdr:rowOff>
    </xdr:to>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1152523" y="1750695"/>
          <a:ext cx="257175"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9</a:t>
          </a:r>
        </a:p>
      </xdr:txBody>
    </xdr:sp>
    <xdr:clientData/>
  </xdr:twoCellAnchor>
  <xdr:twoCellAnchor>
    <xdr:from>
      <xdr:col>1</xdr:col>
      <xdr:colOff>457200</xdr:colOff>
      <xdr:row>10</xdr:row>
      <xdr:rowOff>14292</xdr:rowOff>
    </xdr:from>
    <xdr:to>
      <xdr:col>1</xdr:col>
      <xdr:colOff>542925</xdr:colOff>
      <xdr:row>10</xdr:row>
      <xdr:rowOff>109542</xdr:rowOff>
    </xdr:to>
    <xdr:sp macro="" textlink="">
      <xdr:nvSpPr>
        <xdr:cNvPr id="16" name="Rectangle 15">
          <a:extLst>
            <a:ext uri="{FF2B5EF4-FFF2-40B4-BE49-F238E27FC236}">
              <a16:creationId xmlns:a16="http://schemas.microsoft.com/office/drawing/2014/main" id="{00000000-0008-0000-0500-000010000000}"/>
            </a:ext>
          </a:extLst>
        </xdr:cNvPr>
        <xdr:cNvSpPr/>
      </xdr:nvSpPr>
      <xdr:spPr>
        <a:xfrm>
          <a:off x="1066800" y="1843092"/>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176209</xdr:colOff>
      <xdr:row>10</xdr:row>
      <xdr:rowOff>109538</xdr:rowOff>
    </xdr:from>
    <xdr:to>
      <xdr:col>5</xdr:col>
      <xdr:colOff>476250</xdr:colOff>
      <xdr:row>12</xdr:row>
      <xdr:rowOff>38101</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3224209" y="1938338"/>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10</a:t>
          </a:r>
        </a:p>
      </xdr:txBody>
    </xdr:sp>
    <xdr:clientData/>
  </xdr:twoCellAnchor>
  <xdr:twoCellAnchor>
    <xdr:from>
      <xdr:col>5</xdr:col>
      <xdr:colOff>90487</xdr:colOff>
      <xdr:row>11</xdr:row>
      <xdr:rowOff>19055</xdr:rowOff>
    </xdr:from>
    <xdr:to>
      <xdr:col>5</xdr:col>
      <xdr:colOff>176212</xdr:colOff>
      <xdr:row>11</xdr:row>
      <xdr:rowOff>114305</xdr:rowOff>
    </xdr:to>
    <xdr:sp macro="" textlink="">
      <xdr:nvSpPr>
        <xdr:cNvPr id="18" name="Rectangle 17">
          <a:extLst>
            <a:ext uri="{FF2B5EF4-FFF2-40B4-BE49-F238E27FC236}">
              <a16:creationId xmlns:a16="http://schemas.microsoft.com/office/drawing/2014/main" id="{00000000-0008-0000-0500-000012000000}"/>
            </a:ext>
          </a:extLst>
        </xdr:cNvPr>
        <xdr:cNvSpPr/>
      </xdr:nvSpPr>
      <xdr:spPr>
        <a:xfrm>
          <a:off x="3138487" y="2030735"/>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595309</xdr:colOff>
      <xdr:row>13</xdr:row>
      <xdr:rowOff>23813</xdr:rowOff>
    </xdr:from>
    <xdr:to>
      <xdr:col>3</xdr:col>
      <xdr:colOff>285750</xdr:colOff>
      <xdr:row>14</xdr:row>
      <xdr:rowOff>142876</xdr:rowOff>
    </xdr:to>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1814509" y="2401253"/>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13</a:t>
          </a:r>
        </a:p>
      </xdr:txBody>
    </xdr:sp>
    <xdr:clientData/>
  </xdr:twoCellAnchor>
  <xdr:twoCellAnchor>
    <xdr:from>
      <xdr:col>2</xdr:col>
      <xdr:colOff>509587</xdr:colOff>
      <xdr:row>13</xdr:row>
      <xdr:rowOff>123830</xdr:rowOff>
    </xdr:from>
    <xdr:to>
      <xdr:col>2</xdr:col>
      <xdr:colOff>595312</xdr:colOff>
      <xdr:row>14</xdr:row>
      <xdr:rowOff>28580</xdr:rowOff>
    </xdr:to>
    <xdr:sp macro="" textlink="">
      <xdr:nvSpPr>
        <xdr:cNvPr id="20" name="Rectangle 19">
          <a:extLst>
            <a:ext uri="{FF2B5EF4-FFF2-40B4-BE49-F238E27FC236}">
              <a16:creationId xmlns:a16="http://schemas.microsoft.com/office/drawing/2014/main" id="{00000000-0008-0000-0500-000014000000}"/>
            </a:ext>
          </a:extLst>
        </xdr:cNvPr>
        <xdr:cNvSpPr/>
      </xdr:nvSpPr>
      <xdr:spPr>
        <a:xfrm>
          <a:off x="1728787" y="2501270"/>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4759</xdr:colOff>
      <xdr:row>12</xdr:row>
      <xdr:rowOff>100023</xdr:rowOff>
    </xdr:from>
    <xdr:to>
      <xdr:col>4</xdr:col>
      <xdr:colOff>304800</xdr:colOff>
      <xdr:row>14</xdr:row>
      <xdr:rowOff>28586</xdr:rowOff>
    </xdr:to>
    <xdr:sp macro="" textlink="">
      <xdr:nvSpPr>
        <xdr:cNvPr id="21" name="TextBox 20">
          <a:extLst>
            <a:ext uri="{FF2B5EF4-FFF2-40B4-BE49-F238E27FC236}">
              <a16:creationId xmlns:a16="http://schemas.microsoft.com/office/drawing/2014/main" id="{00000000-0008-0000-0500-000015000000}"/>
            </a:ext>
          </a:extLst>
        </xdr:cNvPr>
        <xdr:cNvSpPr txBox="1"/>
      </xdr:nvSpPr>
      <xdr:spPr>
        <a:xfrm>
          <a:off x="2443159" y="2294583"/>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14</a:t>
          </a:r>
        </a:p>
      </xdr:txBody>
    </xdr:sp>
    <xdr:clientData/>
  </xdr:twoCellAnchor>
  <xdr:twoCellAnchor>
    <xdr:from>
      <xdr:col>3</xdr:col>
      <xdr:colOff>533399</xdr:colOff>
      <xdr:row>13</xdr:row>
      <xdr:rowOff>152405</xdr:rowOff>
    </xdr:from>
    <xdr:to>
      <xdr:col>4</xdr:col>
      <xdr:colOff>9524</xdr:colOff>
      <xdr:row>14</xdr:row>
      <xdr:rowOff>57155</xdr:rowOff>
    </xdr:to>
    <xdr:sp macro="" textlink="">
      <xdr:nvSpPr>
        <xdr:cNvPr id="22" name="Rectangle 21">
          <a:extLst>
            <a:ext uri="{FF2B5EF4-FFF2-40B4-BE49-F238E27FC236}">
              <a16:creationId xmlns:a16="http://schemas.microsoft.com/office/drawing/2014/main" id="{00000000-0008-0000-0500-000016000000}"/>
            </a:ext>
          </a:extLst>
        </xdr:cNvPr>
        <xdr:cNvSpPr/>
      </xdr:nvSpPr>
      <xdr:spPr>
        <a:xfrm>
          <a:off x="2362199" y="2529845"/>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171446</xdr:colOff>
      <xdr:row>11</xdr:row>
      <xdr:rowOff>4763</xdr:rowOff>
    </xdr:from>
    <xdr:to>
      <xdr:col>3</xdr:col>
      <xdr:colOff>471487</xdr:colOff>
      <xdr:row>12</xdr:row>
      <xdr:rowOff>123826</xdr:rowOff>
    </xdr:to>
    <xdr:sp macro="" textlink="">
      <xdr:nvSpPr>
        <xdr:cNvPr id="23" name="TextBox 22">
          <a:extLst>
            <a:ext uri="{FF2B5EF4-FFF2-40B4-BE49-F238E27FC236}">
              <a16:creationId xmlns:a16="http://schemas.microsoft.com/office/drawing/2014/main" id="{00000000-0008-0000-0500-000017000000}"/>
            </a:ext>
          </a:extLst>
        </xdr:cNvPr>
        <xdr:cNvSpPr txBox="1"/>
      </xdr:nvSpPr>
      <xdr:spPr>
        <a:xfrm>
          <a:off x="2000246" y="2016443"/>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11</a:t>
          </a:r>
        </a:p>
      </xdr:txBody>
    </xdr:sp>
    <xdr:clientData/>
  </xdr:twoCellAnchor>
  <xdr:twoCellAnchor>
    <xdr:from>
      <xdr:col>3</xdr:col>
      <xdr:colOff>85724</xdr:colOff>
      <xdr:row>11</xdr:row>
      <xdr:rowOff>104780</xdr:rowOff>
    </xdr:from>
    <xdr:to>
      <xdr:col>3</xdr:col>
      <xdr:colOff>171449</xdr:colOff>
      <xdr:row>12</xdr:row>
      <xdr:rowOff>9530</xdr:rowOff>
    </xdr:to>
    <xdr:sp macro="" textlink="">
      <xdr:nvSpPr>
        <xdr:cNvPr id="24" name="Rectangle 23">
          <a:extLst>
            <a:ext uri="{FF2B5EF4-FFF2-40B4-BE49-F238E27FC236}">
              <a16:creationId xmlns:a16="http://schemas.microsoft.com/office/drawing/2014/main" id="{00000000-0008-0000-0500-000018000000}"/>
            </a:ext>
          </a:extLst>
        </xdr:cNvPr>
        <xdr:cNvSpPr/>
      </xdr:nvSpPr>
      <xdr:spPr>
        <a:xfrm>
          <a:off x="1914524" y="2116460"/>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28571</xdr:colOff>
      <xdr:row>12</xdr:row>
      <xdr:rowOff>180975</xdr:rowOff>
    </xdr:from>
    <xdr:to>
      <xdr:col>5</xdr:col>
      <xdr:colOff>328612</xdr:colOff>
      <xdr:row>14</xdr:row>
      <xdr:rowOff>109538</xdr:rowOff>
    </xdr:to>
    <xdr:sp macro="" textlink="">
      <xdr:nvSpPr>
        <xdr:cNvPr id="25" name="TextBox 24">
          <a:extLst>
            <a:ext uri="{FF2B5EF4-FFF2-40B4-BE49-F238E27FC236}">
              <a16:creationId xmlns:a16="http://schemas.microsoft.com/office/drawing/2014/main" id="{00000000-0008-0000-0500-000019000000}"/>
            </a:ext>
          </a:extLst>
        </xdr:cNvPr>
        <xdr:cNvSpPr txBox="1"/>
      </xdr:nvSpPr>
      <xdr:spPr>
        <a:xfrm>
          <a:off x="3076571" y="2375535"/>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15</a:t>
          </a:r>
        </a:p>
      </xdr:txBody>
    </xdr:sp>
    <xdr:clientData/>
  </xdr:twoCellAnchor>
  <xdr:twoCellAnchor>
    <xdr:from>
      <xdr:col>4</xdr:col>
      <xdr:colOff>495299</xdr:colOff>
      <xdr:row>14</xdr:row>
      <xdr:rowOff>14292</xdr:rowOff>
    </xdr:from>
    <xdr:to>
      <xdr:col>4</xdr:col>
      <xdr:colOff>581024</xdr:colOff>
      <xdr:row>14</xdr:row>
      <xdr:rowOff>109542</xdr:rowOff>
    </xdr:to>
    <xdr:sp macro="" textlink="">
      <xdr:nvSpPr>
        <xdr:cNvPr id="26" name="Rectangle 25">
          <a:extLst>
            <a:ext uri="{FF2B5EF4-FFF2-40B4-BE49-F238E27FC236}">
              <a16:creationId xmlns:a16="http://schemas.microsoft.com/office/drawing/2014/main" id="{00000000-0008-0000-0500-00001A000000}"/>
            </a:ext>
          </a:extLst>
        </xdr:cNvPr>
        <xdr:cNvSpPr/>
      </xdr:nvSpPr>
      <xdr:spPr>
        <a:xfrm>
          <a:off x="2933699" y="2574612"/>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204784</xdr:colOff>
      <xdr:row>12</xdr:row>
      <xdr:rowOff>23813</xdr:rowOff>
    </xdr:from>
    <xdr:to>
      <xdr:col>7</xdr:col>
      <xdr:colOff>504825</xdr:colOff>
      <xdr:row>13</xdr:row>
      <xdr:rowOff>142876</xdr:rowOff>
    </xdr:to>
    <xdr:sp macro="" textlink="">
      <xdr:nvSpPr>
        <xdr:cNvPr id="27" name="TextBox 26">
          <a:extLst>
            <a:ext uri="{FF2B5EF4-FFF2-40B4-BE49-F238E27FC236}">
              <a16:creationId xmlns:a16="http://schemas.microsoft.com/office/drawing/2014/main" id="{00000000-0008-0000-0500-00001B000000}"/>
            </a:ext>
          </a:extLst>
        </xdr:cNvPr>
        <xdr:cNvSpPr txBox="1"/>
      </xdr:nvSpPr>
      <xdr:spPr>
        <a:xfrm>
          <a:off x="4471984" y="2218373"/>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12</a:t>
          </a:r>
        </a:p>
      </xdr:txBody>
    </xdr:sp>
    <xdr:clientData/>
  </xdr:twoCellAnchor>
  <xdr:twoCellAnchor>
    <xdr:from>
      <xdr:col>7</xdr:col>
      <xdr:colOff>119062</xdr:colOff>
      <xdr:row>12</xdr:row>
      <xdr:rowOff>123830</xdr:rowOff>
    </xdr:from>
    <xdr:to>
      <xdr:col>7</xdr:col>
      <xdr:colOff>204787</xdr:colOff>
      <xdr:row>13</xdr:row>
      <xdr:rowOff>28580</xdr:rowOff>
    </xdr:to>
    <xdr:sp macro="" textlink="">
      <xdr:nvSpPr>
        <xdr:cNvPr id="28" name="Rectangle 27">
          <a:extLst>
            <a:ext uri="{FF2B5EF4-FFF2-40B4-BE49-F238E27FC236}">
              <a16:creationId xmlns:a16="http://schemas.microsoft.com/office/drawing/2014/main" id="{00000000-0008-0000-0500-00001C000000}"/>
            </a:ext>
          </a:extLst>
        </xdr:cNvPr>
        <xdr:cNvSpPr/>
      </xdr:nvSpPr>
      <xdr:spPr>
        <a:xfrm>
          <a:off x="4386262" y="2318390"/>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185735</xdr:colOff>
      <xdr:row>14</xdr:row>
      <xdr:rowOff>166687</xdr:rowOff>
    </xdr:from>
    <xdr:to>
      <xdr:col>2</xdr:col>
      <xdr:colOff>485776</xdr:colOff>
      <xdr:row>16</xdr:row>
      <xdr:rowOff>95250</xdr:rowOff>
    </xdr:to>
    <xdr:sp macro="" textlink="">
      <xdr:nvSpPr>
        <xdr:cNvPr id="29" name="TextBox 28">
          <a:extLst>
            <a:ext uri="{FF2B5EF4-FFF2-40B4-BE49-F238E27FC236}">
              <a16:creationId xmlns:a16="http://schemas.microsoft.com/office/drawing/2014/main" id="{00000000-0008-0000-0500-00001D000000}"/>
            </a:ext>
          </a:extLst>
        </xdr:cNvPr>
        <xdr:cNvSpPr txBox="1"/>
      </xdr:nvSpPr>
      <xdr:spPr>
        <a:xfrm>
          <a:off x="1404935" y="2727007"/>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17</a:t>
          </a:r>
        </a:p>
      </xdr:txBody>
    </xdr:sp>
    <xdr:clientData/>
  </xdr:twoCellAnchor>
  <xdr:twoCellAnchor>
    <xdr:from>
      <xdr:col>2</xdr:col>
      <xdr:colOff>419100</xdr:colOff>
      <xdr:row>16</xdr:row>
      <xdr:rowOff>9529</xdr:rowOff>
    </xdr:from>
    <xdr:to>
      <xdr:col>2</xdr:col>
      <xdr:colOff>504825</xdr:colOff>
      <xdr:row>16</xdr:row>
      <xdr:rowOff>104779</xdr:rowOff>
    </xdr:to>
    <xdr:sp macro="" textlink="">
      <xdr:nvSpPr>
        <xdr:cNvPr id="30" name="Rectangle 29">
          <a:extLst>
            <a:ext uri="{FF2B5EF4-FFF2-40B4-BE49-F238E27FC236}">
              <a16:creationId xmlns:a16="http://schemas.microsoft.com/office/drawing/2014/main" id="{00000000-0008-0000-0500-00001E000000}"/>
            </a:ext>
          </a:extLst>
        </xdr:cNvPr>
        <xdr:cNvSpPr/>
      </xdr:nvSpPr>
      <xdr:spPr>
        <a:xfrm>
          <a:off x="1638300" y="2935609"/>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309559</xdr:colOff>
      <xdr:row>15</xdr:row>
      <xdr:rowOff>47629</xdr:rowOff>
    </xdr:from>
    <xdr:to>
      <xdr:col>2</xdr:col>
      <xdr:colOff>0</xdr:colOff>
      <xdr:row>16</xdr:row>
      <xdr:rowOff>166692</xdr:rowOff>
    </xdr:to>
    <xdr:sp macro="" textlink="">
      <xdr:nvSpPr>
        <xdr:cNvPr id="31" name="TextBox 30">
          <a:extLst>
            <a:ext uri="{FF2B5EF4-FFF2-40B4-BE49-F238E27FC236}">
              <a16:creationId xmlns:a16="http://schemas.microsoft.com/office/drawing/2014/main" id="{00000000-0008-0000-0500-00001F000000}"/>
            </a:ext>
          </a:extLst>
        </xdr:cNvPr>
        <xdr:cNvSpPr txBox="1"/>
      </xdr:nvSpPr>
      <xdr:spPr>
        <a:xfrm>
          <a:off x="919159" y="2790829"/>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21</a:t>
          </a:r>
        </a:p>
      </xdr:txBody>
    </xdr:sp>
    <xdr:clientData/>
  </xdr:twoCellAnchor>
  <xdr:twoCellAnchor>
    <xdr:from>
      <xdr:col>1</xdr:col>
      <xdr:colOff>247650</xdr:colOff>
      <xdr:row>16</xdr:row>
      <xdr:rowOff>180980</xdr:rowOff>
    </xdr:from>
    <xdr:to>
      <xdr:col>1</xdr:col>
      <xdr:colOff>333375</xdr:colOff>
      <xdr:row>17</xdr:row>
      <xdr:rowOff>85730</xdr:rowOff>
    </xdr:to>
    <xdr:sp macro="" textlink="">
      <xdr:nvSpPr>
        <xdr:cNvPr id="32" name="Rectangle 31">
          <a:extLst>
            <a:ext uri="{FF2B5EF4-FFF2-40B4-BE49-F238E27FC236}">
              <a16:creationId xmlns:a16="http://schemas.microsoft.com/office/drawing/2014/main" id="{00000000-0008-0000-0500-000020000000}"/>
            </a:ext>
          </a:extLst>
        </xdr:cNvPr>
        <xdr:cNvSpPr/>
      </xdr:nvSpPr>
      <xdr:spPr>
        <a:xfrm>
          <a:off x="857250" y="3107060"/>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457196</xdr:colOff>
      <xdr:row>15</xdr:row>
      <xdr:rowOff>47623</xdr:rowOff>
    </xdr:from>
    <xdr:to>
      <xdr:col>5</xdr:col>
      <xdr:colOff>147637</xdr:colOff>
      <xdr:row>16</xdr:row>
      <xdr:rowOff>166686</xdr:rowOff>
    </xdr:to>
    <xdr:sp macro="" textlink="">
      <xdr:nvSpPr>
        <xdr:cNvPr id="33" name="TextBox 32">
          <a:extLst>
            <a:ext uri="{FF2B5EF4-FFF2-40B4-BE49-F238E27FC236}">
              <a16:creationId xmlns:a16="http://schemas.microsoft.com/office/drawing/2014/main" id="{00000000-0008-0000-0500-000021000000}"/>
            </a:ext>
          </a:extLst>
        </xdr:cNvPr>
        <xdr:cNvSpPr txBox="1"/>
      </xdr:nvSpPr>
      <xdr:spPr>
        <a:xfrm>
          <a:off x="2895596" y="2790823"/>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20</a:t>
          </a:r>
        </a:p>
      </xdr:txBody>
    </xdr:sp>
    <xdr:clientData/>
  </xdr:twoCellAnchor>
  <xdr:twoCellAnchor>
    <xdr:from>
      <xdr:col>4</xdr:col>
      <xdr:colOff>361950</xdr:colOff>
      <xdr:row>16</xdr:row>
      <xdr:rowOff>47629</xdr:rowOff>
    </xdr:from>
    <xdr:to>
      <xdr:col>4</xdr:col>
      <xdr:colOff>447675</xdr:colOff>
      <xdr:row>16</xdr:row>
      <xdr:rowOff>142879</xdr:rowOff>
    </xdr:to>
    <xdr:sp macro="" textlink="">
      <xdr:nvSpPr>
        <xdr:cNvPr id="34" name="Rectangle 33">
          <a:extLst>
            <a:ext uri="{FF2B5EF4-FFF2-40B4-BE49-F238E27FC236}">
              <a16:creationId xmlns:a16="http://schemas.microsoft.com/office/drawing/2014/main" id="{00000000-0008-0000-0500-000022000000}"/>
            </a:ext>
          </a:extLst>
        </xdr:cNvPr>
        <xdr:cNvSpPr/>
      </xdr:nvSpPr>
      <xdr:spPr>
        <a:xfrm>
          <a:off x="2800350" y="2973709"/>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514348</xdr:colOff>
      <xdr:row>16</xdr:row>
      <xdr:rowOff>85725</xdr:rowOff>
    </xdr:from>
    <xdr:to>
      <xdr:col>4</xdr:col>
      <xdr:colOff>204789</xdr:colOff>
      <xdr:row>18</xdr:row>
      <xdr:rowOff>14288</xdr:rowOff>
    </xdr:to>
    <xdr:sp macro="" textlink="">
      <xdr:nvSpPr>
        <xdr:cNvPr id="35" name="TextBox 34">
          <a:extLst>
            <a:ext uri="{FF2B5EF4-FFF2-40B4-BE49-F238E27FC236}">
              <a16:creationId xmlns:a16="http://schemas.microsoft.com/office/drawing/2014/main" id="{00000000-0008-0000-0500-000023000000}"/>
            </a:ext>
          </a:extLst>
        </xdr:cNvPr>
        <xdr:cNvSpPr txBox="1"/>
      </xdr:nvSpPr>
      <xdr:spPr>
        <a:xfrm>
          <a:off x="2343148" y="3011805"/>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19</a:t>
          </a:r>
        </a:p>
      </xdr:txBody>
    </xdr:sp>
    <xdr:clientData/>
  </xdr:twoCellAnchor>
  <xdr:twoCellAnchor>
    <xdr:from>
      <xdr:col>4</xdr:col>
      <xdr:colOff>33338</xdr:colOff>
      <xdr:row>16</xdr:row>
      <xdr:rowOff>33342</xdr:rowOff>
    </xdr:from>
    <xdr:to>
      <xdr:col>4</xdr:col>
      <xdr:colOff>119063</xdr:colOff>
      <xdr:row>16</xdr:row>
      <xdr:rowOff>128592</xdr:rowOff>
    </xdr:to>
    <xdr:sp macro="" textlink="">
      <xdr:nvSpPr>
        <xdr:cNvPr id="36" name="Rectangle 35">
          <a:extLst>
            <a:ext uri="{FF2B5EF4-FFF2-40B4-BE49-F238E27FC236}">
              <a16:creationId xmlns:a16="http://schemas.microsoft.com/office/drawing/2014/main" id="{00000000-0008-0000-0500-000024000000}"/>
            </a:ext>
          </a:extLst>
        </xdr:cNvPr>
        <xdr:cNvSpPr/>
      </xdr:nvSpPr>
      <xdr:spPr>
        <a:xfrm>
          <a:off x="2471738" y="2959422"/>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161921</xdr:colOff>
      <xdr:row>14</xdr:row>
      <xdr:rowOff>128586</xdr:rowOff>
    </xdr:from>
    <xdr:to>
      <xdr:col>3</xdr:col>
      <xdr:colOff>461962</xdr:colOff>
      <xdr:row>16</xdr:row>
      <xdr:rowOff>57149</xdr:rowOff>
    </xdr:to>
    <xdr:sp macro="" textlink="">
      <xdr:nvSpPr>
        <xdr:cNvPr id="37" name="TextBox 36">
          <a:extLst>
            <a:ext uri="{FF2B5EF4-FFF2-40B4-BE49-F238E27FC236}">
              <a16:creationId xmlns:a16="http://schemas.microsoft.com/office/drawing/2014/main" id="{00000000-0008-0000-0500-000025000000}"/>
            </a:ext>
          </a:extLst>
        </xdr:cNvPr>
        <xdr:cNvSpPr txBox="1"/>
      </xdr:nvSpPr>
      <xdr:spPr>
        <a:xfrm>
          <a:off x="1990721" y="2688906"/>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18</a:t>
          </a:r>
        </a:p>
      </xdr:txBody>
    </xdr:sp>
    <xdr:clientData/>
  </xdr:twoCellAnchor>
  <xdr:twoCellAnchor>
    <xdr:from>
      <xdr:col>3</xdr:col>
      <xdr:colOff>271462</xdr:colOff>
      <xdr:row>16</xdr:row>
      <xdr:rowOff>19054</xdr:rowOff>
    </xdr:from>
    <xdr:to>
      <xdr:col>3</xdr:col>
      <xdr:colOff>357187</xdr:colOff>
      <xdr:row>16</xdr:row>
      <xdr:rowOff>114304</xdr:rowOff>
    </xdr:to>
    <xdr:sp macro="" textlink="">
      <xdr:nvSpPr>
        <xdr:cNvPr id="38" name="Rectangle 37">
          <a:extLst>
            <a:ext uri="{FF2B5EF4-FFF2-40B4-BE49-F238E27FC236}">
              <a16:creationId xmlns:a16="http://schemas.microsoft.com/office/drawing/2014/main" id="{00000000-0008-0000-0500-000026000000}"/>
            </a:ext>
          </a:extLst>
        </xdr:cNvPr>
        <xdr:cNvSpPr/>
      </xdr:nvSpPr>
      <xdr:spPr>
        <a:xfrm>
          <a:off x="2100262" y="2945134"/>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33335</xdr:colOff>
      <xdr:row>14</xdr:row>
      <xdr:rowOff>161925</xdr:rowOff>
    </xdr:from>
    <xdr:to>
      <xdr:col>6</xdr:col>
      <xdr:colOff>333376</xdr:colOff>
      <xdr:row>16</xdr:row>
      <xdr:rowOff>90488</xdr:rowOff>
    </xdr:to>
    <xdr:sp macro="" textlink="">
      <xdr:nvSpPr>
        <xdr:cNvPr id="39" name="TextBox 38">
          <a:extLst>
            <a:ext uri="{FF2B5EF4-FFF2-40B4-BE49-F238E27FC236}">
              <a16:creationId xmlns:a16="http://schemas.microsoft.com/office/drawing/2014/main" id="{00000000-0008-0000-0500-000027000000}"/>
            </a:ext>
          </a:extLst>
        </xdr:cNvPr>
        <xdr:cNvSpPr txBox="1"/>
      </xdr:nvSpPr>
      <xdr:spPr>
        <a:xfrm>
          <a:off x="3690935" y="2722245"/>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16</a:t>
          </a:r>
        </a:p>
      </xdr:txBody>
    </xdr:sp>
    <xdr:clientData/>
  </xdr:twoCellAnchor>
  <xdr:twoCellAnchor>
    <xdr:from>
      <xdr:col>5</xdr:col>
      <xdr:colOff>557213</xdr:colOff>
      <xdr:row>15</xdr:row>
      <xdr:rowOff>71442</xdr:rowOff>
    </xdr:from>
    <xdr:to>
      <xdr:col>6</xdr:col>
      <xdr:colOff>33338</xdr:colOff>
      <xdr:row>15</xdr:row>
      <xdr:rowOff>166692</xdr:rowOff>
    </xdr:to>
    <xdr:sp macro="" textlink="">
      <xdr:nvSpPr>
        <xdr:cNvPr id="40" name="Rectangle 39">
          <a:extLst>
            <a:ext uri="{FF2B5EF4-FFF2-40B4-BE49-F238E27FC236}">
              <a16:creationId xmlns:a16="http://schemas.microsoft.com/office/drawing/2014/main" id="{00000000-0008-0000-0500-000028000000}"/>
            </a:ext>
          </a:extLst>
        </xdr:cNvPr>
        <xdr:cNvSpPr/>
      </xdr:nvSpPr>
      <xdr:spPr>
        <a:xfrm>
          <a:off x="3605213" y="2814642"/>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295272</xdr:colOff>
      <xdr:row>16</xdr:row>
      <xdr:rowOff>47625</xdr:rowOff>
    </xdr:from>
    <xdr:to>
      <xdr:col>5</xdr:col>
      <xdr:colOff>595313</xdr:colOff>
      <xdr:row>17</xdr:row>
      <xdr:rowOff>166688</xdr:rowOff>
    </xdr:to>
    <xdr:sp macro="" textlink="">
      <xdr:nvSpPr>
        <xdr:cNvPr id="41" name="TextBox 40">
          <a:extLst>
            <a:ext uri="{FF2B5EF4-FFF2-40B4-BE49-F238E27FC236}">
              <a16:creationId xmlns:a16="http://schemas.microsoft.com/office/drawing/2014/main" id="{00000000-0008-0000-0500-000029000000}"/>
            </a:ext>
          </a:extLst>
        </xdr:cNvPr>
        <xdr:cNvSpPr txBox="1"/>
      </xdr:nvSpPr>
      <xdr:spPr>
        <a:xfrm>
          <a:off x="3343272" y="2973705"/>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22</a:t>
          </a:r>
        </a:p>
      </xdr:txBody>
    </xdr:sp>
    <xdr:clientData/>
  </xdr:twoCellAnchor>
  <xdr:twoCellAnchor>
    <xdr:from>
      <xdr:col>5</xdr:col>
      <xdr:colOff>561975</xdr:colOff>
      <xdr:row>17</xdr:row>
      <xdr:rowOff>180980</xdr:rowOff>
    </xdr:from>
    <xdr:to>
      <xdr:col>6</xdr:col>
      <xdr:colOff>38100</xdr:colOff>
      <xdr:row>18</xdr:row>
      <xdr:rowOff>85730</xdr:rowOff>
    </xdr:to>
    <xdr:sp macro="" textlink="">
      <xdr:nvSpPr>
        <xdr:cNvPr id="42" name="Rectangle 41">
          <a:extLst>
            <a:ext uri="{FF2B5EF4-FFF2-40B4-BE49-F238E27FC236}">
              <a16:creationId xmlns:a16="http://schemas.microsoft.com/office/drawing/2014/main" id="{00000000-0008-0000-0500-00002A000000}"/>
            </a:ext>
          </a:extLst>
        </xdr:cNvPr>
        <xdr:cNvSpPr/>
      </xdr:nvSpPr>
      <xdr:spPr>
        <a:xfrm>
          <a:off x="3609975" y="3289940"/>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295272</xdr:colOff>
      <xdr:row>18</xdr:row>
      <xdr:rowOff>33338</xdr:rowOff>
    </xdr:from>
    <xdr:to>
      <xdr:col>7</xdr:col>
      <xdr:colOff>595313</xdr:colOff>
      <xdr:row>19</xdr:row>
      <xdr:rowOff>152401</xdr:rowOff>
    </xdr:to>
    <xdr:sp macro="" textlink="">
      <xdr:nvSpPr>
        <xdr:cNvPr id="43" name="TextBox 42">
          <a:extLst>
            <a:ext uri="{FF2B5EF4-FFF2-40B4-BE49-F238E27FC236}">
              <a16:creationId xmlns:a16="http://schemas.microsoft.com/office/drawing/2014/main" id="{00000000-0008-0000-0500-00002B000000}"/>
            </a:ext>
          </a:extLst>
        </xdr:cNvPr>
        <xdr:cNvSpPr txBox="1"/>
      </xdr:nvSpPr>
      <xdr:spPr>
        <a:xfrm>
          <a:off x="4562472" y="3325178"/>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23</a:t>
          </a:r>
        </a:p>
      </xdr:txBody>
    </xdr:sp>
    <xdr:clientData/>
  </xdr:twoCellAnchor>
  <xdr:twoCellAnchor>
    <xdr:from>
      <xdr:col>7</xdr:col>
      <xdr:colOff>209550</xdr:colOff>
      <xdr:row>18</xdr:row>
      <xdr:rowOff>133355</xdr:rowOff>
    </xdr:from>
    <xdr:to>
      <xdr:col>7</xdr:col>
      <xdr:colOff>295275</xdr:colOff>
      <xdr:row>19</xdr:row>
      <xdr:rowOff>38105</xdr:rowOff>
    </xdr:to>
    <xdr:sp macro="" textlink="">
      <xdr:nvSpPr>
        <xdr:cNvPr id="44" name="Rectangle 43">
          <a:extLst>
            <a:ext uri="{FF2B5EF4-FFF2-40B4-BE49-F238E27FC236}">
              <a16:creationId xmlns:a16="http://schemas.microsoft.com/office/drawing/2014/main" id="{00000000-0008-0000-0500-00002C000000}"/>
            </a:ext>
          </a:extLst>
        </xdr:cNvPr>
        <xdr:cNvSpPr/>
      </xdr:nvSpPr>
      <xdr:spPr>
        <a:xfrm>
          <a:off x="4476750" y="3425195"/>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466718</xdr:colOff>
      <xdr:row>17</xdr:row>
      <xdr:rowOff>66680</xdr:rowOff>
    </xdr:from>
    <xdr:to>
      <xdr:col>7</xdr:col>
      <xdr:colOff>157159</xdr:colOff>
      <xdr:row>18</xdr:row>
      <xdr:rowOff>185743</xdr:rowOff>
    </xdr:to>
    <xdr:sp macro="" textlink="">
      <xdr:nvSpPr>
        <xdr:cNvPr id="45" name="TextBox 44">
          <a:extLst>
            <a:ext uri="{FF2B5EF4-FFF2-40B4-BE49-F238E27FC236}">
              <a16:creationId xmlns:a16="http://schemas.microsoft.com/office/drawing/2014/main" id="{00000000-0008-0000-0500-00002D000000}"/>
            </a:ext>
          </a:extLst>
        </xdr:cNvPr>
        <xdr:cNvSpPr txBox="1"/>
      </xdr:nvSpPr>
      <xdr:spPr>
        <a:xfrm>
          <a:off x="4124318" y="3175640"/>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24</a:t>
          </a:r>
        </a:p>
      </xdr:txBody>
    </xdr:sp>
    <xdr:clientData/>
  </xdr:twoCellAnchor>
  <xdr:twoCellAnchor>
    <xdr:from>
      <xdr:col>6</xdr:col>
      <xdr:colOff>414337</xdr:colOff>
      <xdr:row>18</xdr:row>
      <xdr:rowOff>152404</xdr:rowOff>
    </xdr:from>
    <xdr:to>
      <xdr:col>6</xdr:col>
      <xdr:colOff>500062</xdr:colOff>
      <xdr:row>19</xdr:row>
      <xdr:rowOff>57154</xdr:rowOff>
    </xdr:to>
    <xdr:sp macro="" textlink="">
      <xdr:nvSpPr>
        <xdr:cNvPr id="46" name="Rectangle 45">
          <a:extLst>
            <a:ext uri="{FF2B5EF4-FFF2-40B4-BE49-F238E27FC236}">
              <a16:creationId xmlns:a16="http://schemas.microsoft.com/office/drawing/2014/main" id="{00000000-0008-0000-0500-00002E000000}"/>
            </a:ext>
          </a:extLst>
        </xdr:cNvPr>
        <xdr:cNvSpPr/>
      </xdr:nvSpPr>
      <xdr:spPr>
        <a:xfrm>
          <a:off x="4071937" y="3444244"/>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38097</xdr:colOff>
      <xdr:row>18</xdr:row>
      <xdr:rowOff>138112</xdr:rowOff>
    </xdr:from>
    <xdr:to>
      <xdr:col>3</xdr:col>
      <xdr:colOff>338138</xdr:colOff>
      <xdr:row>20</xdr:row>
      <xdr:rowOff>66675</xdr:rowOff>
    </xdr:to>
    <xdr:sp macro="" textlink="">
      <xdr:nvSpPr>
        <xdr:cNvPr id="47" name="TextBox 46">
          <a:extLst>
            <a:ext uri="{FF2B5EF4-FFF2-40B4-BE49-F238E27FC236}">
              <a16:creationId xmlns:a16="http://schemas.microsoft.com/office/drawing/2014/main" id="{00000000-0008-0000-0500-00002F000000}"/>
            </a:ext>
          </a:extLst>
        </xdr:cNvPr>
        <xdr:cNvSpPr txBox="1"/>
      </xdr:nvSpPr>
      <xdr:spPr>
        <a:xfrm>
          <a:off x="1866897" y="3429952"/>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25</a:t>
          </a:r>
        </a:p>
      </xdr:txBody>
    </xdr:sp>
    <xdr:clientData/>
  </xdr:twoCellAnchor>
  <xdr:twoCellAnchor>
    <xdr:from>
      <xdr:col>3</xdr:col>
      <xdr:colOff>323850</xdr:colOff>
      <xdr:row>19</xdr:row>
      <xdr:rowOff>142879</xdr:rowOff>
    </xdr:from>
    <xdr:to>
      <xdr:col>3</xdr:col>
      <xdr:colOff>409575</xdr:colOff>
      <xdr:row>20</xdr:row>
      <xdr:rowOff>47629</xdr:rowOff>
    </xdr:to>
    <xdr:sp macro="" textlink="">
      <xdr:nvSpPr>
        <xdr:cNvPr id="48" name="Rectangle 47">
          <a:extLst>
            <a:ext uri="{FF2B5EF4-FFF2-40B4-BE49-F238E27FC236}">
              <a16:creationId xmlns:a16="http://schemas.microsoft.com/office/drawing/2014/main" id="{00000000-0008-0000-0500-000030000000}"/>
            </a:ext>
          </a:extLst>
        </xdr:cNvPr>
        <xdr:cNvSpPr/>
      </xdr:nvSpPr>
      <xdr:spPr>
        <a:xfrm>
          <a:off x="2152650" y="3617599"/>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214309</xdr:colOff>
      <xdr:row>22</xdr:row>
      <xdr:rowOff>61913</xdr:rowOff>
    </xdr:from>
    <xdr:to>
      <xdr:col>5</xdr:col>
      <xdr:colOff>514350</xdr:colOff>
      <xdr:row>23</xdr:row>
      <xdr:rowOff>180976</xdr:rowOff>
    </xdr:to>
    <xdr:sp macro="" textlink="">
      <xdr:nvSpPr>
        <xdr:cNvPr id="49" name="TextBox 48">
          <a:extLst>
            <a:ext uri="{FF2B5EF4-FFF2-40B4-BE49-F238E27FC236}">
              <a16:creationId xmlns:a16="http://schemas.microsoft.com/office/drawing/2014/main" id="{00000000-0008-0000-0500-000031000000}"/>
            </a:ext>
          </a:extLst>
        </xdr:cNvPr>
        <xdr:cNvSpPr txBox="1"/>
      </xdr:nvSpPr>
      <xdr:spPr>
        <a:xfrm>
          <a:off x="3262309" y="4085273"/>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36</a:t>
          </a:r>
        </a:p>
      </xdr:txBody>
    </xdr:sp>
    <xdr:clientData/>
  </xdr:twoCellAnchor>
  <xdr:twoCellAnchor>
    <xdr:from>
      <xdr:col>5</xdr:col>
      <xdr:colOff>147637</xdr:colOff>
      <xdr:row>23</xdr:row>
      <xdr:rowOff>147642</xdr:rowOff>
    </xdr:from>
    <xdr:to>
      <xdr:col>5</xdr:col>
      <xdr:colOff>233362</xdr:colOff>
      <xdr:row>24</xdr:row>
      <xdr:rowOff>52392</xdr:rowOff>
    </xdr:to>
    <xdr:sp macro="" textlink="">
      <xdr:nvSpPr>
        <xdr:cNvPr id="50" name="Rectangle 49">
          <a:extLst>
            <a:ext uri="{FF2B5EF4-FFF2-40B4-BE49-F238E27FC236}">
              <a16:creationId xmlns:a16="http://schemas.microsoft.com/office/drawing/2014/main" id="{00000000-0008-0000-0500-000032000000}"/>
            </a:ext>
          </a:extLst>
        </xdr:cNvPr>
        <xdr:cNvSpPr/>
      </xdr:nvSpPr>
      <xdr:spPr>
        <a:xfrm>
          <a:off x="3195637" y="4353882"/>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409572</xdr:colOff>
      <xdr:row>22</xdr:row>
      <xdr:rowOff>133350</xdr:rowOff>
    </xdr:from>
    <xdr:to>
      <xdr:col>4</xdr:col>
      <xdr:colOff>100013</xdr:colOff>
      <xdr:row>24</xdr:row>
      <xdr:rowOff>61913</xdr:rowOff>
    </xdr:to>
    <xdr:sp macro="" textlink="">
      <xdr:nvSpPr>
        <xdr:cNvPr id="51" name="TextBox 50">
          <a:extLst>
            <a:ext uri="{FF2B5EF4-FFF2-40B4-BE49-F238E27FC236}">
              <a16:creationId xmlns:a16="http://schemas.microsoft.com/office/drawing/2014/main" id="{00000000-0008-0000-0500-000033000000}"/>
            </a:ext>
          </a:extLst>
        </xdr:cNvPr>
        <xdr:cNvSpPr txBox="1"/>
      </xdr:nvSpPr>
      <xdr:spPr>
        <a:xfrm>
          <a:off x="2238372" y="4156710"/>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35</a:t>
          </a:r>
        </a:p>
      </xdr:txBody>
    </xdr:sp>
    <xdr:clientData/>
  </xdr:twoCellAnchor>
  <xdr:twoCellAnchor>
    <xdr:from>
      <xdr:col>4</xdr:col>
      <xdr:colOff>123825</xdr:colOff>
      <xdr:row>23</xdr:row>
      <xdr:rowOff>71442</xdr:rowOff>
    </xdr:from>
    <xdr:to>
      <xdr:col>4</xdr:col>
      <xdr:colOff>209550</xdr:colOff>
      <xdr:row>23</xdr:row>
      <xdr:rowOff>166692</xdr:rowOff>
    </xdr:to>
    <xdr:sp macro="" textlink="">
      <xdr:nvSpPr>
        <xdr:cNvPr id="52" name="Rectangle 51">
          <a:extLst>
            <a:ext uri="{FF2B5EF4-FFF2-40B4-BE49-F238E27FC236}">
              <a16:creationId xmlns:a16="http://schemas.microsoft.com/office/drawing/2014/main" id="{00000000-0008-0000-0500-000034000000}"/>
            </a:ext>
          </a:extLst>
        </xdr:cNvPr>
        <xdr:cNvSpPr/>
      </xdr:nvSpPr>
      <xdr:spPr>
        <a:xfrm>
          <a:off x="2562225" y="4277682"/>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333370</xdr:colOff>
      <xdr:row>21</xdr:row>
      <xdr:rowOff>147636</xdr:rowOff>
    </xdr:from>
    <xdr:to>
      <xdr:col>5</xdr:col>
      <xdr:colOff>23811</xdr:colOff>
      <xdr:row>23</xdr:row>
      <xdr:rowOff>76199</xdr:rowOff>
    </xdr:to>
    <xdr:sp macro="" textlink="">
      <xdr:nvSpPr>
        <xdr:cNvPr id="53" name="TextBox 52">
          <a:extLst>
            <a:ext uri="{FF2B5EF4-FFF2-40B4-BE49-F238E27FC236}">
              <a16:creationId xmlns:a16="http://schemas.microsoft.com/office/drawing/2014/main" id="{00000000-0008-0000-0500-000035000000}"/>
            </a:ext>
          </a:extLst>
        </xdr:cNvPr>
        <xdr:cNvSpPr txBox="1"/>
      </xdr:nvSpPr>
      <xdr:spPr>
        <a:xfrm>
          <a:off x="2771770" y="3988116"/>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34</a:t>
          </a:r>
        </a:p>
      </xdr:txBody>
    </xdr:sp>
    <xdr:clientData/>
  </xdr:twoCellAnchor>
  <xdr:twoCellAnchor>
    <xdr:from>
      <xdr:col>4</xdr:col>
      <xdr:colOff>519113</xdr:colOff>
      <xdr:row>23</xdr:row>
      <xdr:rowOff>52392</xdr:rowOff>
    </xdr:from>
    <xdr:to>
      <xdr:col>4</xdr:col>
      <xdr:colOff>604838</xdr:colOff>
      <xdr:row>23</xdr:row>
      <xdr:rowOff>147642</xdr:rowOff>
    </xdr:to>
    <xdr:sp macro="" textlink="">
      <xdr:nvSpPr>
        <xdr:cNvPr id="54" name="Rectangle 53">
          <a:extLst>
            <a:ext uri="{FF2B5EF4-FFF2-40B4-BE49-F238E27FC236}">
              <a16:creationId xmlns:a16="http://schemas.microsoft.com/office/drawing/2014/main" id="{00000000-0008-0000-0500-000036000000}"/>
            </a:ext>
          </a:extLst>
        </xdr:cNvPr>
        <xdr:cNvSpPr/>
      </xdr:nvSpPr>
      <xdr:spPr>
        <a:xfrm>
          <a:off x="2957513" y="4258632"/>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576260</xdr:colOff>
      <xdr:row>21</xdr:row>
      <xdr:rowOff>128588</xdr:rowOff>
    </xdr:from>
    <xdr:to>
      <xdr:col>7</xdr:col>
      <xdr:colOff>266701</xdr:colOff>
      <xdr:row>23</xdr:row>
      <xdr:rowOff>57151</xdr:rowOff>
    </xdr:to>
    <xdr:sp macro="" textlink="">
      <xdr:nvSpPr>
        <xdr:cNvPr id="55" name="TextBox 54">
          <a:extLst>
            <a:ext uri="{FF2B5EF4-FFF2-40B4-BE49-F238E27FC236}">
              <a16:creationId xmlns:a16="http://schemas.microsoft.com/office/drawing/2014/main" id="{00000000-0008-0000-0500-000037000000}"/>
            </a:ext>
          </a:extLst>
        </xdr:cNvPr>
        <xdr:cNvSpPr txBox="1"/>
      </xdr:nvSpPr>
      <xdr:spPr>
        <a:xfrm>
          <a:off x="4233860" y="3969068"/>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32</a:t>
          </a:r>
        </a:p>
      </xdr:txBody>
    </xdr:sp>
    <xdr:clientData/>
  </xdr:twoCellAnchor>
  <xdr:twoCellAnchor>
    <xdr:from>
      <xdr:col>6</xdr:col>
      <xdr:colOff>490538</xdr:colOff>
      <xdr:row>22</xdr:row>
      <xdr:rowOff>38105</xdr:rowOff>
    </xdr:from>
    <xdr:to>
      <xdr:col>6</xdr:col>
      <xdr:colOff>576263</xdr:colOff>
      <xdr:row>22</xdr:row>
      <xdr:rowOff>133355</xdr:rowOff>
    </xdr:to>
    <xdr:sp macro="" textlink="">
      <xdr:nvSpPr>
        <xdr:cNvPr id="56" name="Rectangle 55">
          <a:extLst>
            <a:ext uri="{FF2B5EF4-FFF2-40B4-BE49-F238E27FC236}">
              <a16:creationId xmlns:a16="http://schemas.microsoft.com/office/drawing/2014/main" id="{00000000-0008-0000-0500-000038000000}"/>
            </a:ext>
          </a:extLst>
        </xdr:cNvPr>
        <xdr:cNvSpPr/>
      </xdr:nvSpPr>
      <xdr:spPr>
        <a:xfrm>
          <a:off x="4148138" y="4061465"/>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33334</xdr:colOff>
      <xdr:row>21</xdr:row>
      <xdr:rowOff>114298</xdr:rowOff>
    </xdr:from>
    <xdr:to>
      <xdr:col>6</xdr:col>
      <xdr:colOff>333375</xdr:colOff>
      <xdr:row>23</xdr:row>
      <xdr:rowOff>42861</xdr:rowOff>
    </xdr:to>
    <xdr:sp macro="" textlink="">
      <xdr:nvSpPr>
        <xdr:cNvPr id="57" name="TextBox 56">
          <a:extLst>
            <a:ext uri="{FF2B5EF4-FFF2-40B4-BE49-F238E27FC236}">
              <a16:creationId xmlns:a16="http://schemas.microsoft.com/office/drawing/2014/main" id="{00000000-0008-0000-0500-000039000000}"/>
            </a:ext>
          </a:extLst>
        </xdr:cNvPr>
        <xdr:cNvSpPr txBox="1"/>
      </xdr:nvSpPr>
      <xdr:spPr>
        <a:xfrm>
          <a:off x="3690934" y="3954778"/>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31</a:t>
          </a:r>
        </a:p>
      </xdr:txBody>
    </xdr:sp>
    <xdr:clientData/>
  </xdr:twoCellAnchor>
  <xdr:twoCellAnchor>
    <xdr:from>
      <xdr:col>5</xdr:col>
      <xdr:colOff>561975</xdr:colOff>
      <xdr:row>21</xdr:row>
      <xdr:rowOff>95254</xdr:rowOff>
    </xdr:from>
    <xdr:to>
      <xdr:col>6</xdr:col>
      <xdr:colOff>38100</xdr:colOff>
      <xdr:row>22</xdr:row>
      <xdr:rowOff>4</xdr:rowOff>
    </xdr:to>
    <xdr:sp macro="" textlink="">
      <xdr:nvSpPr>
        <xdr:cNvPr id="58" name="Rectangle 57">
          <a:extLst>
            <a:ext uri="{FF2B5EF4-FFF2-40B4-BE49-F238E27FC236}">
              <a16:creationId xmlns:a16="http://schemas.microsoft.com/office/drawing/2014/main" id="{00000000-0008-0000-0500-00003A000000}"/>
            </a:ext>
          </a:extLst>
        </xdr:cNvPr>
        <xdr:cNvSpPr/>
      </xdr:nvSpPr>
      <xdr:spPr>
        <a:xfrm>
          <a:off x="3609975" y="3935734"/>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485771</xdr:colOff>
      <xdr:row>20</xdr:row>
      <xdr:rowOff>61912</xdr:rowOff>
    </xdr:from>
    <xdr:to>
      <xdr:col>5</xdr:col>
      <xdr:colOff>176212</xdr:colOff>
      <xdr:row>21</xdr:row>
      <xdr:rowOff>180975</xdr:rowOff>
    </xdr:to>
    <xdr:sp macro="" textlink="">
      <xdr:nvSpPr>
        <xdr:cNvPr id="59" name="TextBox 58">
          <a:extLst>
            <a:ext uri="{FF2B5EF4-FFF2-40B4-BE49-F238E27FC236}">
              <a16:creationId xmlns:a16="http://schemas.microsoft.com/office/drawing/2014/main" id="{00000000-0008-0000-0500-00003B000000}"/>
            </a:ext>
          </a:extLst>
        </xdr:cNvPr>
        <xdr:cNvSpPr txBox="1"/>
      </xdr:nvSpPr>
      <xdr:spPr>
        <a:xfrm>
          <a:off x="2924171" y="3719512"/>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30</a:t>
          </a:r>
        </a:p>
      </xdr:txBody>
    </xdr:sp>
    <xdr:clientData/>
  </xdr:twoCellAnchor>
  <xdr:twoCellAnchor>
    <xdr:from>
      <xdr:col>5</xdr:col>
      <xdr:colOff>147637</xdr:colOff>
      <xdr:row>21</xdr:row>
      <xdr:rowOff>23817</xdr:rowOff>
    </xdr:from>
    <xdr:to>
      <xdr:col>5</xdr:col>
      <xdr:colOff>233362</xdr:colOff>
      <xdr:row>21</xdr:row>
      <xdr:rowOff>119067</xdr:rowOff>
    </xdr:to>
    <xdr:sp macro="" textlink="">
      <xdr:nvSpPr>
        <xdr:cNvPr id="60" name="Rectangle 59">
          <a:extLst>
            <a:ext uri="{FF2B5EF4-FFF2-40B4-BE49-F238E27FC236}">
              <a16:creationId xmlns:a16="http://schemas.microsoft.com/office/drawing/2014/main" id="{00000000-0008-0000-0500-00003C000000}"/>
            </a:ext>
          </a:extLst>
        </xdr:cNvPr>
        <xdr:cNvSpPr/>
      </xdr:nvSpPr>
      <xdr:spPr>
        <a:xfrm>
          <a:off x="3195637" y="3864297"/>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390522</xdr:colOff>
      <xdr:row>20</xdr:row>
      <xdr:rowOff>66675</xdr:rowOff>
    </xdr:from>
    <xdr:to>
      <xdr:col>4</xdr:col>
      <xdr:colOff>80963</xdr:colOff>
      <xdr:row>21</xdr:row>
      <xdr:rowOff>185738</xdr:rowOff>
    </xdr:to>
    <xdr:sp macro="" textlink="">
      <xdr:nvSpPr>
        <xdr:cNvPr id="61" name="TextBox 60">
          <a:extLst>
            <a:ext uri="{FF2B5EF4-FFF2-40B4-BE49-F238E27FC236}">
              <a16:creationId xmlns:a16="http://schemas.microsoft.com/office/drawing/2014/main" id="{00000000-0008-0000-0500-00003D000000}"/>
            </a:ext>
          </a:extLst>
        </xdr:cNvPr>
        <xdr:cNvSpPr txBox="1"/>
      </xdr:nvSpPr>
      <xdr:spPr>
        <a:xfrm>
          <a:off x="2219322" y="3724275"/>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29</a:t>
          </a:r>
        </a:p>
      </xdr:txBody>
    </xdr:sp>
    <xdr:clientData/>
  </xdr:twoCellAnchor>
  <xdr:twoCellAnchor>
    <xdr:from>
      <xdr:col>3</xdr:col>
      <xdr:colOff>304800</xdr:colOff>
      <xdr:row>20</xdr:row>
      <xdr:rowOff>166692</xdr:rowOff>
    </xdr:from>
    <xdr:to>
      <xdr:col>3</xdr:col>
      <xdr:colOff>390525</xdr:colOff>
      <xdr:row>21</xdr:row>
      <xdr:rowOff>71442</xdr:rowOff>
    </xdr:to>
    <xdr:sp macro="" textlink="">
      <xdr:nvSpPr>
        <xdr:cNvPr id="62" name="Rectangle 61">
          <a:extLst>
            <a:ext uri="{FF2B5EF4-FFF2-40B4-BE49-F238E27FC236}">
              <a16:creationId xmlns:a16="http://schemas.microsoft.com/office/drawing/2014/main" id="{00000000-0008-0000-0500-00003E000000}"/>
            </a:ext>
          </a:extLst>
        </xdr:cNvPr>
        <xdr:cNvSpPr/>
      </xdr:nvSpPr>
      <xdr:spPr>
        <a:xfrm>
          <a:off x="2133600" y="3824292"/>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95247</xdr:colOff>
      <xdr:row>18</xdr:row>
      <xdr:rowOff>80962</xdr:rowOff>
    </xdr:from>
    <xdr:to>
      <xdr:col>5</xdr:col>
      <xdr:colOff>395288</xdr:colOff>
      <xdr:row>20</xdr:row>
      <xdr:rowOff>9525</xdr:rowOff>
    </xdr:to>
    <xdr:sp macro="" textlink="">
      <xdr:nvSpPr>
        <xdr:cNvPr id="63" name="TextBox 62">
          <a:extLst>
            <a:ext uri="{FF2B5EF4-FFF2-40B4-BE49-F238E27FC236}">
              <a16:creationId xmlns:a16="http://schemas.microsoft.com/office/drawing/2014/main" id="{00000000-0008-0000-0500-00003F000000}"/>
            </a:ext>
          </a:extLst>
        </xdr:cNvPr>
        <xdr:cNvSpPr txBox="1"/>
      </xdr:nvSpPr>
      <xdr:spPr>
        <a:xfrm>
          <a:off x="3143247" y="3372802"/>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28</a:t>
          </a:r>
        </a:p>
      </xdr:txBody>
    </xdr:sp>
    <xdr:clientData/>
  </xdr:twoCellAnchor>
  <xdr:twoCellAnchor>
    <xdr:from>
      <xdr:col>5</xdr:col>
      <xdr:colOff>147638</xdr:colOff>
      <xdr:row>20</xdr:row>
      <xdr:rowOff>4</xdr:rowOff>
    </xdr:from>
    <xdr:to>
      <xdr:col>5</xdr:col>
      <xdr:colOff>233363</xdr:colOff>
      <xdr:row>20</xdr:row>
      <xdr:rowOff>95254</xdr:rowOff>
    </xdr:to>
    <xdr:sp macro="" textlink="">
      <xdr:nvSpPr>
        <xdr:cNvPr id="64" name="Rectangle 63">
          <a:extLst>
            <a:ext uri="{FF2B5EF4-FFF2-40B4-BE49-F238E27FC236}">
              <a16:creationId xmlns:a16="http://schemas.microsoft.com/office/drawing/2014/main" id="{00000000-0008-0000-0500-000040000000}"/>
            </a:ext>
          </a:extLst>
        </xdr:cNvPr>
        <xdr:cNvSpPr/>
      </xdr:nvSpPr>
      <xdr:spPr>
        <a:xfrm>
          <a:off x="3195638" y="3657604"/>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42860</xdr:colOff>
      <xdr:row>19</xdr:row>
      <xdr:rowOff>85725</xdr:rowOff>
    </xdr:from>
    <xdr:to>
      <xdr:col>6</xdr:col>
      <xdr:colOff>342901</xdr:colOff>
      <xdr:row>21</xdr:row>
      <xdr:rowOff>14288</xdr:rowOff>
    </xdr:to>
    <xdr:sp macro="" textlink="">
      <xdr:nvSpPr>
        <xdr:cNvPr id="65" name="TextBox 64">
          <a:extLst>
            <a:ext uri="{FF2B5EF4-FFF2-40B4-BE49-F238E27FC236}">
              <a16:creationId xmlns:a16="http://schemas.microsoft.com/office/drawing/2014/main" id="{00000000-0008-0000-0500-000041000000}"/>
            </a:ext>
          </a:extLst>
        </xdr:cNvPr>
        <xdr:cNvSpPr txBox="1"/>
      </xdr:nvSpPr>
      <xdr:spPr>
        <a:xfrm>
          <a:off x="3700460" y="3560445"/>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27</a:t>
          </a:r>
        </a:p>
      </xdr:txBody>
    </xdr:sp>
    <xdr:clientData/>
  </xdr:twoCellAnchor>
  <xdr:twoCellAnchor>
    <xdr:from>
      <xdr:col>5</xdr:col>
      <xdr:colOff>566738</xdr:colOff>
      <xdr:row>19</xdr:row>
      <xdr:rowOff>185742</xdr:rowOff>
    </xdr:from>
    <xdr:to>
      <xdr:col>6</xdr:col>
      <xdr:colOff>42863</xdr:colOff>
      <xdr:row>20</xdr:row>
      <xdr:rowOff>90492</xdr:rowOff>
    </xdr:to>
    <xdr:sp macro="" textlink="">
      <xdr:nvSpPr>
        <xdr:cNvPr id="66" name="Rectangle 65">
          <a:extLst>
            <a:ext uri="{FF2B5EF4-FFF2-40B4-BE49-F238E27FC236}">
              <a16:creationId xmlns:a16="http://schemas.microsoft.com/office/drawing/2014/main" id="{00000000-0008-0000-0500-000042000000}"/>
            </a:ext>
          </a:extLst>
        </xdr:cNvPr>
        <xdr:cNvSpPr/>
      </xdr:nvSpPr>
      <xdr:spPr>
        <a:xfrm>
          <a:off x="3614738" y="3660462"/>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38097</xdr:colOff>
      <xdr:row>18</xdr:row>
      <xdr:rowOff>23812</xdr:rowOff>
    </xdr:from>
    <xdr:to>
      <xdr:col>4</xdr:col>
      <xdr:colOff>338138</xdr:colOff>
      <xdr:row>19</xdr:row>
      <xdr:rowOff>142875</xdr:rowOff>
    </xdr:to>
    <xdr:sp macro="" textlink="">
      <xdr:nvSpPr>
        <xdr:cNvPr id="67" name="TextBox 66">
          <a:extLst>
            <a:ext uri="{FF2B5EF4-FFF2-40B4-BE49-F238E27FC236}">
              <a16:creationId xmlns:a16="http://schemas.microsoft.com/office/drawing/2014/main" id="{00000000-0008-0000-0500-000043000000}"/>
            </a:ext>
          </a:extLst>
        </xdr:cNvPr>
        <xdr:cNvSpPr txBox="1"/>
      </xdr:nvSpPr>
      <xdr:spPr>
        <a:xfrm>
          <a:off x="2476497" y="3315652"/>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26</a:t>
          </a:r>
        </a:p>
      </xdr:txBody>
    </xdr:sp>
    <xdr:clientData/>
  </xdr:twoCellAnchor>
  <xdr:twoCellAnchor>
    <xdr:from>
      <xdr:col>4</xdr:col>
      <xdr:colOff>300038</xdr:colOff>
      <xdr:row>19</xdr:row>
      <xdr:rowOff>142879</xdr:rowOff>
    </xdr:from>
    <xdr:to>
      <xdr:col>4</xdr:col>
      <xdr:colOff>385763</xdr:colOff>
      <xdr:row>20</xdr:row>
      <xdr:rowOff>47629</xdr:rowOff>
    </xdr:to>
    <xdr:sp macro="" textlink="">
      <xdr:nvSpPr>
        <xdr:cNvPr id="68" name="Rectangle 67">
          <a:extLst>
            <a:ext uri="{FF2B5EF4-FFF2-40B4-BE49-F238E27FC236}">
              <a16:creationId xmlns:a16="http://schemas.microsoft.com/office/drawing/2014/main" id="{00000000-0008-0000-0500-000044000000}"/>
            </a:ext>
          </a:extLst>
        </xdr:cNvPr>
        <xdr:cNvSpPr/>
      </xdr:nvSpPr>
      <xdr:spPr>
        <a:xfrm>
          <a:off x="2738438" y="3617599"/>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442910</xdr:colOff>
      <xdr:row>25</xdr:row>
      <xdr:rowOff>152400</xdr:rowOff>
    </xdr:from>
    <xdr:to>
      <xdr:col>4</xdr:col>
      <xdr:colOff>133351</xdr:colOff>
      <xdr:row>27</xdr:row>
      <xdr:rowOff>80963</xdr:rowOff>
    </xdr:to>
    <xdr:sp macro="" textlink="">
      <xdr:nvSpPr>
        <xdr:cNvPr id="69" name="TextBox 68">
          <a:extLst>
            <a:ext uri="{FF2B5EF4-FFF2-40B4-BE49-F238E27FC236}">
              <a16:creationId xmlns:a16="http://schemas.microsoft.com/office/drawing/2014/main" id="{00000000-0008-0000-0500-000045000000}"/>
            </a:ext>
          </a:extLst>
        </xdr:cNvPr>
        <xdr:cNvSpPr txBox="1"/>
      </xdr:nvSpPr>
      <xdr:spPr>
        <a:xfrm>
          <a:off x="2271710" y="4724400"/>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41</a:t>
          </a:r>
        </a:p>
      </xdr:txBody>
    </xdr:sp>
    <xdr:clientData/>
  </xdr:twoCellAnchor>
  <xdr:twoCellAnchor>
    <xdr:from>
      <xdr:col>4</xdr:col>
      <xdr:colOff>138113</xdr:colOff>
      <xdr:row>26</xdr:row>
      <xdr:rowOff>52392</xdr:rowOff>
    </xdr:from>
    <xdr:to>
      <xdr:col>4</xdr:col>
      <xdr:colOff>223838</xdr:colOff>
      <xdr:row>26</xdr:row>
      <xdr:rowOff>147642</xdr:rowOff>
    </xdr:to>
    <xdr:sp macro="" textlink="">
      <xdr:nvSpPr>
        <xdr:cNvPr id="70" name="Rectangle 69">
          <a:extLst>
            <a:ext uri="{FF2B5EF4-FFF2-40B4-BE49-F238E27FC236}">
              <a16:creationId xmlns:a16="http://schemas.microsoft.com/office/drawing/2014/main" id="{00000000-0008-0000-0500-000046000000}"/>
            </a:ext>
          </a:extLst>
        </xdr:cNvPr>
        <xdr:cNvSpPr/>
      </xdr:nvSpPr>
      <xdr:spPr>
        <a:xfrm>
          <a:off x="2576513" y="4807272"/>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23809</xdr:colOff>
      <xdr:row>26</xdr:row>
      <xdr:rowOff>157151</xdr:rowOff>
    </xdr:from>
    <xdr:to>
      <xdr:col>6</xdr:col>
      <xdr:colOff>323850</xdr:colOff>
      <xdr:row>28</xdr:row>
      <xdr:rowOff>85714</xdr:rowOff>
    </xdr:to>
    <xdr:sp macro="" textlink="">
      <xdr:nvSpPr>
        <xdr:cNvPr id="71" name="TextBox 70">
          <a:extLst>
            <a:ext uri="{FF2B5EF4-FFF2-40B4-BE49-F238E27FC236}">
              <a16:creationId xmlns:a16="http://schemas.microsoft.com/office/drawing/2014/main" id="{00000000-0008-0000-0500-000047000000}"/>
            </a:ext>
          </a:extLst>
        </xdr:cNvPr>
        <xdr:cNvSpPr txBox="1"/>
      </xdr:nvSpPr>
      <xdr:spPr>
        <a:xfrm>
          <a:off x="3681409" y="4912031"/>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44</a:t>
          </a:r>
        </a:p>
      </xdr:txBody>
    </xdr:sp>
    <xdr:clientData/>
  </xdr:twoCellAnchor>
  <xdr:twoCellAnchor>
    <xdr:from>
      <xdr:col>5</xdr:col>
      <xdr:colOff>547687</xdr:colOff>
      <xdr:row>27</xdr:row>
      <xdr:rowOff>171454</xdr:rowOff>
    </xdr:from>
    <xdr:to>
      <xdr:col>6</xdr:col>
      <xdr:colOff>23812</xdr:colOff>
      <xdr:row>28</xdr:row>
      <xdr:rowOff>76204</xdr:rowOff>
    </xdr:to>
    <xdr:sp macro="" textlink="">
      <xdr:nvSpPr>
        <xdr:cNvPr id="72" name="Rectangle 71">
          <a:extLst>
            <a:ext uri="{FF2B5EF4-FFF2-40B4-BE49-F238E27FC236}">
              <a16:creationId xmlns:a16="http://schemas.microsoft.com/office/drawing/2014/main" id="{00000000-0008-0000-0500-000048000000}"/>
            </a:ext>
          </a:extLst>
        </xdr:cNvPr>
        <xdr:cNvSpPr/>
      </xdr:nvSpPr>
      <xdr:spPr>
        <a:xfrm>
          <a:off x="3595687" y="5109214"/>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295272</xdr:colOff>
      <xdr:row>25</xdr:row>
      <xdr:rowOff>171436</xdr:rowOff>
    </xdr:from>
    <xdr:to>
      <xdr:col>5</xdr:col>
      <xdr:colOff>595313</xdr:colOff>
      <xdr:row>27</xdr:row>
      <xdr:rowOff>99999</xdr:rowOff>
    </xdr:to>
    <xdr:sp macro="" textlink="">
      <xdr:nvSpPr>
        <xdr:cNvPr id="73" name="TextBox 72">
          <a:extLst>
            <a:ext uri="{FF2B5EF4-FFF2-40B4-BE49-F238E27FC236}">
              <a16:creationId xmlns:a16="http://schemas.microsoft.com/office/drawing/2014/main" id="{00000000-0008-0000-0500-000049000000}"/>
            </a:ext>
          </a:extLst>
        </xdr:cNvPr>
        <xdr:cNvSpPr txBox="1"/>
      </xdr:nvSpPr>
      <xdr:spPr>
        <a:xfrm>
          <a:off x="3343272" y="4743436"/>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43</a:t>
          </a:r>
        </a:p>
      </xdr:txBody>
    </xdr:sp>
    <xdr:clientData/>
  </xdr:twoCellAnchor>
  <xdr:twoCellAnchor>
    <xdr:from>
      <xdr:col>5</xdr:col>
      <xdr:colOff>214313</xdr:colOff>
      <xdr:row>27</xdr:row>
      <xdr:rowOff>19054</xdr:rowOff>
    </xdr:from>
    <xdr:to>
      <xdr:col>5</xdr:col>
      <xdr:colOff>300038</xdr:colOff>
      <xdr:row>27</xdr:row>
      <xdr:rowOff>114304</xdr:rowOff>
    </xdr:to>
    <xdr:sp macro="" textlink="">
      <xdr:nvSpPr>
        <xdr:cNvPr id="74" name="Rectangle 73">
          <a:extLst>
            <a:ext uri="{FF2B5EF4-FFF2-40B4-BE49-F238E27FC236}">
              <a16:creationId xmlns:a16="http://schemas.microsoft.com/office/drawing/2014/main" id="{00000000-0008-0000-0500-00004A000000}"/>
            </a:ext>
          </a:extLst>
        </xdr:cNvPr>
        <xdr:cNvSpPr/>
      </xdr:nvSpPr>
      <xdr:spPr>
        <a:xfrm>
          <a:off x="3262313" y="4956814"/>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280969</xdr:colOff>
      <xdr:row>24</xdr:row>
      <xdr:rowOff>161883</xdr:rowOff>
    </xdr:from>
    <xdr:to>
      <xdr:col>4</xdr:col>
      <xdr:colOff>581010</xdr:colOff>
      <xdr:row>26</xdr:row>
      <xdr:rowOff>90446</xdr:rowOff>
    </xdr:to>
    <xdr:sp macro="" textlink="">
      <xdr:nvSpPr>
        <xdr:cNvPr id="75" name="TextBox 74">
          <a:extLst>
            <a:ext uri="{FF2B5EF4-FFF2-40B4-BE49-F238E27FC236}">
              <a16:creationId xmlns:a16="http://schemas.microsoft.com/office/drawing/2014/main" id="{00000000-0008-0000-0500-00004B000000}"/>
            </a:ext>
          </a:extLst>
        </xdr:cNvPr>
        <xdr:cNvSpPr txBox="1"/>
      </xdr:nvSpPr>
      <xdr:spPr>
        <a:xfrm>
          <a:off x="2719369" y="4551003"/>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42</a:t>
          </a:r>
        </a:p>
      </xdr:txBody>
    </xdr:sp>
    <xdr:clientData/>
  </xdr:twoCellAnchor>
  <xdr:twoCellAnchor>
    <xdr:from>
      <xdr:col>4</xdr:col>
      <xdr:colOff>514350</xdr:colOff>
      <xdr:row>26</xdr:row>
      <xdr:rowOff>61917</xdr:rowOff>
    </xdr:from>
    <xdr:to>
      <xdr:col>4</xdr:col>
      <xdr:colOff>600075</xdr:colOff>
      <xdr:row>26</xdr:row>
      <xdr:rowOff>157167</xdr:rowOff>
    </xdr:to>
    <xdr:sp macro="" textlink="">
      <xdr:nvSpPr>
        <xdr:cNvPr id="76" name="Rectangle 75">
          <a:extLst>
            <a:ext uri="{FF2B5EF4-FFF2-40B4-BE49-F238E27FC236}">
              <a16:creationId xmlns:a16="http://schemas.microsoft.com/office/drawing/2014/main" id="{00000000-0008-0000-0500-00004C000000}"/>
            </a:ext>
          </a:extLst>
        </xdr:cNvPr>
        <xdr:cNvSpPr/>
      </xdr:nvSpPr>
      <xdr:spPr>
        <a:xfrm>
          <a:off x="2952750" y="4816797"/>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61909</xdr:colOff>
      <xdr:row>23</xdr:row>
      <xdr:rowOff>28579</xdr:rowOff>
    </xdr:from>
    <xdr:to>
      <xdr:col>7</xdr:col>
      <xdr:colOff>361950</xdr:colOff>
      <xdr:row>24</xdr:row>
      <xdr:rowOff>147642</xdr:rowOff>
    </xdr:to>
    <xdr:sp macro="" textlink="">
      <xdr:nvSpPr>
        <xdr:cNvPr id="77" name="TextBox 76">
          <a:extLst>
            <a:ext uri="{FF2B5EF4-FFF2-40B4-BE49-F238E27FC236}">
              <a16:creationId xmlns:a16="http://schemas.microsoft.com/office/drawing/2014/main" id="{00000000-0008-0000-0500-00004D000000}"/>
            </a:ext>
          </a:extLst>
        </xdr:cNvPr>
        <xdr:cNvSpPr txBox="1"/>
      </xdr:nvSpPr>
      <xdr:spPr>
        <a:xfrm>
          <a:off x="4329109" y="4234819"/>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40</a:t>
          </a:r>
        </a:p>
      </xdr:txBody>
    </xdr:sp>
    <xdr:clientData/>
  </xdr:twoCellAnchor>
  <xdr:twoCellAnchor>
    <xdr:from>
      <xdr:col>7</xdr:col>
      <xdr:colOff>47625</xdr:colOff>
      <xdr:row>24</xdr:row>
      <xdr:rowOff>128592</xdr:rowOff>
    </xdr:from>
    <xdr:to>
      <xdr:col>7</xdr:col>
      <xdr:colOff>133350</xdr:colOff>
      <xdr:row>25</xdr:row>
      <xdr:rowOff>33342</xdr:rowOff>
    </xdr:to>
    <xdr:sp macro="" textlink="">
      <xdr:nvSpPr>
        <xdr:cNvPr id="78" name="Rectangle 77">
          <a:extLst>
            <a:ext uri="{FF2B5EF4-FFF2-40B4-BE49-F238E27FC236}">
              <a16:creationId xmlns:a16="http://schemas.microsoft.com/office/drawing/2014/main" id="{00000000-0008-0000-0500-00004E000000}"/>
            </a:ext>
          </a:extLst>
        </xdr:cNvPr>
        <xdr:cNvSpPr/>
      </xdr:nvSpPr>
      <xdr:spPr>
        <a:xfrm>
          <a:off x="4314825" y="4517712"/>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352422</xdr:colOff>
      <xdr:row>24</xdr:row>
      <xdr:rowOff>4763</xdr:rowOff>
    </xdr:from>
    <xdr:to>
      <xdr:col>8</xdr:col>
      <xdr:colOff>42863</xdr:colOff>
      <xdr:row>25</xdr:row>
      <xdr:rowOff>123826</xdr:rowOff>
    </xdr:to>
    <xdr:sp macro="" textlink="">
      <xdr:nvSpPr>
        <xdr:cNvPr id="79" name="TextBox 78">
          <a:extLst>
            <a:ext uri="{FF2B5EF4-FFF2-40B4-BE49-F238E27FC236}">
              <a16:creationId xmlns:a16="http://schemas.microsoft.com/office/drawing/2014/main" id="{00000000-0008-0000-0500-00004F000000}"/>
            </a:ext>
          </a:extLst>
        </xdr:cNvPr>
        <xdr:cNvSpPr txBox="1"/>
      </xdr:nvSpPr>
      <xdr:spPr>
        <a:xfrm>
          <a:off x="4619622" y="4393883"/>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39</a:t>
          </a:r>
        </a:p>
      </xdr:txBody>
    </xdr:sp>
    <xdr:clientData/>
  </xdr:twoCellAnchor>
  <xdr:twoCellAnchor>
    <xdr:from>
      <xdr:col>7</xdr:col>
      <xdr:colOff>266700</xdr:colOff>
      <xdr:row>24</xdr:row>
      <xdr:rowOff>104780</xdr:rowOff>
    </xdr:from>
    <xdr:to>
      <xdr:col>7</xdr:col>
      <xdr:colOff>352425</xdr:colOff>
      <xdr:row>25</xdr:row>
      <xdr:rowOff>9530</xdr:rowOff>
    </xdr:to>
    <xdr:sp macro="" textlink="">
      <xdr:nvSpPr>
        <xdr:cNvPr id="80" name="Rectangle 79">
          <a:extLst>
            <a:ext uri="{FF2B5EF4-FFF2-40B4-BE49-F238E27FC236}">
              <a16:creationId xmlns:a16="http://schemas.microsoft.com/office/drawing/2014/main" id="{00000000-0008-0000-0500-000050000000}"/>
            </a:ext>
          </a:extLst>
        </xdr:cNvPr>
        <xdr:cNvSpPr/>
      </xdr:nvSpPr>
      <xdr:spPr>
        <a:xfrm>
          <a:off x="4533900" y="4493900"/>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71434</xdr:colOff>
      <xdr:row>24</xdr:row>
      <xdr:rowOff>23828</xdr:rowOff>
    </xdr:from>
    <xdr:to>
      <xdr:col>6</xdr:col>
      <xdr:colOff>371475</xdr:colOff>
      <xdr:row>25</xdr:row>
      <xdr:rowOff>142891</xdr:rowOff>
    </xdr:to>
    <xdr:sp macro="" textlink="">
      <xdr:nvSpPr>
        <xdr:cNvPr id="81" name="TextBox 80">
          <a:extLst>
            <a:ext uri="{FF2B5EF4-FFF2-40B4-BE49-F238E27FC236}">
              <a16:creationId xmlns:a16="http://schemas.microsoft.com/office/drawing/2014/main" id="{00000000-0008-0000-0500-000051000000}"/>
            </a:ext>
          </a:extLst>
        </xdr:cNvPr>
        <xdr:cNvSpPr txBox="1"/>
      </xdr:nvSpPr>
      <xdr:spPr>
        <a:xfrm>
          <a:off x="3729034" y="4412948"/>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37</a:t>
          </a:r>
        </a:p>
      </xdr:txBody>
    </xdr:sp>
    <xdr:clientData/>
  </xdr:twoCellAnchor>
  <xdr:twoCellAnchor>
    <xdr:from>
      <xdr:col>5</xdr:col>
      <xdr:colOff>604838</xdr:colOff>
      <xdr:row>23</xdr:row>
      <xdr:rowOff>166692</xdr:rowOff>
    </xdr:from>
    <xdr:to>
      <xdr:col>6</xdr:col>
      <xdr:colOff>80963</xdr:colOff>
      <xdr:row>24</xdr:row>
      <xdr:rowOff>71442</xdr:rowOff>
    </xdr:to>
    <xdr:sp macro="" textlink="">
      <xdr:nvSpPr>
        <xdr:cNvPr id="82" name="Rectangle 81">
          <a:extLst>
            <a:ext uri="{FF2B5EF4-FFF2-40B4-BE49-F238E27FC236}">
              <a16:creationId xmlns:a16="http://schemas.microsoft.com/office/drawing/2014/main" id="{00000000-0008-0000-0500-000052000000}"/>
            </a:ext>
          </a:extLst>
        </xdr:cNvPr>
        <xdr:cNvSpPr/>
      </xdr:nvSpPr>
      <xdr:spPr>
        <a:xfrm>
          <a:off x="3652838" y="4372932"/>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428622</xdr:colOff>
      <xdr:row>34</xdr:row>
      <xdr:rowOff>9525</xdr:rowOff>
    </xdr:from>
    <xdr:to>
      <xdr:col>5</xdr:col>
      <xdr:colOff>119063</xdr:colOff>
      <xdr:row>35</xdr:row>
      <xdr:rowOff>128588</xdr:rowOff>
    </xdr:to>
    <xdr:sp macro="" textlink="">
      <xdr:nvSpPr>
        <xdr:cNvPr id="83" name="TextBox 82">
          <a:extLst>
            <a:ext uri="{FF2B5EF4-FFF2-40B4-BE49-F238E27FC236}">
              <a16:creationId xmlns:a16="http://schemas.microsoft.com/office/drawing/2014/main" id="{00000000-0008-0000-0500-000053000000}"/>
            </a:ext>
          </a:extLst>
        </xdr:cNvPr>
        <xdr:cNvSpPr txBox="1"/>
      </xdr:nvSpPr>
      <xdr:spPr>
        <a:xfrm>
          <a:off x="2867022" y="6227445"/>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52</a:t>
          </a:r>
        </a:p>
      </xdr:txBody>
    </xdr:sp>
    <xdr:clientData/>
  </xdr:twoCellAnchor>
  <xdr:twoCellAnchor>
    <xdr:from>
      <xdr:col>4</xdr:col>
      <xdr:colOff>342900</xdr:colOff>
      <xdr:row>34</xdr:row>
      <xdr:rowOff>109542</xdr:rowOff>
    </xdr:from>
    <xdr:to>
      <xdr:col>4</xdr:col>
      <xdr:colOff>428625</xdr:colOff>
      <xdr:row>35</xdr:row>
      <xdr:rowOff>14292</xdr:rowOff>
    </xdr:to>
    <xdr:sp macro="" textlink="">
      <xdr:nvSpPr>
        <xdr:cNvPr id="84" name="Rectangle 83">
          <a:extLst>
            <a:ext uri="{FF2B5EF4-FFF2-40B4-BE49-F238E27FC236}">
              <a16:creationId xmlns:a16="http://schemas.microsoft.com/office/drawing/2014/main" id="{00000000-0008-0000-0500-000054000000}"/>
            </a:ext>
          </a:extLst>
        </xdr:cNvPr>
        <xdr:cNvSpPr/>
      </xdr:nvSpPr>
      <xdr:spPr>
        <a:xfrm>
          <a:off x="2781300" y="6327462"/>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90485</xdr:colOff>
      <xdr:row>33</xdr:row>
      <xdr:rowOff>185737</xdr:rowOff>
    </xdr:from>
    <xdr:to>
      <xdr:col>6</xdr:col>
      <xdr:colOff>390526</xdr:colOff>
      <xdr:row>35</xdr:row>
      <xdr:rowOff>114300</xdr:rowOff>
    </xdr:to>
    <xdr:sp macro="" textlink="">
      <xdr:nvSpPr>
        <xdr:cNvPr id="85" name="TextBox 84">
          <a:extLst>
            <a:ext uri="{FF2B5EF4-FFF2-40B4-BE49-F238E27FC236}">
              <a16:creationId xmlns:a16="http://schemas.microsoft.com/office/drawing/2014/main" id="{00000000-0008-0000-0500-000055000000}"/>
            </a:ext>
          </a:extLst>
        </xdr:cNvPr>
        <xdr:cNvSpPr txBox="1"/>
      </xdr:nvSpPr>
      <xdr:spPr>
        <a:xfrm>
          <a:off x="3748085" y="6220777"/>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51</a:t>
          </a:r>
        </a:p>
      </xdr:txBody>
    </xdr:sp>
    <xdr:clientData/>
  </xdr:twoCellAnchor>
  <xdr:twoCellAnchor>
    <xdr:from>
      <xdr:col>6</xdr:col>
      <xdr:colOff>4763</xdr:colOff>
      <xdr:row>34</xdr:row>
      <xdr:rowOff>95254</xdr:rowOff>
    </xdr:from>
    <xdr:to>
      <xdr:col>6</xdr:col>
      <xdr:colOff>90488</xdr:colOff>
      <xdr:row>35</xdr:row>
      <xdr:rowOff>4</xdr:rowOff>
    </xdr:to>
    <xdr:sp macro="" textlink="">
      <xdr:nvSpPr>
        <xdr:cNvPr id="86" name="Rectangle 85">
          <a:extLst>
            <a:ext uri="{FF2B5EF4-FFF2-40B4-BE49-F238E27FC236}">
              <a16:creationId xmlns:a16="http://schemas.microsoft.com/office/drawing/2014/main" id="{00000000-0008-0000-0500-000056000000}"/>
            </a:ext>
          </a:extLst>
        </xdr:cNvPr>
        <xdr:cNvSpPr/>
      </xdr:nvSpPr>
      <xdr:spPr>
        <a:xfrm>
          <a:off x="3662363" y="6313174"/>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157156</xdr:colOff>
      <xdr:row>32</xdr:row>
      <xdr:rowOff>157153</xdr:rowOff>
    </xdr:from>
    <xdr:to>
      <xdr:col>3</xdr:col>
      <xdr:colOff>438147</xdr:colOff>
      <xdr:row>34</xdr:row>
      <xdr:rowOff>85716</xdr:rowOff>
    </xdr:to>
    <xdr:sp macro="" textlink="">
      <xdr:nvSpPr>
        <xdr:cNvPr id="87" name="TextBox 86">
          <a:extLst>
            <a:ext uri="{FF2B5EF4-FFF2-40B4-BE49-F238E27FC236}">
              <a16:creationId xmlns:a16="http://schemas.microsoft.com/office/drawing/2014/main" id="{00000000-0008-0000-0500-000057000000}"/>
            </a:ext>
          </a:extLst>
        </xdr:cNvPr>
        <xdr:cNvSpPr txBox="1"/>
      </xdr:nvSpPr>
      <xdr:spPr>
        <a:xfrm>
          <a:off x="1985956" y="6009313"/>
          <a:ext cx="28099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48</a:t>
          </a:r>
        </a:p>
      </xdr:txBody>
    </xdr:sp>
    <xdr:clientData/>
  </xdr:twoCellAnchor>
  <xdr:twoCellAnchor>
    <xdr:from>
      <xdr:col>3</xdr:col>
      <xdr:colOff>247650</xdr:colOff>
      <xdr:row>32</xdr:row>
      <xdr:rowOff>123829</xdr:rowOff>
    </xdr:from>
    <xdr:to>
      <xdr:col>3</xdr:col>
      <xdr:colOff>333375</xdr:colOff>
      <xdr:row>33</xdr:row>
      <xdr:rowOff>28579</xdr:rowOff>
    </xdr:to>
    <xdr:sp macro="" textlink="">
      <xdr:nvSpPr>
        <xdr:cNvPr id="88" name="Rectangle 87">
          <a:extLst>
            <a:ext uri="{FF2B5EF4-FFF2-40B4-BE49-F238E27FC236}">
              <a16:creationId xmlns:a16="http://schemas.microsoft.com/office/drawing/2014/main" id="{00000000-0008-0000-0500-000058000000}"/>
            </a:ext>
          </a:extLst>
        </xdr:cNvPr>
        <xdr:cNvSpPr/>
      </xdr:nvSpPr>
      <xdr:spPr>
        <a:xfrm>
          <a:off x="2076450" y="5975989"/>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523865</xdr:colOff>
      <xdr:row>31</xdr:row>
      <xdr:rowOff>42851</xdr:rowOff>
    </xdr:from>
    <xdr:to>
      <xdr:col>4</xdr:col>
      <xdr:colOff>214306</xdr:colOff>
      <xdr:row>32</xdr:row>
      <xdr:rowOff>161914</xdr:rowOff>
    </xdr:to>
    <xdr:sp macro="" textlink="">
      <xdr:nvSpPr>
        <xdr:cNvPr id="89" name="TextBox 88">
          <a:extLst>
            <a:ext uri="{FF2B5EF4-FFF2-40B4-BE49-F238E27FC236}">
              <a16:creationId xmlns:a16="http://schemas.microsoft.com/office/drawing/2014/main" id="{00000000-0008-0000-0500-000059000000}"/>
            </a:ext>
          </a:extLst>
        </xdr:cNvPr>
        <xdr:cNvSpPr txBox="1"/>
      </xdr:nvSpPr>
      <xdr:spPr>
        <a:xfrm>
          <a:off x="2352665" y="5712131"/>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49</a:t>
          </a:r>
        </a:p>
      </xdr:txBody>
    </xdr:sp>
    <xdr:clientData/>
  </xdr:twoCellAnchor>
  <xdr:twoCellAnchor>
    <xdr:from>
      <xdr:col>4</xdr:col>
      <xdr:colOff>195262</xdr:colOff>
      <xdr:row>32</xdr:row>
      <xdr:rowOff>104780</xdr:rowOff>
    </xdr:from>
    <xdr:to>
      <xdr:col>4</xdr:col>
      <xdr:colOff>280987</xdr:colOff>
      <xdr:row>33</xdr:row>
      <xdr:rowOff>9530</xdr:rowOff>
    </xdr:to>
    <xdr:sp macro="" textlink="">
      <xdr:nvSpPr>
        <xdr:cNvPr id="90" name="Rectangle 89">
          <a:extLst>
            <a:ext uri="{FF2B5EF4-FFF2-40B4-BE49-F238E27FC236}">
              <a16:creationId xmlns:a16="http://schemas.microsoft.com/office/drawing/2014/main" id="{00000000-0008-0000-0500-00005A000000}"/>
            </a:ext>
          </a:extLst>
        </xdr:cNvPr>
        <xdr:cNvSpPr/>
      </xdr:nvSpPr>
      <xdr:spPr>
        <a:xfrm>
          <a:off x="2633662" y="5956940"/>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180965</xdr:colOff>
      <xdr:row>30</xdr:row>
      <xdr:rowOff>28554</xdr:rowOff>
    </xdr:from>
    <xdr:to>
      <xdr:col>5</xdr:col>
      <xdr:colOff>481006</xdr:colOff>
      <xdr:row>31</xdr:row>
      <xdr:rowOff>147617</xdr:rowOff>
    </xdr:to>
    <xdr:sp macro="" textlink="">
      <xdr:nvSpPr>
        <xdr:cNvPr id="91" name="TextBox 90">
          <a:extLst>
            <a:ext uri="{FF2B5EF4-FFF2-40B4-BE49-F238E27FC236}">
              <a16:creationId xmlns:a16="http://schemas.microsoft.com/office/drawing/2014/main" id="{00000000-0008-0000-0500-00005B000000}"/>
            </a:ext>
          </a:extLst>
        </xdr:cNvPr>
        <xdr:cNvSpPr txBox="1"/>
      </xdr:nvSpPr>
      <xdr:spPr>
        <a:xfrm>
          <a:off x="3228965" y="5514954"/>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47</a:t>
          </a:r>
        </a:p>
      </xdr:txBody>
    </xdr:sp>
    <xdr:clientData/>
  </xdr:twoCellAnchor>
  <xdr:twoCellAnchor>
    <xdr:from>
      <xdr:col>5</xdr:col>
      <xdr:colOff>161925</xdr:colOff>
      <xdr:row>31</xdr:row>
      <xdr:rowOff>142880</xdr:rowOff>
    </xdr:from>
    <xdr:to>
      <xdr:col>5</xdr:col>
      <xdr:colOff>247650</xdr:colOff>
      <xdr:row>32</xdr:row>
      <xdr:rowOff>47630</xdr:rowOff>
    </xdr:to>
    <xdr:sp macro="" textlink="">
      <xdr:nvSpPr>
        <xdr:cNvPr id="92" name="Rectangle 91">
          <a:extLst>
            <a:ext uri="{FF2B5EF4-FFF2-40B4-BE49-F238E27FC236}">
              <a16:creationId xmlns:a16="http://schemas.microsoft.com/office/drawing/2014/main" id="{00000000-0008-0000-0500-00005C000000}"/>
            </a:ext>
          </a:extLst>
        </xdr:cNvPr>
        <xdr:cNvSpPr/>
      </xdr:nvSpPr>
      <xdr:spPr>
        <a:xfrm>
          <a:off x="3209925" y="5812160"/>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585784</xdr:colOff>
      <xdr:row>31</xdr:row>
      <xdr:rowOff>19057</xdr:rowOff>
    </xdr:from>
    <xdr:to>
      <xdr:col>6</xdr:col>
      <xdr:colOff>276225</xdr:colOff>
      <xdr:row>32</xdr:row>
      <xdr:rowOff>138120</xdr:rowOff>
    </xdr:to>
    <xdr:sp macro="" textlink="">
      <xdr:nvSpPr>
        <xdr:cNvPr id="93" name="TextBox 92">
          <a:extLst>
            <a:ext uri="{FF2B5EF4-FFF2-40B4-BE49-F238E27FC236}">
              <a16:creationId xmlns:a16="http://schemas.microsoft.com/office/drawing/2014/main" id="{00000000-0008-0000-0500-00005D000000}"/>
            </a:ext>
          </a:extLst>
        </xdr:cNvPr>
        <xdr:cNvSpPr txBox="1"/>
      </xdr:nvSpPr>
      <xdr:spPr>
        <a:xfrm>
          <a:off x="3633784" y="5688337"/>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46</a:t>
          </a:r>
        </a:p>
      </xdr:txBody>
    </xdr:sp>
    <xdr:clientData/>
  </xdr:twoCellAnchor>
  <xdr:twoCellAnchor>
    <xdr:from>
      <xdr:col>5</xdr:col>
      <xdr:colOff>500062</xdr:colOff>
      <xdr:row>31</xdr:row>
      <xdr:rowOff>52392</xdr:rowOff>
    </xdr:from>
    <xdr:to>
      <xdr:col>5</xdr:col>
      <xdr:colOff>585787</xdr:colOff>
      <xdr:row>31</xdr:row>
      <xdr:rowOff>147642</xdr:rowOff>
    </xdr:to>
    <xdr:sp macro="" textlink="">
      <xdr:nvSpPr>
        <xdr:cNvPr id="94" name="Rectangle 93">
          <a:extLst>
            <a:ext uri="{FF2B5EF4-FFF2-40B4-BE49-F238E27FC236}">
              <a16:creationId xmlns:a16="http://schemas.microsoft.com/office/drawing/2014/main" id="{00000000-0008-0000-0500-00005E000000}"/>
            </a:ext>
          </a:extLst>
        </xdr:cNvPr>
        <xdr:cNvSpPr/>
      </xdr:nvSpPr>
      <xdr:spPr>
        <a:xfrm>
          <a:off x="3548062" y="5721672"/>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157160</xdr:colOff>
      <xdr:row>29</xdr:row>
      <xdr:rowOff>157163</xdr:rowOff>
    </xdr:from>
    <xdr:to>
      <xdr:col>7</xdr:col>
      <xdr:colOff>457201</xdr:colOff>
      <xdr:row>31</xdr:row>
      <xdr:rowOff>85726</xdr:rowOff>
    </xdr:to>
    <xdr:sp macro="" textlink="">
      <xdr:nvSpPr>
        <xdr:cNvPr id="95" name="TextBox 94">
          <a:extLst>
            <a:ext uri="{FF2B5EF4-FFF2-40B4-BE49-F238E27FC236}">
              <a16:creationId xmlns:a16="http://schemas.microsoft.com/office/drawing/2014/main" id="{00000000-0008-0000-0500-00005F000000}"/>
            </a:ext>
          </a:extLst>
        </xdr:cNvPr>
        <xdr:cNvSpPr txBox="1"/>
      </xdr:nvSpPr>
      <xdr:spPr>
        <a:xfrm>
          <a:off x="4424360" y="5460683"/>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45</a:t>
          </a:r>
        </a:p>
      </xdr:txBody>
    </xdr:sp>
    <xdr:clientData/>
  </xdr:twoCellAnchor>
  <xdr:twoCellAnchor>
    <xdr:from>
      <xdr:col>7</xdr:col>
      <xdr:colOff>71438</xdr:colOff>
      <xdr:row>30</xdr:row>
      <xdr:rowOff>66680</xdr:rowOff>
    </xdr:from>
    <xdr:to>
      <xdr:col>7</xdr:col>
      <xdr:colOff>157163</xdr:colOff>
      <xdr:row>30</xdr:row>
      <xdr:rowOff>161930</xdr:rowOff>
    </xdr:to>
    <xdr:sp macro="" textlink="">
      <xdr:nvSpPr>
        <xdr:cNvPr id="96" name="Rectangle 95">
          <a:extLst>
            <a:ext uri="{FF2B5EF4-FFF2-40B4-BE49-F238E27FC236}">
              <a16:creationId xmlns:a16="http://schemas.microsoft.com/office/drawing/2014/main" id="{00000000-0008-0000-0500-000060000000}"/>
            </a:ext>
          </a:extLst>
        </xdr:cNvPr>
        <xdr:cNvSpPr/>
      </xdr:nvSpPr>
      <xdr:spPr>
        <a:xfrm>
          <a:off x="4338638" y="5553080"/>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133350</xdr:colOff>
      <xdr:row>1</xdr:row>
      <xdr:rowOff>147638</xdr:rowOff>
    </xdr:from>
    <xdr:to>
      <xdr:col>5</xdr:col>
      <xdr:colOff>538163</xdr:colOff>
      <xdr:row>11</xdr:row>
      <xdr:rowOff>19055</xdr:rowOff>
    </xdr:to>
    <xdr:cxnSp macro="">
      <xdr:nvCxnSpPr>
        <xdr:cNvPr id="97" name="Straight Arrow Connector 96">
          <a:extLst>
            <a:ext uri="{FF2B5EF4-FFF2-40B4-BE49-F238E27FC236}">
              <a16:creationId xmlns:a16="http://schemas.microsoft.com/office/drawing/2014/main" id="{00000000-0008-0000-0500-000061000000}"/>
            </a:ext>
          </a:extLst>
        </xdr:cNvPr>
        <xdr:cNvCxnSpPr>
          <a:stCxn id="4" idx="2"/>
          <a:endCxn id="18" idx="0"/>
        </xdr:cNvCxnSpPr>
      </xdr:nvCxnSpPr>
      <xdr:spPr>
        <a:xfrm flipH="1">
          <a:off x="3181350" y="330518"/>
          <a:ext cx="404813" cy="1700217"/>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428623</xdr:colOff>
      <xdr:row>5</xdr:row>
      <xdr:rowOff>104786</xdr:rowOff>
    </xdr:from>
    <xdr:to>
      <xdr:col>1</xdr:col>
      <xdr:colOff>571500</xdr:colOff>
      <xdr:row>8</xdr:row>
      <xdr:rowOff>76204</xdr:rowOff>
    </xdr:to>
    <xdr:cxnSp macro="">
      <xdr:nvCxnSpPr>
        <xdr:cNvPr id="98" name="Straight Connector 97">
          <a:extLst>
            <a:ext uri="{FF2B5EF4-FFF2-40B4-BE49-F238E27FC236}">
              <a16:creationId xmlns:a16="http://schemas.microsoft.com/office/drawing/2014/main" id="{00000000-0008-0000-0500-000062000000}"/>
            </a:ext>
          </a:extLst>
        </xdr:cNvPr>
        <xdr:cNvCxnSpPr>
          <a:stCxn id="6" idx="3"/>
          <a:endCxn id="8" idx="0"/>
        </xdr:cNvCxnSpPr>
      </xdr:nvCxnSpPr>
      <xdr:spPr>
        <a:xfrm>
          <a:off x="1038223" y="1019186"/>
          <a:ext cx="142877" cy="52005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438151</xdr:colOff>
      <xdr:row>5</xdr:row>
      <xdr:rowOff>104786</xdr:rowOff>
    </xdr:from>
    <xdr:to>
      <xdr:col>1</xdr:col>
      <xdr:colOff>342898</xdr:colOff>
      <xdr:row>9</xdr:row>
      <xdr:rowOff>47629</xdr:rowOff>
    </xdr:to>
    <xdr:cxnSp macro="">
      <xdr:nvCxnSpPr>
        <xdr:cNvPr id="99" name="Straight Connector 98">
          <a:extLst>
            <a:ext uri="{FF2B5EF4-FFF2-40B4-BE49-F238E27FC236}">
              <a16:creationId xmlns:a16="http://schemas.microsoft.com/office/drawing/2014/main" id="{00000000-0008-0000-0500-000063000000}"/>
            </a:ext>
          </a:extLst>
        </xdr:cNvPr>
        <xdr:cNvCxnSpPr>
          <a:stCxn id="6" idx="1"/>
          <a:endCxn id="12" idx="0"/>
        </xdr:cNvCxnSpPr>
      </xdr:nvCxnSpPr>
      <xdr:spPr>
        <a:xfrm flipH="1">
          <a:off x="438151" y="1019186"/>
          <a:ext cx="514347" cy="6743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4762</xdr:colOff>
      <xdr:row>8</xdr:row>
      <xdr:rowOff>123829</xdr:rowOff>
    </xdr:from>
    <xdr:to>
      <xdr:col>3</xdr:col>
      <xdr:colOff>104775</xdr:colOff>
      <xdr:row>9</xdr:row>
      <xdr:rowOff>61917</xdr:rowOff>
    </xdr:to>
    <xdr:cxnSp macro="">
      <xdr:nvCxnSpPr>
        <xdr:cNvPr id="100" name="Straight Connector 99">
          <a:extLst>
            <a:ext uri="{FF2B5EF4-FFF2-40B4-BE49-F238E27FC236}">
              <a16:creationId xmlns:a16="http://schemas.microsoft.com/office/drawing/2014/main" id="{00000000-0008-0000-0500-000064000000}"/>
            </a:ext>
          </a:extLst>
        </xdr:cNvPr>
        <xdr:cNvCxnSpPr>
          <a:stCxn id="8" idx="3"/>
          <a:endCxn id="10" idx="1"/>
        </xdr:cNvCxnSpPr>
      </xdr:nvCxnSpPr>
      <xdr:spPr>
        <a:xfrm>
          <a:off x="1223962" y="1586869"/>
          <a:ext cx="709613" cy="12096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500063</xdr:colOff>
      <xdr:row>8</xdr:row>
      <xdr:rowOff>171454</xdr:rowOff>
    </xdr:from>
    <xdr:to>
      <xdr:col>1</xdr:col>
      <xdr:colOff>571500</xdr:colOff>
      <xdr:row>10</xdr:row>
      <xdr:rowOff>14292</xdr:rowOff>
    </xdr:to>
    <xdr:cxnSp macro="">
      <xdr:nvCxnSpPr>
        <xdr:cNvPr id="101" name="Straight Connector 100">
          <a:extLst>
            <a:ext uri="{FF2B5EF4-FFF2-40B4-BE49-F238E27FC236}">
              <a16:creationId xmlns:a16="http://schemas.microsoft.com/office/drawing/2014/main" id="{00000000-0008-0000-0500-000065000000}"/>
            </a:ext>
          </a:extLst>
        </xdr:cNvPr>
        <xdr:cNvCxnSpPr>
          <a:stCxn id="8" idx="2"/>
          <a:endCxn id="16" idx="0"/>
        </xdr:cNvCxnSpPr>
      </xdr:nvCxnSpPr>
      <xdr:spPr>
        <a:xfrm flipH="1">
          <a:off x="1109663" y="1634494"/>
          <a:ext cx="71437" cy="20859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190500</xdr:colOff>
      <xdr:row>9</xdr:row>
      <xdr:rowOff>61917</xdr:rowOff>
    </xdr:from>
    <xdr:to>
      <xdr:col>3</xdr:col>
      <xdr:colOff>352425</xdr:colOff>
      <xdr:row>9</xdr:row>
      <xdr:rowOff>104779</xdr:rowOff>
    </xdr:to>
    <xdr:cxnSp macro="">
      <xdr:nvCxnSpPr>
        <xdr:cNvPr id="102" name="Straight Connector 101">
          <a:extLst>
            <a:ext uri="{FF2B5EF4-FFF2-40B4-BE49-F238E27FC236}">
              <a16:creationId xmlns:a16="http://schemas.microsoft.com/office/drawing/2014/main" id="{00000000-0008-0000-0500-000066000000}"/>
            </a:ext>
          </a:extLst>
        </xdr:cNvPr>
        <xdr:cNvCxnSpPr>
          <a:stCxn id="10" idx="3"/>
          <a:endCxn id="14" idx="1"/>
        </xdr:cNvCxnSpPr>
      </xdr:nvCxnSpPr>
      <xdr:spPr>
        <a:xfrm>
          <a:off x="2019300" y="1707837"/>
          <a:ext cx="161925" cy="428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128587</xdr:colOff>
      <xdr:row>9</xdr:row>
      <xdr:rowOff>109542</xdr:rowOff>
    </xdr:from>
    <xdr:to>
      <xdr:col>3</xdr:col>
      <xdr:colOff>147638</xdr:colOff>
      <xdr:row>11</xdr:row>
      <xdr:rowOff>104780</xdr:rowOff>
    </xdr:to>
    <xdr:cxnSp macro="">
      <xdr:nvCxnSpPr>
        <xdr:cNvPr id="103" name="Straight Connector 102">
          <a:extLst>
            <a:ext uri="{FF2B5EF4-FFF2-40B4-BE49-F238E27FC236}">
              <a16:creationId xmlns:a16="http://schemas.microsoft.com/office/drawing/2014/main" id="{00000000-0008-0000-0500-000067000000}"/>
            </a:ext>
          </a:extLst>
        </xdr:cNvPr>
        <xdr:cNvCxnSpPr>
          <a:stCxn id="10" idx="2"/>
          <a:endCxn id="24" idx="0"/>
        </xdr:cNvCxnSpPr>
      </xdr:nvCxnSpPr>
      <xdr:spPr>
        <a:xfrm flipH="1">
          <a:off x="1957387" y="1755462"/>
          <a:ext cx="19051" cy="36099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481013</xdr:colOff>
      <xdr:row>9</xdr:row>
      <xdr:rowOff>95254</xdr:rowOff>
    </xdr:from>
    <xdr:to>
      <xdr:col>1</xdr:col>
      <xdr:colOff>457200</xdr:colOff>
      <xdr:row>10</xdr:row>
      <xdr:rowOff>61917</xdr:rowOff>
    </xdr:to>
    <xdr:cxnSp macro="">
      <xdr:nvCxnSpPr>
        <xdr:cNvPr id="104" name="Straight Connector 103">
          <a:extLst>
            <a:ext uri="{FF2B5EF4-FFF2-40B4-BE49-F238E27FC236}">
              <a16:creationId xmlns:a16="http://schemas.microsoft.com/office/drawing/2014/main" id="{00000000-0008-0000-0500-000068000000}"/>
            </a:ext>
          </a:extLst>
        </xdr:cNvPr>
        <xdr:cNvCxnSpPr>
          <a:stCxn id="12" idx="3"/>
          <a:endCxn id="16" idx="1"/>
        </xdr:cNvCxnSpPr>
      </xdr:nvCxnSpPr>
      <xdr:spPr>
        <a:xfrm>
          <a:off x="481013" y="1741174"/>
          <a:ext cx="585787" cy="14954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438150</xdr:colOff>
      <xdr:row>9</xdr:row>
      <xdr:rowOff>104779</xdr:rowOff>
    </xdr:from>
    <xdr:to>
      <xdr:col>5</xdr:col>
      <xdr:colOff>90487</xdr:colOff>
      <xdr:row>11</xdr:row>
      <xdr:rowOff>66680</xdr:rowOff>
    </xdr:to>
    <xdr:cxnSp macro="">
      <xdr:nvCxnSpPr>
        <xdr:cNvPr id="105" name="Straight Connector 104">
          <a:extLst>
            <a:ext uri="{FF2B5EF4-FFF2-40B4-BE49-F238E27FC236}">
              <a16:creationId xmlns:a16="http://schemas.microsoft.com/office/drawing/2014/main" id="{00000000-0008-0000-0500-000069000000}"/>
            </a:ext>
          </a:extLst>
        </xdr:cNvPr>
        <xdr:cNvCxnSpPr>
          <a:stCxn id="14" idx="3"/>
          <a:endCxn id="18" idx="1"/>
        </xdr:cNvCxnSpPr>
      </xdr:nvCxnSpPr>
      <xdr:spPr>
        <a:xfrm>
          <a:off x="2266950" y="1750699"/>
          <a:ext cx="871537" cy="32766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500063</xdr:colOff>
      <xdr:row>10</xdr:row>
      <xdr:rowOff>109542</xdr:rowOff>
    </xdr:from>
    <xdr:to>
      <xdr:col>2</xdr:col>
      <xdr:colOff>509587</xdr:colOff>
      <xdr:row>13</xdr:row>
      <xdr:rowOff>171455</xdr:rowOff>
    </xdr:to>
    <xdr:cxnSp macro="">
      <xdr:nvCxnSpPr>
        <xdr:cNvPr id="106" name="Straight Connector 105">
          <a:extLst>
            <a:ext uri="{FF2B5EF4-FFF2-40B4-BE49-F238E27FC236}">
              <a16:creationId xmlns:a16="http://schemas.microsoft.com/office/drawing/2014/main" id="{00000000-0008-0000-0500-00006A000000}"/>
            </a:ext>
          </a:extLst>
        </xdr:cNvPr>
        <xdr:cNvCxnSpPr>
          <a:stCxn id="16" idx="2"/>
          <a:endCxn id="20" idx="1"/>
        </xdr:cNvCxnSpPr>
      </xdr:nvCxnSpPr>
      <xdr:spPr>
        <a:xfrm>
          <a:off x="1109663" y="1938342"/>
          <a:ext cx="619124" cy="61055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438151</xdr:colOff>
      <xdr:row>9</xdr:row>
      <xdr:rowOff>142879</xdr:rowOff>
    </xdr:from>
    <xdr:to>
      <xdr:col>1</xdr:col>
      <xdr:colOff>290513</xdr:colOff>
      <xdr:row>16</xdr:row>
      <xdr:rowOff>180980</xdr:rowOff>
    </xdr:to>
    <xdr:cxnSp macro="">
      <xdr:nvCxnSpPr>
        <xdr:cNvPr id="107" name="Straight Connector 106">
          <a:extLst>
            <a:ext uri="{FF2B5EF4-FFF2-40B4-BE49-F238E27FC236}">
              <a16:creationId xmlns:a16="http://schemas.microsoft.com/office/drawing/2014/main" id="{00000000-0008-0000-0500-00006B000000}"/>
            </a:ext>
          </a:extLst>
        </xdr:cNvPr>
        <xdr:cNvCxnSpPr>
          <a:stCxn id="12" idx="2"/>
          <a:endCxn id="32" idx="0"/>
        </xdr:cNvCxnSpPr>
      </xdr:nvCxnSpPr>
      <xdr:spPr>
        <a:xfrm>
          <a:off x="438151" y="1788799"/>
          <a:ext cx="461962" cy="131826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538162</xdr:colOff>
      <xdr:row>11</xdr:row>
      <xdr:rowOff>114305</xdr:rowOff>
    </xdr:from>
    <xdr:to>
      <xdr:col>5</xdr:col>
      <xdr:colOff>133350</xdr:colOff>
      <xdr:row>14</xdr:row>
      <xdr:rowOff>14292</xdr:rowOff>
    </xdr:to>
    <xdr:cxnSp macro="">
      <xdr:nvCxnSpPr>
        <xdr:cNvPr id="108" name="Straight Connector 107">
          <a:extLst>
            <a:ext uri="{FF2B5EF4-FFF2-40B4-BE49-F238E27FC236}">
              <a16:creationId xmlns:a16="http://schemas.microsoft.com/office/drawing/2014/main" id="{00000000-0008-0000-0500-00006C000000}"/>
            </a:ext>
          </a:extLst>
        </xdr:cNvPr>
        <xdr:cNvCxnSpPr>
          <a:stCxn id="18" idx="2"/>
          <a:endCxn id="26" idx="0"/>
        </xdr:cNvCxnSpPr>
      </xdr:nvCxnSpPr>
      <xdr:spPr>
        <a:xfrm flipH="1">
          <a:off x="2976562" y="2125985"/>
          <a:ext cx="204788" cy="4486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552450</xdr:colOff>
      <xdr:row>12</xdr:row>
      <xdr:rowOff>9530</xdr:rowOff>
    </xdr:from>
    <xdr:to>
      <xdr:col>3</xdr:col>
      <xdr:colOff>128587</xdr:colOff>
      <xdr:row>13</xdr:row>
      <xdr:rowOff>123830</xdr:rowOff>
    </xdr:to>
    <xdr:cxnSp macro="">
      <xdr:nvCxnSpPr>
        <xdr:cNvPr id="109" name="Straight Connector 108">
          <a:extLst>
            <a:ext uri="{FF2B5EF4-FFF2-40B4-BE49-F238E27FC236}">
              <a16:creationId xmlns:a16="http://schemas.microsoft.com/office/drawing/2014/main" id="{00000000-0008-0000-0500-00006D000000}"/>
            </a:ext>
          </a:extLst>
        </xdr:cNvPr>
        <xdr:cNvCxnSpPr>
          <a:stCxn id="24" idx="2"/>
          <a:endCxn id="20" idx="0"/>
        </xdr:cNvCxnSpPr>
      </xdr:nvCxnSpPr>
      <xdr:spPr>
        <a:xfrm flipH="1">
          <a:off x="1771650" y="2204090"/>
          <a:ext cx="185737" cy="2971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128587</xdr:colOff>
      <xdr:row>12</xdr:row>
      <xdr:rowOff>9530</xdr:rowOff>
    </xdr:from>
    <xdr:to>
      <xdr:col>3</xdr:col>
      <xdr:colOff>576262</xdr:colOff>
      <xdr:row>13</xdr:row>
      <xdr:rowOff>152405</xdr:rowOff>
    </xdr:to>
    <xdr:cxnSp macro="">
      <xdr:nvCxnSpPr>
        <xdr:cNvPr id="110" name="Straight Connector 109">
          <a:extLst>
            <a:ext uri="{FF2B5EF4-FFF2-40B4-BE49-F238E27FC236}">
              <a16:creationId xmlns:a16="http://schemas.microsoft.com/office/drawing/2014/main" id="{00000000-0008-0000-0500-00006E000000}"/>
            </a:ext>
          </a:extLst>
        </xdr:cNvPr>
        <xdr:cNvCxnSpPr>
          <a:stCxn id="24" idx="2"/>
          <a:endCxn id="22" idx="0"/>
        </xdr:cNvCxnSpPr>
      </xdr:nvCxnSpPr>
      <xdr:spPr>
        <a:xfrm>
          <a:off x="1957387" y="2204090"/>
          <a:ext cx="447675" cy="3257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600076</xdr:colOff>
      <xdr:row>12</xdr:row>
      <xdr:rowOff>171455</xdr:rowOff>
    </xdr:from>
    <xdr:to>
      <xdr:col>7</xdr:col>
      <xdr:colOff>119062</xdr:colOff>
      <xdr:row>15</xdr:row>
      <xdr:rowOff>71442</xdr:rowOff>
    </xdr:to>
    <xdr:cxnSp macro="">
      <xdr:nvCxnSpPr>
        <xdr:cNvPr id="111" name="Straight Connector 110">
          <a:extLst>
            <a:ext uri="{FF2B5EF4-FFF2-40B4-BE49-F238E27FC236}">
              <a16:creationId xmlns:a16="http://schemas.microsoft.com/office/drawing/2014/main" id="{00000000-0008-0000-0500-00006F000000}"/>
            </a:ext>
          </a:extLst>
        </xdr:cNvPr>
        <xdr:cNvCxnSpPr>
          <a:stCxn id="28" idx="1"/>
          <a:endCxn id="40" idx="0"/>
        </xdr:cNvCxnSpPr>
      </xdr:nvCxnSpPr>
      <xdr:spPr>
        <a:xfrm flipH="1">
          <a:off x="3648076" y="2366015"/>
          <a:ext cx="738186" cy="4486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461963</xdr:colOff>
      <xdr:row>14</xdr:row>
      <xdr:rowOff>28580</xdr:rowOff>
    </xdr:from>
    <xdr:to>
      <xdr:col>2</xdr:col>
      <xdr:colOff>552450</xdr:colOff>
      <xdr:row>16</xdr:row>
      <xdr:rowOff>9529</xdr:rowOff>
    </xdr:to>
    <xdr:cxnSp macro="">
      <xdr:nvCxnSpPr>
        <xdr:cNvPr id="112" name="Straight Connector 111">
          <a:extLst>
            <a:ext uri="{FF2B5EF4-FFF2-40B4-BE49-F238E27FC236}">
              <a16:creationId xmlns:a16="http://schemas.microsoft.com/office/drawing/2014/main" id="{00000000-0008-0000-0500-000070000000}"/>
            </a:ext>
          </a:extLst>
        </xdr:cNvPr>
        <xdr:cNvCxnSpPr>
          <a:stCxn id="20" idx="2"/>
          <a:endCxn id="30" idx="0"/>
        </xdr:cNvCxnSpPr>
      </xdr:nvCxnSpPr>
      <xdr:spPr>
        <a:xfrm flipH="1">
          <a:off x="1681163" y="2588900"/>
          <a:ext cx="90487" cy="34670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9524</xdr:colOff>
      <xdr:row>14</xdr:row>
      <xdr:rowOff>9530</xdr:rowOff>
    </xdr:from>
    <xdr:to>
      <xdr:col>4</xdr:col>
      <xdr:colOff>495299</xdr:colOff>
      <xdr:row>14</xdr:row>
      <xdr:rowOff>61917</xdr:rowOff>
    </xdr:to>
    <xdr:cxnSp macro="">
      <xdr:nvCxnSpPr>
        <xdr:cNvPr id="113" name="Straight Connector 112">
          <a:extLst>
            <a:ext uri="{FF2B5EF4-FFF2-40B4-BE49-F238E27FC236}">
              <a16:creationId xmlns:a16="http://schemas.microsoft.com/office/drawing/2014/main" id="{00000000-0008-0000-0500-000071000000}"/>
            </a:ext>
          </a:extLst>
        </xdr:cNvPr>
        <xdr:cNvCxnSpPr>
          <a:stCxn id="22" idx="3"/>
          <a:endCxn id="26" idx="1"/>
        </xdr:cNvCxnSpPr>
      </xdr:nvCxnSpPr>
      <xdr:spPr>
        <a:xfrm>
          <a:off x="2447924" y="2569850"/>
          <a:ext cx="485775" cy="523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576262</xdr:colOff>
      <xdr:row>14</xdr:row>
      <xdr:rowOff>57155</xdr:rowOff>
    </xdr:from>
    <xdr:to>
      <xdr:col>4</xdr:col>
      <xdr:colOff>76201</xdr:colOff>
      <xdr:row>16</xdr:row>
      <xdr:rowOff>33342</xdr:rowOff>
    </xdr:to>
    <xdr:cxnSp macro="">
      <xdr:nvCxnSpPr>
        <xdr:cNvPr id="114" name="Straight Connector 113">
          <a:extLst>
            <a:ext uri="{FF2B5EF4-FFF2-40B4-BE49-F238E27FC236}">
              <a16:creationId xmlns:a16="http://schemas.microsoft.com/office/drawing/2014/main" id="{00000000-0008-0000-0500-000072000000}"/>
            </a:ext>
          </a:extLst>
        </xdr:cNvPr>
        <xdr:cNvCxnSpPr>
          <a:stCxn id="22" idx="2"/>
          <a:endCxn id="36" idx="0"/>
        </xdr:cNvCxnSpPr>
      </xdr:nvCxnSpPr>
      <xdr:spPr>
        <a:xfrm>
          <a:off x="2405062" y="2617475"/>
          <a:ext cx="109539" cy="34194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581024</xdr:colOff>
      <xdr:row>14</xdr:row>
      <xdr:rowOff>61917</xdr:rowOff>
    </xdr:from>
    <xdr:to>
      <xdr:col>5</xdr:col>
      <xdr:colOff>557213</xdr:colOff>
      <xdr:row>15</xdr:row>
      <xdr:rowOff>119067</xdr:rowOff>
    </xdr:to>
    <xdr:cxnSp macro="">
      <xdr:nvCxnSpPr>
        <xdr:cNvPr id="115" name="Straight Connector 114">
          <a:extLst>
            <a:ext uri="{FF2B5EF4-FFF2-40B4-BE49-F238E27FC236}">
              <a16:creationId xmlns:a16="http://schemas.microsoft.com/office/drawing/2014/main" id="{00000000-0008-0000-0500-000073000000}"/>
            </a:ext>
          </a:extLst>
        </xdr:cNvPr>
        <xdr:cNvCxnSpPr>
          <a:stCxn id="26" idx="3"/>
          <a:endCxn id="40" idx="1"/>
        </xdr:cNvCxnSpPr>
      </xdr:nvCxnSpPr>
      <xdr:spPr>
        <a:xfrm>
          <a:off x="3019424" y="2622237"/>
          <a:ext cx="585789" cy="24003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404813</xdr:colOff>
      <xdr:row>14</xdr:row>
      <xdr:rowOff>109542</xdr:rowOff>
    </xdr:from>
    <xdr:to>
      <xdr:col>4</xdr:col>
      <xdr:colOff>538162</xdr:colOff>
      <xdr:row>16</xdr:row>
      <xdr:rowOff>47629</xdr:rowOff>
    </xdr:to>
    <xdr:cxnSp macro="">
      <xdr:nvCxnSpPr>
        <xdr:cNvPr id="116" name="Straight Connector 115">
          <a:extLst>
            <a:ext uri="{FF2B5EF4-FFF2-40B4-BE49-F238E27FC236}">
              <a16:creationId xmlns:a16="http://schemas.microsoft.com/office/drawing/2014/main" id="{00000000-0008-0000-0500-000074000000}"/>
            </a:ext>
          </a:extLst>
        </xdr:cNvPr>
        <xdr:cNvCxnSpPr>
          <a:stCxn id="26" idx="2"/>
          <a:endCxn id="34" idx="0"/>
        </xdr:cNvCxnSpPr>
      </xdr:nvCxnSpPr>
      <xdr:spPr>
        <a:xfrm flipH="1">
          <a:off x="2843213" y="2669862"/>
          <a:ext cx="133349" cy="30384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600076</xdr:colOff>
      <xdr:row>15</xdr:row>
      <xdr:rowOff>166692</xdr:rowOff>
    </xdr:from>
    <xdr:to>
      <xdr:col>5</xdr:col>
      <xdr:colOff>604838</xdr:colOff>
      <xdr:row>17</xdr:row>
      <xdr:rowOff>180980</xdr:rowOff>
    </xdr:to>
    <xdr:cxnSp macro="">
      <xdr:nvCxnSpPr>
        <xdr:cNvPr id="117" name="Straight Connector 116">
          <a:extLst>
            <a:ext uri="{FF2B5EF4-FFF2-40B4-BE49-F238E27FC236}">
              <a16:creationId xmlns:a16="http://schemas.microsoft.com/office/drawing/2014/main" id="{00000000-0008-0000-0500-000075000000}"/>
            </a:ext>
          </a:extLst>
        </xdr:cNvPr>
        <xdr:cNvCxnSpPr>
          <a:stCxn id="40" idx="2"/>
          <a:endCxn id="42" idx="0"/>
        </xdr:cNvCxnSpPr>
      </xdr:nvCxnSpPr>
      <xdr:spPr>
        <a:xfrm>
          <a:off x="3648076" y="2909892"/>
          <a:ext cx="4762" cy="38004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33338</xdr:colOff>
      <xdr:row>15</xdr:row>
      <xdr:rowOff>119067</xdr:rowOff>
    </xdr:from>
    <xdr:to>
      <xdr:col>6</xdr:col>
      <xdr:colOff>457200</xdr:colOff>
      <xdr:row>18</xdr:row>
      <xdr:rowOff>152404</xdr:rowOff>
    </xdr:to>
    <xdr:cxnSp macro="">
      <xdr:nvCxnSpPr>
        <xdr:cNvPr id="118" name="Straight Connector 117">
          <a:extLst>
            <a:ext uri="{FF2B5EF4-FFF2-40B4-BE49-F238E27FC236}">
              <a16:creationId xmlns:a16="http://schemas.microsoft.com/office/drawing/2014/main" id="{00000000-0008-0000-0500-000076000000}"/>
            </a:ext>
          </a:extLst>
        </xdr:cNvPr>
        <xdr:cNvCxnSpPr>
          <a:stCxn id="40" idx="3"/>
          <a:endCxn id="46" idx="0"/>
        </xdr:cNvCxnSpPr>
      </xdr:nvCxnSpPr>
      <xdr:spPr>
        <a:xfrm>
          <a:off x="3690938" y="2862267"/>
          <a:ext cx="423862" cy="5819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504825</xdr:colOff>
      <xdr:row>16</xdr:row>
      <xdr:rowOff>57154</xdr:rowOff>
    </xdr:from>
    <xdr:to>
      <xdr:col>3</xdr:col>
      <xdr:colOff>271462</xdr:colOff>
      <xdr:row>16</xdr:row>
      <xdr:rowOff>66679</xdr:rowOff>
    </xdr:to>
    <xdr:cxnSp macro="">
      <xdr:nvCxnSpPr>
        <xdr:cNvPr id="119" name="Straight Connector 118">
          <a:extLst>
            <a:ext uri="{FF2B5EF4-FFF2-40B4-BE49-F238E27FC236}">
              <a16:creationId xmlns:a16="http://schemas.microsoft.com/office/drawing/2014/main" id="{00000000-0008-0000-0500-000077000000}"/>
            </a:ext>
          </a:extLst>
        </xdr:cNvPr>
        <xdr:cNvCxnSpPr>
          <a:stCxn id="30" idx="3"/>
          <a:endCxn id="38" idx="1"/>
        </xdr:cNvCxnSpPr>
      </xdr:nvCxnSpPr>
      <xdr:spPr>
        <a:xfrm>
          <a:off x="1724025" y="2983234"/>
          <a:ext cx="376237" cy="95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333375</xdr:colOff>
      <xdr:row>16</xdr:row>
      <xdr:rowOff>57154</xdr:rowOff>
    </xdr:from>
    <xdr:to>
      <xdr:col>2</xdr:col>
      <xdr:colOff>419100</xdr:colOff>
      <xdr:row>17</xdr:row>
      <xdr:rowOff>38105</xdr:rowOff>
    </xdr:to>
    <xdr:cxnSp macro="">
      <xdr:nvCxnSpPr>
        <xdr:cNvPr id="120" name="Straight Connector 119">
          <a:extLst>
            <a:ext uri="{FF2B5EF4-FFF2-40B4-BE49-F238E27FC236}">
              <a16:creationId xmlns:a16="http://schemas.microsoft.com/office/drawing/2014/main" id="{00000000-0008-0000-0500-000078000000}"/>
            </a:ext>
          </a:extLst>
        </xdr:cNvPr>
        <xdr:cNvCxnSpPr>
          <a:stCxn id="30" idx="1"/>
          <a:endCxn id="32" idx="3"/>
        </xdr:cNvCxnSpPr>
      </xdr:nvCxnSpPr>
      <xdr:spPr>
        <a:xfrm flipH="1">
          <a:off x="942975" y="2983234"/>
          <a:ext cx="695325" cy="16383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357187</xdr:colOff>
      <xdr:row>16</xdr:row>
      <xdr:rowOff>66679</xdr:rowOff>
    </xdr:from>
    <xdr:to>
      <xdr:col>4</xdr:col>
      <xdr:colOff>33338</xdr:colOff>
      <xdr:row>16</xdr:row>
      <xdr:rowOff>80967</xdr:rowOff>
    </xdr:to>
    <xdr:cxnSp macro="">
      <xdr:nvCxnSpPr>
        <xdr:cNvPr id="121" name="Straight Connector 120">
          <a:extLst>
            <a:ext uri="{FF2B5EF4-FFF2-40B4-BE49-F238E27FC236}">
              <a16:creationId xmlns:a16="http://schemas.microsoft.com/office/drawing/2014/main" id="{00000000-0008-0000-0500-000079000000}"/>
            </a:ext>
          </a:extLst>
        </xdr:cNvPr>
        <xdr:cNvCxnSpPr>
          <a:stCxn id="38" idx="3"/>
          <a:endCxn id="36" idx="1"/>
        </xdr:cNvCxnSpPr>
      </xdr:nvCxnSpPr>
      <xdr:spPr>
        <a:xfrm>
          <a:off x="2185987" y="2992759"/>
          <a:ext cx="285751" cy="142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314325</xdr:colOff>
      <xdr:row>16</xdr:row>
      <xdr:rowOff>114304</xdr:rowOff>
    </xdr:from>
    <xdr:to>
      <xdr:col>3</xdr:col>
      <xdr:colOff>366713</xdr:colOff>
      <xdr:row>19</xdr:row>
      <xdr:rowOff>142879</xdr:rowOff>
    </xdr:to>
    <xdr:cxnSp macro="">
      <xdr:nvCxnSpPr>
        <xdr:cNvPr id="122" name="Straight Connector 121">
          <a:extLst>
            <a:ext uri="{FF2B5EF4-FFF2-40B4-BE49-F238E27FC236}">
              <a16:creationId xmlns:a16="http://schemas.microsoft.com/office/drawing/2014/main" id="{00000000-0008-0000-0500-00007A000000}"/>
            </a:ext>
          </a:extLst>
        </xdr:cNvPr>
        <xdr:cNvCxnSpPr>
          <a:stCxn id="38" idx="2"/>
          <a:endCxn id="48" idx="0"/>
        </xdr:cNvCxnSpPr>
      </xdr:nvCxnSpPr>
      <xdr:spPr>
        <a:xfrm>
          <a:off x="2143125" y="3040384"/>
          <a:ext cx="52388" cy="57721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119063</xdr:colOff>
      <xdr:row>16</xdr:row>
      <xdr:rowOff>80967</xdr:rowOff>
    </xdr:from>
    <xdr:to>
      <xdr:col>4</xdr:col>
      <xdr:colOff>361950</xdr:colOff>
      <xdr:row>16</xdr:row>
      <xdr:rowOff>95254</xdr:rowOff>
    </xdr:to>
    <xdr:cxnSp macro="">
      <xdr:nvCxnSpPr>
        <xdr:cNvPr id="123" name="Straight Connector 122">
          <a:extLst>
            <a:ext uri="{FF2B5EF4-FFF2-40B4-BE49-F238E27FC236}">
              <a16:creationId xmlns:a16="http://schemas.microsoft.com/office/drawing/2014/main" id="{00000000-0008-0000-0500-00007B000000}"/>
            </a:ext>
          </a:extLst>
        </xdr:cNvPr>
        <xdr:cNvCxnSpPr>
          <a:stCxn id="36" idx="3"/>
          <a:endCxn id="34" idx="1"/>
        </xdr:cNvCxnSpPr>
      </xdr:nvCxnSpPr>
      <xdr:spPr>
        <a:xfrm>
          <a:off x="2557463" y="3007047"/>
          <a:ext cx="242887" cy="142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447675</xdr:colOff>
      <xdr:row>16</xdr:row>
      <xdr:rowOff>95254</xdr:rowOff>
    </xdr:from>
    <xdr:to>
      <xdr:col>5</xdr:col>
      <xdr:colOff>561975</xdr:colOff>
      <xdr:row>18</xdr:row>
      <xdr:rowOff>38105</xdr:rowOff>
    </xdr:to>
    <xdr:cxnSp macro="">
      <xdr:nvCxnSpPr>
        <xdr:cNvPr id="124" name="Straight Connector 123">
          <a:extLst>
            <a:ext uri="{FF2B5EF4-FFF2-40B4-BE49-F238E27FC236}">
              <a16:creationId xmlns:a16="http://schemas.microsoft.com/office/drawing/2014/main" id="{00000000-0008-0000-0500-00007C000000}"/>
            </a:ext>
          </a:extLst>
        </xdr:cNvPr>
        <xdr:cNvCxnSpPr>
          <a:stCxn id="34" idx="3"/>
          <a:endCxn id="42" idx="1"/>
        </xdr:cNvCxnSpPr>
      </xdr:nvCxnSpPr>
      <xdr:spPr>
        <a:xfrm>
          <a:off x="2886075" y="3021334"/>
          <a:ext cx="723900" cy="30861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342901</xdr:colOff>
      <xdr:row>16</xdr:row>
      <xdr:rowOff>142879</xdr:rowOff>
    </xdr:from>
    <xdr:to>
      <xdr:col>4</xdr:col>
      <xdr:colOff>404813</xdr:colOff>
      <xdr:row>19</xdr:row>
      <xdr:rowOff>142879</xdr:rowOff>
    </xdr:to>
    <xdr:cxnSp macro="">
      <xdr:nvCxnSpPr>
        <xdr:cNvPr id="125" name="Straight Connector 124">
          <a:extLst>
            <a:ext uri="{FF2B5EF4-FFF2-40B4-BE49-F238E27FC236}">
              <a16:creationId xmlns:a16="http://schemas.microsoft.com/office/drawing/2014/main" id="{00000000-0008-0000-0500-00007D000000}"/>
            </a:ext>
          </a:extLst>
        </xdr:cNvPr>
        <xdr:cNvCxnSpPr>
          <a:stCxn id="34" idx="2"/>
          <a:endCxn id="68" idx="0"/>
        </xdr:cNvCxnSpPr>
      </xdr:nvCxnSpPr>
      <xdr:spPr>
        <a:xfrm flipH="1">
          <a:off x="2781301" y="3068959"/>
          <a:ext cx="61912" cy="5486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18</xdr:row>
      <xdr:rowOff>38105</xdr:rowOff>
    </xdr:from>
    <xdr:to>
      <xdr:col>6</xdr:col>
      <xdr:colOff>414337</xdr:colOff>
      <xdr:row>19</xdr:row>
      <xdr:rowOff>9529</xdr:rowOff>
    </xdr:to>
    <xdr:cxnSp macro="">
      <xdr:nvCxnSpPr>
        <xdr:cNvPr id="126" name="Straight Connector 125">
          <a:extLst>
            <a:ext uri="{FF2B5EF4-FFF2-40B4-BE49-F238E27FC236}">
              <a16:creationId xmlns:a16="http://schemas.microsoft.com/office/drawing/2014/main" id="{00000000-0008-0000-0500-00007E000000}"/>
            </a:ext>
          </a:extLst>
        </xdr:cNvPr>
        <xdr:cNvCxnSpPr>
          <a:stCxn id="42" idx="3"/>
          <a:endCxn id="46" idx="1"/>
        </xdr:cNvCxnSpPr>
      </xdr:nvCxnSpPr>
      <xdr:spPr>
        <a:xfrm>
          <a:off x="3695700" y="3329945"/>
          <a:ext cx="376237" cy="1543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604838</xdr:colOff>
      <xdr:row>18</xdr:row>
      <xdr:rowOff>85730</xdr:rowOff>
    </xdr:from>
    <xdr:to>
      <xdr:col>6</xdr:col>
      <xdr:colOff>1</xdr:colOff>
      <xdr:row>19</xdr:row>
      <xdr:rowOff>185742</xdr:rowOff>
    </xdr:to>
    <xdr:cxnSp macro="">
      <xdr:nvCxnSpPr>
        <xdr:cNvPr id="127" name="Straight Connector 126">
          <a:extLst>
            <a:ext uri="{FF2B5EF4-FFF2-40B4-BE49-F238E27FC236}">
              <a16:creationId xmlns:a16="http://schemas.microsoft.com/office/drawing/2014/main" id="{00000000-0008-0000-0500-00007F000000}"/>
            </a:ext>
          </a:extLst>
        </xdr:cNvPr>
        <xdr:cNvCxnSpPr>
          <a:stCxn id="42" idx="2"/>
          <a:endCxn id="66" idx="0"/>
        </xdr:cNvCxnSpPr>
      </xdr:nvCxnSpPr>
      <xdr:spPr>
        <a:xfrm>
          <a:off x="3652838" y="3377570"/>
          <a:ext cx="4763" cy="28289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500062</xdr:colOff>
      <xdr:row>18</xdr:row>
      <xdr:rowOff>180980</xdr:rowOff>
    </xdr:from>
    <xdr:to>
      <xdr:col>7</xdr:col>
      <xdr:colOff>209550</xdr:colOff>
      <xdr:row>19</xdr:row>
      <xdr:rowOff>9529</xdr:rowOff>
    </xdr:to>
    <xdr:cxnSp macro="">
      <xdr:nvCxnSpPr>
        <xdr:cNvPr id="128" name="Straight Connector 127">
          <a:extLst>
            <a:ext uri="{FF2B5EF4-FFF2-40B4-BE49-F238E27FC236}">
              <a16:creationId xmlns:a16="http://schemas.microsoft.com/office/drawing/2014/main" id="{00000000-0008-0000-0500-000080000000}"/>
            </a:ext>
          </a:extLst>
        </xdr:cNvPr>
        <xdr:cNvCxnSpPr>
          <a:stCxn id="44" idx="1"/>
          <a:endCxn id="46" idx="3"/>
        </xdr:cNvCxnSpPr>
      </xdr:nvCxnSpPr>
      <xdr:spPr>
        <a:xfrm flipH="1">
          <a:off x="4157662" y="3472820"/>
          <a:ext cx="319088" cy="1142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457200</xdr:colOff>
      <xdr:row>19</xdr:row>
      <xdr:rowOff>57154</xdr:rowOff>
    </xdr:from>
    <xdr:to>
      <xdr:col>6</xdr:col>
      <xdr:colOff>533401</xdr:colOff>
      <xdr:row>22</xdr:row>
      <xdr:rowOff>38105</xdr:rowOff>
    </xdr:to>
    <xdr:cxnSp macro="">
      <xdr:nvCxnSpPr>
        <xdr:cNvPr id="129" name="Straight Connector 128">
          <a:extLst>
            <a:ext uri="{FF2B5EF4-FFF2-40B4-BE49-F238E27FC236}">
              <a16:creationId xmlns:a16="http://schemas.microsoft.com/office/drawing/2014/main" id="{00000000-0008-0000-0500-000081000000}"/>
            </a:ext>
          </a:extLst>
        </xdr:cNvPr>
        <xdr:cNvCxnSpPr>
          <a:stCxn id="46" idx="2"/>
          <a:endCxn id="56" idx="0"/>
        </xdr:cNvCxnSpPr>
      </xdr:nvCxnSpPr>
      <xdr:spPr>
        <a:xfrm>
          <a:off x="4114800" y="3531874"/>
          <a:ext cx="76201" cy="52959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20</xdr:row>
      <xdr:rowOff>4</xdr:rowOff>
    </xdr:from>
    <xdr:to>
      <xdr:col>4</xdr:col>
      <xdr:colOff>300038</xdr:colOff>
      <xdr:row>20</xdr:row>
      <xdr:rowOff>4</xdr:rowOff>
    </xdr:to>
    <xdr:cxnSp macro="">
      <xdr:nvCxnSpPr>
        <xdr:cNvPr id="130" name="Straight Connector 129">
          <a:extLst>
            <a:ext uri="{FF2B5EF4-FFF2-40B4-BE49-F238E27FC236}">
              <a16:creationId xmlns:a16="http://schemas.microsoft.com/office/drawing/2014/main" id="{00000000-0008-0000-0500-000082000000}"/>
            </a:ext>
          </a:extLst>
        </xdr:cNvPr>
        <xdr:cNvCxnSpPr>
          <a:stCxn id="48" idx="3"/>
          <a:endCxn id="68" idx="1"/>
        </xdr:cNvCxnSpPr>
      </xdr:nvCxnSpPr>
      <xdr:spPr>
        <a:xfrm>
          <a:off x="2238375" y="3657604"/>
          <a:ext cx="50006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347663</xdr:colOff>
      <xdr:row>20</xdr:row>
      <xdr:rowOff>47629</xdr:rowOff>
    </xdr:from>
    <xdr:to>
      <xdr:col>3</xdr:col>
      <xdr:colOff>366713</xdr:colOff>
      <xdr:row>20</xdr:row>
      <xdr:rowOff>166692</xdr:rowOff>
    </xdr:to>
    <xdr:cxnSp macro="">
      <xdr:nvCxnSpPr>
        <xdr:cNvPr id="131" name="Straight Connector 130">
          <a:extLst>
            <a:ext uri="{FF2B5EF4-FFF2-40B4-BE49-F238E27FC236}">
              <a16:creationId xmlns:a16="http://schemas.microsoft.com/office/drawing/2014/main" id="{00000000-0008-0000-0500-000083000000}"/>
            </a:ext>
          </a:extLst>
        </xdr:cNvPr>
        <xdr:cNvCxnSpPr>
          <a:stCxn id="48" idx="2"/>
          <a:endCxn id="62" idx="0"/>
        </xdr:cNvCxnSpPr>
      </xdr:nvCxnSpPr>
      <xdr:spPr>
        <a:xfrm flipH="1">
          <a:off x="2176463" y="3705229"/>
          <a:ext cx="19050" cy="1190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385763</xdr:colOff>
      <xdr:row>20</xdr:row>
      <xdr:rowOff>4</xdr:rowOff>
    </xdr:from>
    <xdr:to>
      <xdr:col>5</xdr:col>
      <xdr:colOff>147638</xdr:colOff>
      <xdr:row>20</xdr:row>
      <xdr:rowOff>47629</xdr:rowOff>
    </xdr:to>
    <xdr:cxnSp macro="">
      <xdr:nvCxnSpPr>
        <xdr:cNvPr id="132" name="Straight Connector 131">
          <a:extLst>
            <a:ext uri="{FF2B5EF4-FFF2-40B4-BE49-F238E27FC236}">
              <a16:creationId xmlns:a16="http://schemas.microsoft.com/office/drawing/2014/main" id="{00000000-0008-0000-0500-000084000000}"/>
            </a:ext>
          </a:extLst>
        </xdr:cNvPr>
        <xdr:cNvCxnSpPr>
          <a:stCxn id="68" idx="3"/>
          <a:endCxn id="64" idx="1"/>
        </xdr:cNvCxnSpPr>
      </xdr:nvCxnSpPr>
      <xdr:spPr>
        <a:xfrm>
          <a:off x="2824163" y="3657604"/>
          <a:ext cx="371475" cy="47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166688</xdr:colOff>
      <xdr:row>20</xdr:row>
      <xdr:rowOff>47629</xdr:rowOff>
    </xdr:from>
    <xdr:to>
      <xdr:col>4</xdr:col>
      <xdr:colOff>342901</xdr:colOff>
      <xdr:row>23</xdr:row>
      <xdr:rowOff>71442</xdr:rowOff>
    </xdr:to>
    <xdr:cxnSp macro="">
      <xdr:nvCxnSpPr>
        <xdr:cNvPr id="133" name="Straight Connector 132">
          <a:extLst>
            <a:ext uri="{FF2B5EF4-FFF2-40B4-BE49-F238E27FC236}">
              <a16:creationId xmlns:a16="http://schemas.microsoft.com/office/drawing/2014/main" id="{00000000-0008-0000-0500-000085000000}"/>
            </a:ext>
          </a:extLst>
        </xdr:cNvPr>
        <xdr:cNvCxnSpPr>
          <a:stCxn id="68" idx="2"/>
          <a:endCxn id="52" idx="0"/>
        </xdr:cNvCxnSpPr>
      </xdr:nvCxnSpPr>
      <xdr:spPr>
        <a:xfrm flipH="1">
          <a:off x="2605088" y="3705229"/>
          <a:ext cx="176213" cy="57245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233363</xdr:colOff>
      <xdr:row>20</xdr:row>
      <xdr:rowOff>42867</xdr:rowOff>
    </xdr:from>
    <xdr:to>
      <xdr:col>5</xdr:col>
      <xdr:colOff>566738</xdr:colOff>
      <xdr:row>20</xdr:row>
      <xdr:rowOff>47629</xdr:rowOff>
    </xdr:to>
    <xdr:cxnSp macro="">
      <xdr:nvCxnSpPr>
        <xdr:cNvPr id="134" name="Straight Connector 133">
          <a:extLst>
            <a:ext uri="{FF2B5EF4-FFF2-40B4-BE49-F238E27FC236}">
              <a16:creationId xmlns:a16="http://schemas.microsoft.com/office/drawing/2014/main" id="{00000000-0008-0000-0500-000086000000}"/>
            </a:ext>
          </a:extLst>
        </xdr:cNvPr>
        <xdr:cNvCxnSpPr>
          <a:stCxn id="66" idx="1"/>
          <a:endCxn id="64" idx="3"/>
        </xdr:cNvCxnSpPr>
      </xdr:nvCxnSpPr>
      <xdr:spPr>
        <a:xfrm flipH="1">
          <a:off x="3281363" y="3700467"/>
          <a:ext cx="333375" cy="47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604838</xdr:colOff>
      <xdr:row>20</xdr:row>
      <xdr:rowOff>90492</xdr:rowOff>
    </xdr:from>
    <xdr:to>
      <xdr:col>6</xdr:col>
      <xdr:colOff>1</xdr:colOff>
      <xdr:row>21</xdr:row>
      <xdr:rowOff>95254</xdr:rowOff>
    </xdr:to>
    <xdr:cxnSp macro="">
      <xdr:nvCxnSpPr>
        <xdr:cNvPr id="135" name="Straight Connector 134">
          <a:extLst>
            <a:ext uri="{FF2B5EF4-FFF2-40B4-BE49-F238E27FC236}">
              <a16:creationId xmlns:a16="http://schemas.microsoft.com/office/drawing/2014/main" id="{00000000-0008-0000-0500-000087000000}"/>
            </a:ext>
          </a:extLst>
        </xdr:cNvPr>
        <xdr:cNvCxnSpPr>
          <a:stCxn id="66" idx="2"/>
          <a:endCxn id="58" idx="0"/>
        </xdr:cNvCxnSpPr>
      </xdr:nvCxnSpPr>
      <xdr:spPr>
        <a:xfrm flipH="1">
          <a:off x="3652838" y="3748092"/>
          <a:ext cx="4763" cy="18764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190500</xdr:colOff>
      <xdr:row>20</xdr:row>
      <xdr:rowOff>95254</xdr:rowOff>
    </xdr:from>
    <xdr:to>
      <xdr:col>5</xdr:col>
      <xdr:colOff>190501</xdr:colOff>
      <xdr:row>21</xdr:row>
      <xdr:rowOff>23817</xdr:rowOff>
    </xdr:to>
    <xdr:cxnSp macro="">
      <xdr:nvCxnSpPr>
        <xdr:cNvPr id="136" name="Straight Connector 135">
          <a:extLst>
            <a:ext uri="{FF2B5EF4-FFF2-40B4-BE49-F238E27FC236}">
              <a16:creationId xmlns:a16="http://schemas.microsoft.com/office/drawing/2014/main" id="{00000000-0008-0000-0500-000088000000}"/>
            </a:ext>
          </a:extLst>
        </xdr:cNvPr>
        <xdr:cNvCxnSpPr>
          <a:stCxn id="64" idx="2"/>
          <a:endCxn id="60" idx="0"/>
        </xdr:cNvCxnSpPr>
      </xdr:nvCxnSpPr>
      <xdr:spPr>
        <a:xfrm flipH="1">
          <a:off x="3238500" y="3752854"/>
          <a:ext cx="1" cy="11144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347663</xdr:colOff>
      <xdr:row>21</xdr:row>
      <xdr:rowOff>71442</xdr:rowOff>
    </xdr:from>
    <xdr:to>
      <xdr:col>4</xdr:col>
      <xdr:colOff>123825</xdr:colOff>
      <xdr:row>23</xdr:row>
      <xdr:rowOff>119067</xdr:rowOff>
    </xdr:to>
    <xdr:cxnSp macro="">
      <xdr:nvCxnSpPr>
        <xdr:cNvPr id="137" name="Straight Connector 136">
          <a:extLst>
            <a:ext uri="{FF2B5EF4-FFF2-40B4-BE49-F238E27FC236}">
              <a16:creationId xmlns:a16="http://schemas.microsoft.com/office/drawing/2014/main" id="{00000000-0008-0000-0500-000089000000}"/>
            </a:ext>
          </a:extLst>
        </xdr:cNvPr>
        <xdr:cNvCxnSpPr>
          <a:stCxn id="62" idx="2"/>
          <a:endCxn id="52" idx="1"/>
        </xdr:cNvCxnSpPr>
      </xdr:nvCxnSpPr>
      <xdr:spPr>
        <a:xfrm>
          <a:off x="2176463" y="3911922"/>
          <a:ext cx="385762" cy="41338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233362</xdr:colOff>
      <xdr:row>21</xdr:row>
      <xdr:rowOff>71442</xdr:rowOff>
    </xdr:from>
    <xdr:to>
      <xdr:col>5</xdr:col>
      <xdr:colOff>561975</xdr:colOff>
      <xdr:row>21</xdr:row>
      <xdr:rowOff>142879</xdr:rowOff>
    </xdr:to>
    <xdr:cxnSp macro="">
      <xdr:nvCxnSpPr>
        <xdr:cNvPr id="138" name="Straight Connector 137">
          <a:extLst>
            <a:ext uri="{FF2B5EF4-FFF2-40B4-BE49-F238E27FC236}">
              <a16:creationId xmlns:a16="http://schemas.microsoft.com/office/drawing/2014/main" id="{00000000-0008-0000-0500-00008A000000}"/>
            </a:ext>
          </a:extLst>
        </xdr:cNvPr>
        <xdr:cNvCxnSpPr>
          <a:stCxn id="60" idx="3"/>
          <a:endCxn id="58" idx="1"/>
        </xdr:cNvCxnSpPr>
      </xdr:nvCxnSpPr>
      <xdr:spPr>
        <a:xfrm>
          <a:off x="3281362" y="3911922"/>
          <a:ext cx="328613" cy="7143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561976</xdr:colOff>
      <xdr:row>21</xdr:row>
      <xdr:rowOff>119067</xdr:rowOff>
    </xdr:from>
    <xdr:to>
      <xdr:col>5</xdr:col>
      <xdr:colOff>190500</xdr:colOff>
      <xdr:row>23</xdr:row>
      <xdr:rowOff>52392</xdr:rowOff>
    </xdr:to>
    <xdr:cxnSp macro="">
      <xdr:nvCxnSpPr>
        <xdr:cNvPr id="139" name="Straight Connector 138">
          <a:extLst>
            <a:ext uri="{FF2B5EF4-FFF2-40B4-BE49-F238E27FC236}">
              <a16:creationId xmlns:a16="http://schemas.microsoft.com/office/drawing/2014/main" id="{00000000-0008-0000-0500-00008B000000}"/>
            </a:ext>
          </a:extLst>
        </xdr:cNvPr>
        <xdr:cNvCxnSpPr>
          <a:stCxn id="60" idx="2"/>
          <a:endCxn id="54" idx="0"/>
        </xdr:cNvCxnSpPr>
      </xdr:nvCxnSpPr>
      <xdr:spPr>
        <a:xfrm flipH="1">
          <a:off x="3000376" y="3959547"/>
          <a:ext cx="238124" cy="29908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190500</xdr:colOff>
      <xdr:row>21</xdr:row>
      <xdr:rowOff>119067</xdr:rowOff>
    </xdr:from>
    <xdr:to>
      <xdr:col>5</xdr:col>
      <xdr:colOff>190500</xdr:colOff>
      <xdr:row>23</xdr:row>
      <xdr:rowOff>147642</xdr:rowOff>
    </xdr:to>
    <xdr:cxnSp macro="">
      <xdr:nvCxnSpPr>
        <xdr:cNvPr id="140" name="Straight Connector 139">
          <a:extLst>
            <a:ext uri="{FF2B5EF4-FFF2-40B4-BE49-F238E27FC236}">
              <a16:creationId xmlns:a16="http://schemas.microsoft.com/office/drawing/2014/main" id="{00000000-0008-0000-0500-00008C000000}"/>
            </a:ext>
          </a:extLst>
        </xdr:cNvPr>
        <xdr:cNvCxnSpPr>
          <a:stCxn id="60" idx="2"/>
          <a:endCxn id="50" idx="0"/>
        </xdr:cNvCxnSpPr>
      </xdr:nvCxnSpPr>
      <xdr:spPr>
        <a:xfrm>
          <a:off x="3238500" y="3959547"/>
          <a:ext cx="0" cy="39433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21</xdr:row>
      <xdr:rowOff>142879</xdr:rowOff>
    </xdr:from>
    <xdr:to>
      <xdr:col>6</xdr:col>
      <xdr:colOff>490538</xdr:colOff>
      <xdr:row>22</xdr:row>
      <xdr:rowOff>85730</xdr:rowOff>
    </xdr:to>
    <xdr:cxnSp macro="">
      <xdr:nvCxnSpPr>
        <xdr:cNvPr id="141" name="Straight Connector 140">
          <a:extLst>
            <a:ext uri="{FF2B5EF4-FFF2-40B4-BE49-F238E27FC236}">
              <a16:creationId xmlns:a16="http://schemas.microsoft.com/office/drawing/2014/main" id="{00000000-0008-0000-0500-00008D000000}"/>
            </a:ext>
          </a:extLst>
        </xdr:cNvPr>
        <xdr:cNvCxnSpPr>
          <a:stCxn id="58" idx="3"/>
          <a:endCxn id="56" idx="1"/>
        </xdr:cNvCxnSpPr>
      </xdr:nvCxnSpPr>
      <xdr:spPr>
        <a:xfrm>
          <a:off x="3695700" y="3983359"/>
          <a:ext cx="452438" cy="12573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604838</xdr:colOff>
      <xdr:row>22</xdr:row>
      <xdr:rowOff>4</xdr:rowOff>
    </xdr:from>
    <xdr:to>
      <xdr:col>6</xdr:col>
      <xdr:colOff>38101</xdr:colOff>
      <xdr:row>23</xdr:row>
      <xdr:rowOff>166692</xdr:rowOff>
    </xdr:to>
    <xdr:cxnSp macro="">
      <xdr:nvCxnSpPr>
        <xdr:cNvPr id="142" name="Straight Connector 141">
          <a:extLst>
            <a:ext uri="{FF2B5EF4-FFF2-40B4-BE49-F238E27FC236}">
              <a16:creationId xmlns:a16="http://schemas.microsoft.com/office/drawing/2014/main" id="{00000000-0008-0000-0500-00008E000000}"/>
            </a:ext>
          </a:extLst>
        </xdr:cNvPr>
        <xdr:cNvCxnSpPr>
          <a:stCxn id="58" idx="2"/>
          <a:endCxn id="82" idx="0"/>
        </xdr:cNvCxnSpPr>
      </xdr:nvCxnSpPr>
      <xdr:spPr>
        <a:xfrm>
          <a:off x="3652838" y="4023364"/>
          <a:ext cx="42863" cy="34956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533401</xdr:colOff>
      <xdr:row>22</xdr:row>
      <xdr:rowOff>133355</xdr:rowOff>
    </xdr:from>
    <xdr:to>
      <xdr:col>7</xdr:col>
      <xdr:colOff>90488</xdr:colOff>
      <xdr:row>24</xdr:row>
      <xdr:rowOff>128592</xdr:rowOff>
    </xdr:to>
    <xdr:cxnSp macro="">
      <xdr:nvCxnSpPr>
        <xdr:cNvPr id="143" name="Straight Connector 142">
          <a:extLst>
            <a:ext uri="{FF2B5EF4-FFF2-40B4-BE49-F238E27FC236}">
              <a16:creationId xmlns:a16="http://schemas.microsoft.com/office/drawing/2014/main" id="{00000000-0008-0000-0500-00008F000000}"/>
            </a:ext>
          </a:extLst>
        </xdr:cNvPr>
        <xdr:cNvCxnSpPr>
          <a:stCxn id="56" idx="2"/>
          <a:endCxn id="78" idx="0"/>
        </xdr:cNvCxnSpPr>
      </xdr:nvCxnSpPr>
      <xdr:spPr>
        <a:xfrm>
          <a:off x="4191001" y="4156715"/>
          <a:ext cx="166687" cy="36099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209550</xdr:colOff>
      <xdr:row>23</xdr:row>
      <xdr:rowOff>100017</xdr:rowOff>
    </xdr:from>
    <xdr:to>
      <xdr:col>4</xdr:col>
      <xdr:colOff>519113</xdr:colOff>
      <xdr:row>23</xdr:row>
      <xdr:rowOff>119067</xdr:rowOff>
    </xdr:to>
    <xdr:cxnSp macro="">
      <xdr:nvCxnSpPr>
        <xdr:cNvPr id="144" name="Straight Connector 143">
          <a:extLst>
            <a:ext uri="{FF2B5EF4-FFF2-40B4-BE49-F238E27FC236}">
              <a16:creationId xmlns:a16="http://schemas.microsoft.com/office/drawing/2014/main" id="{00000000-0008-0000-0500-000090000000}"/>
            </a:ext>
          </a:extLst>
        </xdr:cNvPr>
        <xdr:cNvCxnSpPr>
          <a:stCxn id="54" idx="1"/>
          <a:endCxn id="52" idx="3"/>
        </xdr:cNvCxnSpPr>
      </xdr:nvCxnSpPr>
      <xdr:spPr>
        <a:xfrm flipH="1">
          <a:off x="2647950" y="4306257"/>
          <a:ext cx="309563"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604838</xdr:colOff>
      <xdr:row>23</xdr:row>
      <xdr:rowOff>100017</xdr:rowOff>
    </xdr:from>
    <xdr:to>
      <xdr:col>5</xdr:col>
      <xdr:colOff>147637</xdr:colOff>
      <xdr:row>24</xdr:row>
      <xdr:rowOff>4767</xdr:rowOff>
    </xdr:to>
    <xdr:cxnSp macro="">
      <xdr:nvCxnSpPr>
        <xdr:cNvPr id="145" name="Straight Connector 144">
          <a:extLst>
            <a:ext uri="{FF2B5EF4-FFF2-40B4-BE49-F238E27FC236}">
              <a16:creationId xmlns:a16="http://schemas.microsoft.com/office/drawing/2014/main" id="{00000000-0008-0000-0500-000091000000}"/>
            </a:ext>
          </a:extLst>
        </xdr:cNvPr>
        <xdr:cNvCxnSpPr>
          <a:stCxn id="54" idx="3"/>
          <a:endCxn id="50" idx="1"/>
        </xdr:cNvCxnSpPr>
      </xdr:nvCxnSpPr>
      <xdr:spPr>
        <a:xfrm>
          <a:off x="3043238" y="4306257"/>
          <a:ext cx="152399" cy="8763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557213</xdr:colOff>
      <xdr:row>23</xdr:row>
      <xdr:rowOff>147642</xdr:rowOff>
    </xdr:from>
    <xdr:to>
      <xdr:col>4</xdr:col>
      <xdr:colOff>561976</xdr:colOff>
      <xdr:row>26</xdr:row>
      <xdr:rowOff>61917</xdr:rowOff>
    </xdr:to>
    <xdr:cxnSp macro="">
      <xdr:nvCxnSpPr>
        <xdr:cNvPr id="146" name="Straight Connector 145">
          <a:extLst>
            <a:ext uri="{FF2B5EF4-FFF2-40B4-BE49-F238E27FC236}">
              <a16:creationId xmlns:a16="http://schemas.microsoft.com/office/drawing/2014/main" id="{00000000-0008-0000-0500-000092000000}"/>
            </a:ext>
          </a:extLst>
        </xdr:cNvPr>
        <xdr:cNvCxnSpPr>
          <a:stCxn id="54" idx="2"/>
          <a:endCxn id="76" idx="0"/>
        </xdr:cNvCxnSpPr>
      </xdr:nvCxnSpPr>
      <xdr:spPr>
        <a:xfrm flipH="1">
          <a:off x="2995613" y="4353882"/>
          <a:ext cx="4763" cy="46291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166688</xdr:colOff>
      <xdr:row>23</xdr:row>
      <xdr:rowOff>166692</xdr:rowOff>
    </xdr:from>
    <xdr:to>
      <xdr:col>4</xdr:col>
      <xdr:colOff>180976</xdr:colOff>
      <xdr:row>26</xdr:row>
      <xdr:rowOff>52392</xdr:rowOff>
    </xdr:to>
    <xdr:cxnSp macro="">
      <xdr:nvCxnSpPr>
        <xdr:cNvPr id="147" name="Straight Connector 146">
          <a:extLst>
            <a:ext uri="{FF2B5EF4-FFF2-40B4-BE49-F238E27FC236}">
              <a16:creationId xmlns:a16="http://schemas.microsoft.com/office/drawing/2014/main" id="{00000000-0008-0000-0500-000093000000}"/>
            </a:ext>
          </a:extLst>
        </xdr:cNvPr>
        <xdr:cNvCxnSpPr>
          <a:stCxn id="52" idx="2"/>
          <a:endCxn id="70" idx="0"/>
        </xdr:cNvCxnSpPr>
      </xdr:nvCxnSpPr>
      <xdr:spPr>
        <a:xfrm>
          <a:off x="2605088" y="4372932"/>
          <a:ext cx="14288" cy="4343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233362</xdr:colOff>
      <xdr:row>24</xdr:row>
      <xdr:rowOff>4767</xdr:rowOff>
    </xdr:from>
    <xdr:to>
      <xdr:col>5</xdr:col>
      <xdr:colOff>604838</xdr:colOff>
      <xdr:row>24</xdr:row>
      <xdr:rowOff>23817</xdr:rowOff>
    </xdr:to>
    <xdr:cxnSp macro="">
      <xdr:nvCxnSpPr>
        <xdr:cNvPr id="148" name="Straight Connector 147">
          <a:extLst>
            <a:ext uri="{FF2B5EF4-FFF2-40B4-BE49-F238E27FC236}">
              <a16:creationId xmlns:a16="http://schemas.microsoft.com/office/drawing/2014/main" id="{00000000-0008-0000-0500-000094000000}"/>
            </a:ext>
          </a:extLst>
        </xdr:cNvPr>
        <xdr:cNvCxnSpPr>
          <a:stCxn id="50" idx="3"/>
          <a:endCxn id="82" idx="1"/>
        </xdr:cNvCxnSpPr>
      </xdr:nvCxnSpPr>
      <xdr:spPr>
        <a:xfrm>
          <a:off x="3281362" y="4393887"/>
          <a:ext cx="371476"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190500</xdr:colOff>
      <xdr:row>24</xdr:row>
      <xdr:rowOff>52392</xdr:rowOff>
    </xdr:from>
    <xdr:to>
      <xdr:col>5</xdr:col>
      <xdr:colOff>257176</xdr:colOff>
      <xdr:row>27</xdr:row>
      <xdr:rowOff>19054</xdr:rowOff>
    </xdr:to>
    <xdr:cxnSp macro="">
      <xdr:nvCxnSpPr>
        <xdr:cNvPr id="149" name="Straight Connector 148">
          <a:extLst>
            <a:ext uri="{FF2B5EF4-FFF2-40B4-BE49-F238E27FC236}">
              <a16:creationId xmlns:a16="http://schemas.microsoft.com/office/drawing/2014/main" id="{00000000-0008-0000-0500-000095000000}"/>
            </a:ext>
          </a:extLst>
        </xdr:cNvPr>
        <xdr:cNvCxnSpPr>
          <a:stCxn id="50" idx="2"/>
          <a:endCxn id="74" idx="0"/>
        </xdr:cNvCxnSpPr>
      </xdr:nvCxnSpPr>
      <xdr:spPr>
        <a:xfrm>
          <a:off x="3238500" y="4441512"/>
          <a:ext cx="66676" cy="51530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80963</xdr:colOff>
      <xdr:row>24</xdr:row>
      <xdr:rowOff>23817</xdr:rowOff>
    </xdr:from>
    <xdr:to>
      <xdr:col>7</xdr:col>
      <xdr:colOff>47625</xdr:colOff>
      <xdr:row>24</xdr:row>
      <xdr:rowOff>176217</xdr:rowOff>
    </xdr:to>
    <xdr:cxnSp macro="">
      <xdr:nvCxnSpPr>
        <xdr:cNvPr id="150" name="Straight Connector 149">
          <a:extLst>
            <a:ext uri="{FF2B5EF4-FFF2-40B4-BE49-F238E27FC236}">
              <a16:creationId xmlns:a16="http://schemas.microsoft.com/office/drawing/2014/main" id="{00000000-0008-0000-0500-000096000000}"/>
            </a:ext>
          </a:extLst>
        </xdr:cNvPr>
        <xdr:cNvCxnSpPr>
          <a:stCxn id="82" idx="3"/>
          <a:endCxn id="78" idx="1"/>
        </xdr:cNvCxnSpPr>
      </xdr:nvCxnSpPr>
      <xdr:spPr>
        <a:xfrm>
          <a:off x="3738563" y="4412937"/>
          <a:ext cx="576262" cy="152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590550</xdr:colOff>
      <xdr:row>24</xdr:row>
      <xdr:rowOff>71442</xdr:rowOff>
    </xdr:from>
    <xdr:to>
      <xdr:col>6</xdr:col>
      <xdr:colOff>38101</xdr:colOff>
      <xdr:row>27</xdr:row>
      <xdr:rowOff>171454</xdr:rowOff>
    </xdr:to>
    <xdr:cxnSp macro="">
      <xdr:nvCxnSpPr>
        <xdr:cNvPr id="151" name="Straight Connector 150">
          <a:extLst>
            <a:ext uri="{FF2B5EF4-FFF2-40B4-BE49-F238E27FC236}">
              <a16:creationId xmlns:a16="http://schemas.microsoft.com/office/drawing/2014/main" id="{00000000-0008-0000-0500-000097000000}"/>
            </a:ext>
          </a:extLst>
        </xdr:cNvPr>
        <xdr:cNvCxnSpPr>
          <a:stCxn id="82" idx="2"/>
          <a:endCxn id="72" idx="0"/>
        </xdr:cNvCxnSpPr>
      </xdr:nvCxnSpPr>
      <xdr:spPr>
        <a:xfrm flipH="1">
          <a:off x="3638550" y="4460562"/>
          <a:ext cx="57151" cy="64865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133350</xdr:colOff>
      <xdr:row>24</xdr:row>
      <xdr:rowOff>152405</xdr:rowOff>
    </xdr:from>
    <xdr:to>
      <xdr:col>7</xdr:col>
      <xdr:colOff>266700</xdr:colOff>
      <xdr:row>24</xdr:row>
      <xdr:rowOff>176217</xdr:rowOff>
    </xdr:to>
    <xdr:cxnSp macro="">
      <xdr:nvCxnSpPr>
        <xdr:cNvPr id="152" name="Straight Connector 151">
          <a:extLst>
            <a:ext uri="{FF2B5EF4-FFF2-40B4-BE49-F238E27FC236}">
              <a16:creationId xmlns:a16="http://schemas.microsoft.com/office/drawing/2014/main" id="{00000000-0008-0000-0500-000098000000}"/>
            </a:ext>
          </a:extLst>
        </xdr:cNvPr>
        <xdr:cNvCxnSpPr>
          <a:stCxn id="80" idx="1"/>
          <a:endCxn id="78" idx="3"/>
        </xdr:cNvCxnSpPr>
      </xdr:nvCxnSpPr>
      <xdr:spPr>
        <a:xfrm flipH="1">
          <a:off x="4400550" y="4541525"/>
          <a:ext cx="133350" cy="2381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25</xdr:row>
      <xdr:rowOff>33342</xdr:rowOff>
    </xdr:from>
    <xdr:to>
      <xdr:col>7</xdr:col>
      <xdr:colOff>114301</xdr:colOff>
      <xdr:row>30</xdr:row>
      <xdr:rowOff>66680</xdr:rowOff>
    </xdr:to>
    <xdr:cxnSp macro="">
      <xdr:nvCxnSpPr>
        <xdr:cNvPr id="153" name="Straight Connector 152">
          <a:extLst>
            <a:ext uri="{FF2B5EF4-FFF2-40B4-BE49-F238E27FC236}">
              <a16:creationId xmlns:a16="http://schemas.microsoft.com/office/drawing/2014/main" id="{00000000-0008-0000-0500-000099000000}"/>
            </a:ext>
          </a:extLst>
        </xdr:cNvPr>
        <xdr:cNvCxnSpPr>
          <a:stCxn id="78" idx="2"/>
          <a:endCxn id="96" idx="0"/>
        </xdr:cNvCxnSpPr>
      </xdr:nvCxnSpPr>
      <xdr:spPr>
        <a:xfrm>
          <a:off x="4357688" y="4605342"/>
          <a:ext cx="23813" cy="94773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223838</xdr:colOff>
      <xdr:row>26</xdr:row>
      <xdr:rowOff>100017</xdr:rowOff>
    </xdr:from>
    <xdr:to>
      <xdr:col>4</xdr:col>
      <xdr:colOff>514350</xdr:colOff>
      <xdr:row>26</xdr:row>
      <xdr:rowOff>109542</xdr:rowOff>
    </xdr:to>
    <xdr:cxnSp macro="">
      <xdr:nvCxnSpPr>
        <xdr:cNvPr id="154" name="Straight Connector 153">
          <a:extLst>
            <a:ext uri="{FF2B5EF4-FFF2-40B4-BE49-F238E27FC236}">
              <a16:creationId xmlns:a16="http://schemas.microsoft.com/office/drawing/2014/main" id="{00000000-0008-0000-0500-00009A000000}"/>
            </a:ext>
          </a:extLst>
        </xdr:cNvPr>
        <xdr:cNvCxnSpPr>
          <a:stCxn id="70" idx="3"/>
          <a:endCxn id="76" idx="1"/>
        </xdr:cNvCxnSpPr>
      </xdr:nvCxnSpPr>
      <xdr:spPr>
        <a:xfrm>
          <a:off x="2662238" y="4854897"/>
          <a:ext cx="290512" cy="95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180976</xdr:colOff>
      <xdr:row>26</xdr:row>
      <xdr:rowOff>147642</xdr:rowOff>
    </xdr:from>
    <xdr:to>
      <xdr:col>4</xdr:col>
      <xdr:colOff>238125</xdr:colOff>
      <xdr:row>32</xdr:row>
      <xdr:rowOff>104780</xdr:rowOff>
    </xdr:to>
    <xdr:cxnSp macro="">
      <xdr:nvCxnSpPr>
        <xdr:cNvPr id="155" name="Straight Connector 154">
          <a:extLst>
            <a:ext uri="{FF2B5EF4-FFF2-40B4-BE49-F238E27FC236}">
              <a16:creationId xmlns:a16="http://schemas.microsoft.com/office/drawing/2014/main" id="{00000000-0008-0000-0500-00009B000000}"/>
            </a:ext>
          </a:extLst>
        </xdr:cNvPr>
        <xdr:cNvCxnSpPr>
          <a:stCxn id="70" idx="2"/>
          <a:endCxn id="90" idx="0"/>
        </xdr:cNvCxnSpPr>
      </xdr:nvCxnSpPr>
      <xdr:spPr>
        <a:xfrm>
          <a:off x="2619376" y="4902522"/>
          <a:ext cx="57149" cy="105441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600075</xdr:colOff>
      <xdr:row>26</xdr:row>
      <xdr:rowOff>109542</xdr:rowOff>
    </xdr:from>
    <xdr:to>
      <xdr:col>5</xdr:col>
      <xdr:colOff>214313</xdr:colOff>
      <xdr:row>27</xdr:row>
      <xdr:rowOff>66679</xdr:rowOff>
    </xdr:to>
    <xdr:cxnSp macro="">
      <xdr:nvCxnSpPr>
        <xdr:cNvPr id="156" name="Straight Connector 155">
          <a:extLst>
            <a:ext uri="{FF2B5EF4-FFF2-40B4-BE49-F238E27FC236}">
              <a16:creationId xmlns:a16="http://schemas.microsoft.com/office/drawing/2014/main" id="{00000000-0008-0000-0500-00009C000000}"/>
            </a:ext>
          </a:extLst>
        </xdr:cNvPr>
        <xdr:cNvCxnSpPr>
          <a:stCxn id="76" idx="3"/>
          <a:endCxn id="74" idx="1"/>
        </xdr:cNvCxnSpPr>
      </xdr:nvCxnSpPr>
      <xdr:spPr>
        <a:xfrm>
          <a:off x="3038475" y="4864422"/>
          <a:ext cx="223838" cy="14001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557213</xdr:colOff>
      <xdr:row>26</xdr:row>
      <xdr:rowOff>157167</xdr:rowOff>
    </xdr:from>
    <xdr:to>
      <xdr:col>5</xdr:col>
      <xdr:colOff>204788</xdr:colOff>
      <xdr:row>31</xdr:row>
      <xdr:rowOff>142880</xdr:rowOff>
    </xdr:to>
    <xdr:cxnSp macro="">
      <xdr:nvCxnSpPr>
        <xdr:cNvPr id="157" name="Straight Connector 156">
          <a:extLst>
            <a:ext uri="{FF2B5EF4-FFF2-40B4-BE49-F238E27FC236}">
              <a16:creationId xmlns:a16="http://schemas.microsoft.com/office/drawing/2014/main" id="{00000000-0008-0000-0500-00009D000000}"/>
            </a:ext>
          </a:extLst>
        </xdr:cNvPr>
        <xdr:cNvCxnSpPr>
          <a:stCxn id="76" idx="2"/>
          <a:endCxn id="92" idx="0"/>
        </xdr:cNvCxnSpPr>
      </xdr:nvCxnSpPr>
      <xdr:spPr>
        <a:xfrm>
          <a:off x="2995613" y="4912047"/>
          <a:ext cx="257175" cy="9001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300038</xdr:colOff>
      <xdr:row>27</xdr:row>
      <xdr:rowOff>66679</xdr:rowOff>
    </xdr:from>
    <xdr:to>
      <xdr:col>5</xdr:col>
      <xdr:colOff>547687</xdr:colOff>
      <xdr:row>28</xdr:row>
      <xdr:rowOff>28579</xdr:rowOff>
    </xdr:to>
    <xdr:cxnSp macro="">
      <xdr:nvCxnSpPr>
        <xdr:cNvPr id="158" name="Straight Connector 157">
          <a:extLst>
            <a:ext uri="{FF2B5EF4-FFF2-40B4-BE49-F238E27FC236}">
              <a16:creationId xmlns:a16="http://schemas.microsoft.com/office/drawing/2014/main" id="{00000000-0008-0000-0500-00009E000000}"/>
            </a:ext>
          </a:extLst>
        </xdr:cNvPr>
        <xdr:cNvCxnSpPr>
          <a:stCxn id="74" idx="3"/>
          <a:endCxn id="72" idx="1"/>
        </xdr:cNvCxnSpPr>
      </xdr:nvCxnSpPr>
      <xdr:spPr>
        <a:xfrm>
          <a:off x="3348038" y="5004439"/>
          <a:ext cx="247649" cy="1447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23812</xdr:colOff>
      <xdr:row>28</xdr:row>
      <xdr:rowOff>28579</xdr:rowOff>
    </xdr:from>
    <xdr:to>
      <xdr:col>7</xdr:col>
      <xdr:colOff>71438</xdr:colOff>
      <xdr:row>30</xdr:row>
      <xdr:rowOff>114305</xdr:rowOff>
    </xdr:to>
    <xdr:cxnSp macro="">
      <xdr:nvCxnSpPr>
        <xdr:cNvPr id="159" name="Straight Connector 158">
          <a:extLst>
            <a:ext uri="{FF2B5EF4-FFF2-40B4-BE49-F238E27FC236}">
              <a16:creationId xmlns:a16="http://schemas.microsoft.com/office/drawing/2014/main" id="{00000000-0008-0000-0500-00009F000000}"/>
            </a:ext>
          </a:extLst>
        </xdr:cNvPr>
        <xdr:cNvCxnSpPr>
          <a:stCxn id="72" idx="3"/>
          <a:endCxn id="96" idx="1"/>
        </xdr:cNvCxnSpPr>
      </xdr:nvCxnSpPr>
      <xdr:spPr>
        <a:xfrm>
          <a:off x="3681412" y="5149219"/>
          <a:ext cx="657226" cy="4514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542925</xdr:colOff>
      <xdr:row>28</xdr:row>
      <xdr:rowOff>76204</xdr:rowOff>
    </xdr:from>
    <xdr:to>
      <xdr:col>5</xdr:col>
      <xdr:colOff>590550</xdr:colOff>
      <xdr:row>31</xdr:row>
      <xdr:rowOff>52392</xdr:rowOff>
    </xdr:to>
    <xdr:cxnSp macro="">
      <xdr:nvCxnSpPr>
        <xdr:cNvPr id="160" name="Straight Connector 159">
          <a:extLst>
            <a:ext uri="{FF2B5EF4-FFF2-40B4-BE49-F238E27FC236}">
              <a16:creationId xmlns:a16="http://schemas.microsoft.com/office/drawing/2014/main" id="{00000000-0008-0000-0500-0000A0000000}"/>
            </a:ext>
          </a:extLst>
        </xdr:cNvPr>
        <xdr:cNvCxnSpPr>
          <a:stCxn id="72" idx="2"/>
          <a:endCxn id="94" idx="0"/>
        </xdr:cNvCxnSpPr>
      </xdr:nvCxnSpPr>
      <xdr:spPr>
        <a:xfrm flipH="1">
          <a:off x="3590925" y="5196844"/>
          <a:ext cx="47625" cy="5248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32</xdr:row>
      <xdr:rowOff>152405</xdr:rowOff>
    </xdr:from>
    <xdr:to>
      <xdr:col>4</xdr:col>
      <xdr:colOff>195262</xdr:colOff>
      <xdr:row>32</xdr:row>
      <xdr:rowOff>171454</xdr:rowOff>
    </xdr:to>
    <xdr:cxnSp macro="">
      <xdr:nvCxnSpPr>
        <xdr:cNvPr id="161" name="Straight Connector 160">
          <a:extLst>
            <a:ext uri="{FF2B5EF4-FFF2-40B4-BE49-F238E27FC236}">
              <a16:creationId xmlns:a16="http://schemas.microsoft.com/office/drawing/2014/main" id="{00000000-0008-0000-0500-0000A1000000}"/>
            </a:ext>
          </a:extLst>
        </xdr:cNvPr>
        <xdr:cNvCxnSpPr>
          <a:stCxn id="90" idx="1"/>
          <a:endCxn id="88" idx="3"/>
        </xdr:cNvCxnSpPr>
      </xdr:nvCxnSpPr>
      <xdr:spPr>
        <a:xfrm flipH="1">
          <a:off x="2162175" y="6004565"/>
          <a:ext cx="471487" cy="190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585787</xdr:colOff>
      <xdr:row>30</xdr:row>
      <xdr:rowOff>114305</xdr:rowOff>
    </xdr:from>
    <xdr:to>
      <xdr:col>7</xdr:col>
      <xdr:colOff>71438</xdr:colOff>
      <xdr:row>31</xdr:row>
      <xdr:rowOff>100017</xdr:rowOff>
    </xdr:to>
    <xdr:cxnSp macro="">
      <xdr:nvCxnSpPr>
        <xdr:cNvPr id="162" name="Straight Connector 161">
          <a:extLst>
            <a:ext uri="{FF2B5EF4-FFF2-40B4-BE49-F238E27FC236}">
              <a16:creationId xmlns:a16="http://schemas.microsoft.com/office/drawing/2014/main" id="{00000000-0008-0000-0500-0000A2000000}"/>
            </a:ext>
          </a:extLst>
        </xdr:cNvPr>
        <xdr:cNvCxnSpPr>
          <a:stCxn id="96" idx="1"/>
          <a:endCxn id="94" idx="3"/>
        </xdr:cNvCxnSpPr>
      </xdr:nvCxnSpPr>
      <xdr:spPr>
        <a:xfrm flipH="1">
          <a:off x="3633787" y="5600705"/>
          <a:ext cx="704851" cy="16859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247650</xdr:colOff>
      <xdr:row>31</xdr:row>
      <xdr:rowOff>100017</xdr:rowOff>
    </xdr:from>
    <xdr:to>
      <xdr:col>5</xdr:col>
      <xdr:colOff>500062</xdr:colOff>
      <xdr:row>32</xdr:row>
      <xdr:rowOff>5</xdr:rowOff>
    </xdr:to>
    <xdr:cxnSp macro="">
      <xdr:nvCxnSpPr>
        <xdr:cNvPr id="163" name="Straight Connector 162">
          <a:extLst>
            <a:ext uri="{FF2B5EF4-FFF2-40B4-BE49-F238E27FC236}">
              <a16:creationId xmlns:a16="http://schemas.microsoft.com/office/drawing/2014/main" id="{00000000-0008-0000-0500-0000A3000000}"/>
            </a:ext>
          </a:extLst>
        </xdr:cNvPr>
        <xdr:cNvCxnSpPr>
          <a:stCxn id="94" idx="1"/>
          <a:endCxn id="92" idx="3"/>
        </xdr:cNvCxnSpPr>
      </xdr:nvCxnSpPr>
      <xdr:spPr>
        <a:xfrm flipH="1">
          <a:off x="3295650" y="5769297"/>
          <a:ext cx="252412" cy="8286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280987</xdr:colOff>
      <xdr:row>32</xdr:row>
      <xdr:rowOff>5</xdr:rowOff>
    </xdr:from>
    <xdr:to>
      <xdr:col>5</xdr:col>
      <xdr:colOff>161925</xdr:colOff>
      <xdr:row>32</xdr:row>
      <xdr:rowOff>152405</xdr:rowOff>
    </xdr:to>
    <xdr:cxnSp macro="">
      <xdr:nvCxnSpPr>
        <xdr:cNvPr id="164" name="Straight Connector 163">
          <a:extLst>
            <a:ext uri="{FF2B5EF4-FFF2-40B4-BE49-F238E27FC236}">
              <a16:creationId xmlns:a16="http://schemas.microsoft.com/office/drawing/2014/main" id="{00000000-0008-0000-0500-0000A4000000}"/>
            </a:ext>
          </a:extLst>
        </xdr:cNvPr>
        <xdr:cNvCxnSpPr>
          <a:stCxn id="92" idx="1"/>
          <a:endCxn id="90" idx="3"/>
        </xdr:cNvCxnSpPr>
      </xdr:nvCxnSpPr>
      <xdr:spPr>
        <a:xfrm flipH="1">
          <a:off x="2719387" y="5852165"/>
          <a:ext cx="490538" cy="152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204788</xdr:colOff>
      <xdr:row>32</xdr:row>
      <xdr:rowOff>47630</xdr:rowOff>
    </xdr:from>
    <xdr:to>
      <xdr:col>6</xdr:col>
      <xdr:colOff>4763</xdr:colOff>
      <xdr:row>34</xdr:row>
      <xdr:rowOff>142879</xdr:rowOff>
    </xdr:to>
    <xdr:cxnSp macro="">
      <xdr:nvCxnSpPr>
        <xdr:cNvPr id="165" name="Straight Connector 164">
          <a:extLst>
            <a:ext uri="{FF2B5EF4-FFF2-40B4-BE49-F238E27FC236}">
              <a16:creationId xmlns:a16="http://schemas.microsoft.com/office/drawing/2014/main" id="{00000000-0008-0000-0500-0000A5000000}"/>
            </a:ext>
          </a:extLst>
        </xdr:cNvPr>
        <xdr:cNvCxnSpPr>
          <a:stCxn id="92" idx="2"/>
          <a:endCxn id="86" idx="1"/>
        </xdr:cNvCxnSpPr>
      </xdr:nvCxnSpPr>
      <xdr:spPr>
        <a:xfrm>
          <a:off x="3252788" y="5899790"/>
          <a:ext cx="409575" cy="46100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33</xdr:row>
      <xdr:rowOff>9530</xdr:rowOff>
    </xdr:from>
    <xdr:to>
      <xdr:col>4</xdr:col>
      <xdr:colOff>385763</xdr:colOff>
      <xdr:row>34</xdr:row>
      <xdr:rowOff>109542</xdr:rowOff>
    </xdr:to>
    <xdr:cxnSp macro="">
      <xdr:nvCxnSpPr>
        <xdr:cNvPr id="166" name="Straight Connector 165">
          <a:extLst>
            <a:ext uri="{FF2B5EF4-FFF2-40B4-BE49-F238E27FC236}">
              <a16:creationId xmlns:a16="http://schemas.microsoft.com/office/drawing/2014/main" id="{00000000-0008-0000-0500-0000A6000000}"/>
            </a:ext>
          </a:extLst>
        </xdr:cNvPr>
        <xdr:cNvCxnSpPr>
          <a:stCxn id="90" idx="2"/>
          <a:endCxn id="84" idx="0"/>
        </xdr:cNvCxnSpPr>
      </xdr:nvCxnSpPr>
      <xdr:spPr>
        <a:xfrm>
          <a:off x="2676525" y="6044570"/>
          <a:ext cx="147638" cy="28289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576263</xdr:colOff>
      <xdr:row>24</xdr:row>
      <xdr:rowOff>4767</xdr:rowOff>
    </xdr:from>
    <xdr:to>
      <xdr:col>2</xdr:col>
      <xdr:colOff>71438</xdr:colOff>
      <xdr:row>24</xdr:row>
      <xdr:rowOff>100017</xdr:rowOff>
    </xdr:to>
    <xdr:sp macro="" textlink="">
      <xdr:nvSpPr>
        <xdr:cNvPr id="167" name="Rectangle 166">
          <a:extLst>
            <a:ext uri="{FF2B5EF4-FFF2-40B4-BE49-F238E27FC236}">
              <a16:creationId xmlns:a16="http://schemas.microsoft.com/office/drawing/2014/main" id="{00000000-0008-0000-0500-0000A7000000}"/>
            </a:ext>
          </a:extLst>
        </xdr:cNvPr>
        <xdr:cNvSpPr/>
      </xdr:nvSpPr>
      <xdr:spPr>
        <a:xfrm>
          <a:off x="1185863" y="4393887"/>
          <a:ext cx="10477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28576</xdr:colOff>
      <xdr:row>24</xdr:row>
      <xdr:rowOff>100017</xdr:rowOff>
    </xdr:from>
    <xdr:to>
      <xdr:col>4</xdr:col>
      <xdr:colOff>138113</xdr:colOff>
      <xdr:row>26</xdr:row>
      <xdr:rowOff>100017</xdr:rowOff>
    </xdr:to>
    <xdr:cxnSp macro="">
      <xdr:nvCxnSpPr>
        <xdr:cNvPr id="168" name="Straight Connector 167">
          <a:extLst>
            <a:ext uri="{FF2B5EF4-FFF2-40B4-BE49-F238E27FC236}">
              <a16:creationId xmlns:a16="http://schemas.microsoft.com/office/drawing/2014/main" id="{00000000-0008-0000-0500-0000A8000000}"/>
            </a:ext>
          </a:extLst>
        </xdr:cNvPr>
        <xdr:cNvCxnSpPr>
          <a:stCxn id="167" idx="2"/>
          <a:endCxn id="70" idx="1"/>
        </xdr:cNvCxnSpPr>
      </xdr:nvCxnSpPr>
      <xdr:spPr>
        <a:xfrm>
          <a:off x="1247776" y="4489137"/>
          <a:ext cx="1328737" cy="3657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28576</xdr:colOff>
      <xdr:row>21</xdr:row>
      <xdr:rowOff>23817</xdr:rowOff>
    </xdr:from>
    <xdr:to>
      <xdr:col>3</xdr:col>
      <xdr:colOff>304800</xdr:colOff>
      <xdr:row>24</xdr:row>
      <xdr:rowOff>4767</xdr:rowOff>
    </xdr:to>
    <xdr:cxnSp macro="">
      <xdr:nvCxnSpPr>
        <xdr:cNvPr id="169" name="Straight Connector 168">
          <a:extLst>
            <a:ext uri="{FF2B5EF4-FFF2-40B4-BE49-F238E27FC236}">
              <a16:creationId xmlns:a16="http://schemas.microsoft.com/office/drawing/2014/main" id="{00000000-0008-0000-0500-0000A9000000}"/>
            </a:ext>
          </a:extLst>
        </xdr:cNvPr>
        <xdr:cNvCxnSpPr>
          <a:stCxn id="167" idx="0"/>
          <a:endCxn id="62" idx="1"/>
        </xdr:cNvCxnSpPr>
      </xdr:nvCxnSpPr>
      <xdr:spPr>
        <a:xfrm flipV="1">
          <a:off x="1247776" y="3864297"/>
          <a:ext cx="885824" cy="529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252400</xdr:colOff>
      <xdr:row>23</xdr:row>
      <xdr:rowOff>80963</xdr:rowOff>
    </xdr:from>
    <xdr:to>
      <xdr:col>1</xdr:col>
      <xdr:colOff>533391</xdr:colOff>
      <xdr:row>25</xdr:row>
      <xdr:rowOff>9526</xdr:rowOff>
    </xdr:to>
    <xdr:sp macro="" textlink="">
      <xdr:nvSpPr>
        <xdr:cNvPr id="170" name="TextBox 169">
          <a:extLst>
            <a:ext uri="{FF2B5EF4-FFF2-40B4-BE49-F238E27FC236}">
              <a16:creationId xmlns:a16="http://schemas.microsoft.com/office/drawing/2014/main" id="{00000000-0008-0000-0500-0000AA000000}"/>
            </a:ext>
          </a:extLst>
        </xdr:cNvPr>
        <xdr:cNvSpPr txBox="1"/>
      </xdr:nvSpPr>
      <xdr:spPr>
        <a:xfrm>
          <a:off x="862000" y="4287203"/>
          <a:ext cx="28099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33</a:t>
          </a:r>
        </a:p>
      </xdr:txBody>
    </xdr:sp>
    <xdr:clientData/>
  </xdr:twoCellAnchor>
  <xdr:twoCellAnchor>
    <xdr:from>
      <xdr:col>1</xdr:col>
      <xdr:colOff>290513</xdr:colOff>
      <xdr:row>17</xdr:row>
      <xdr:rowOff>85730</xdr:rowOff>
    </xdr:from>
    <xdr:to>
      <xdr:col>2</xdr:col>
      <xdr:colOff>28576</xdr:colOff>
      <xdr:row>24</xdr:row>
      <xdr:rowOff>4767</xdr:rowOff>
    </xdr:to>
    <xdr:cxnSp macro="">
      <xdr:nvCxnSpPr>
        <xdr:cNvPr id="171" name="Straight Connector 170">
          <a:extLst>
            <a:ext uri="{FF2B5EF4-FFF2-40B4-BE49-F238E27FC236}">
              <a16:creationId xmlns:a16="http://schemas.microsoft.com/office/drawing/2014/main" id="{00000000-0008-0000-0500-0000AB000000}"/>
            </a:ext>
          </a:extLst>
        </xdr:cNvPr>
        <xdr:cNvCxnSpPr>
          <a:stCxn id="167" idx="0"/>
          <a:endCxn id="32" idx="2"/>
        </xdr:cNvCxnSpPr>
      </xdr:nvCxnSpPr>
      <xdr:spPr>
        <a:xfrm flipH="1" flipV="1">
          <a:off x="900113" y="3194690"/>
          <a:ext cx="347663" cy="119919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36"/>
  <sheetViews>
    <sheetView topLeftCell="A4" workbookViewId="0">
      <selection activeCell="D29" sqref="D29"/>
    </sheetView>
  </sheetViews>
  <sheetFormatPr defaultRowHeight="13.8" x14ac:dyDescent="0.3"/>
  <cols>
    <col min="1" max="1" width="5.44140625" style="5" customWidth="1"/>
    <col min="2" max="2" width="17.77734375" style="3" customWidth="1"/>
    <col min="3" max="3" width="44.109375" style="2" customWidth="1"/>
    <col min="4" max="4" width="16.77734375" style="2" customWidth="1"/>
    <col min="5" max="26" width="8.88671875" style="2"/>
    <col min="27" max="27" width="8.88671875" style="2" hidden="1" customWidth="1"/>
    <col min="28" max="28" width="20" style="2" hidden="1" customWidth="1"/>
    <col min="29" max="29" width="8.88671875" style="2" hidden="1" customWidth="1"/>
    <col min="30" max="16384" width="8.88671875" style="2"/>
  </cols>
  <sheetData>
    <row r="1" spans="2:29" ht="31.2" customHeight="1" thickBot="1" x14ac:dyDescent="0.35">
      <c r="B1" s="1" t="s">
        <v>0</v>
      </c>
      <c r="C1" s="8" t="str">
        <f>VLOOKUP(AC1,AA1:AB135,2,FALSE)</f>
        <v>neilj9530</v>
      </c>
      <c r="AA1" s="9">
        <v>1</v>
      </c>
      <c r="AB1" s="9" t="s">
        <v>123</v>
      </c>
      <c r="AC1" s="10">
        <v>90</v>
      </c>
    </row>
    <row r="2" spans="2:29" ht="14.4" x14ac:dyDescent="0.3">
      <c r="AA2" s="9">
        <v>2</v>
      </c>
      <c r="AB2" t="s">
        <v>1</v>
      </c>
      <c r="AC2" s="9"/>
    </row>
    <row r="3" spans="2:29" ht="14.4" x14ac:dyDescent="0.3">
      <c r="AA3" s="9">
        <v>3</v>
      </c>
      <c r="AB3" t="s">
        <v>2</v>
      </c>
      <c r="AC3" s="9"/>
    </row>
    <row r="4" spans="2:29" ht="14.4" x14ac:dyDescent="0.3">
      <c r="AA4" s="9">
        <v>4</v>
      </c>
      <c r="AB4" t="s">
        <v>3</v>
      </c>
      <c r="AC4" s="9"/>
    </row>
    <row r="5" spans="2:29" ht="14.4" x14ac:dyDescent="0.3">
      <c r="AA5" s="9">
        <v>5</v>
      </c>
      <c r="AB5" t="s">
        <v>4</v>
      </c>
      <c r="AC5" s="9"/>
    </row>
    <row r="6" spans="2:29" ht="14.4" x14ac:dyDescent="0.3">
      <c r="AA6" s="9">
        <v>6</v>
      </c>
      <c r="AB6" t="s">
        <v>5</v>
      </c>
      <c r="AC6" s="9"/>
    </row>
    <row r="7" spans="2:29" ht="14.4" x14ac:dyDescent="0.3">
      <c r="AA7" s="9">
        <v>7</v>
      </c>
      <c r="AB7" t="s">
        <v>6</v>
      </c>
      <c r="AC7" s="9"/>
    </row>
    <row r="8" spans="2:29" ht="14.4" x14ac:dyDescent="0.3">
      <c r="AA8" s="9">
        <v>8</v>
      </c>
      <c r="AB8" t="s">
        <v>7</v>
      </c>
      <c r="AC8" s="9"/>
    </row>
    <row r="9" spans="2:29" ht="14.4" x14ac:dyDescent="0.3">
      <c r="AA9" s="9">
        <v>9</v>
      </c>
      <c r="AB9" t="s">
        <v>8</v>
      </c>
      <c r="AC9" s="9"/>
    </row>
    <row r="10" spans="2:29" ht="14.4" x14ac:dyDescent="0.3">
      <c r="AA10" s="9">
        <v>10</v>
      </c>
      <c r="AB10" t="s">
        <v>9</v>
      </c>
      <c r="AC10" s="9"/>
    </row>
    <row r="11" spans="2:29" ht="14.4" x14ac:dyDescent="0.3">
      <c r="AA11" s="9">
        <v>11</v>
      </c>
      <c r="AB11" t="s">
        <v>10</v>
      </c>
      <c r="AC11" s="9"/>
    </row>
    <row r="12" spans="2:29" ht="14.4" x14ac:dyDescent="0.3">
      <c r="AA12" s="9">
        <v>12</v>
      </c>
      <c r="AB12" t="s">
        <v>11</v>
      </c>
      <c r="AC12" s="9"/>
    </row>
    <row r="13" spans="2:29" ht="14.4" x14ac:dyDescent="0.3">
      <c r="AA13" s="9">
        <v>13</v>
      </c>
      <c r="AB13" t="s">
        <v>12</v>
      </c>
      <c r="AC13" s="9"/>
    </row>
    <row r="14" spans="2:29" ht="14.4" x14ac:dyDescent="0.3">
      <c r="AA14" s="9">
        <v>14</v>
      </c>
      <c r="AB14" t="s">
        <v>13</v>
      </c>
      <c r="AC14" s="9"/>
    </row>
    <row r="15" spans="2:29" ht="14.4" x14ac:dyDescent="0.3">
      <c r="AA15" s="9">
        <v>15</v>
      </c>
      <c r="AB15" t="s">
        <v>14</v>
      </c>
      <c r="AC15" s="9"/>
    </row>
    <row r="16" spans="2:29" ht="14.4" x14ac:dyDescent="0.3">
      <c r="AA16" s="9">
        <v>16</v>
      </c>
      <c r="AB16" t="s">
        <v>115</v>
      </c>
      <c r="AC16" s="9"/>
    </row>
    <row r="17" spans="27:29" ht="14.4" x14ac:dyDescent="0.3">
      <c r="AA17" s="9">
        <v>17</v>
      </c>
      <c r="AB17" t="s">
        <v>129</v>
      </c>
      <c r="AC17" s="9"/>
    </row>
    <row r="18" spans="27:29" ht="14.4" x14ac:dyDescent="0.3">
      <c r="AA18" s="9">
        <v>18</v>
      </c>
      <c r="AB18" t="s">
        <v>15</v>
      </c>
      <c r="AC18" s="9"/>
    </row>
    <row r="19" spans="27:29" ht="14.4" x14ac:dyDescent="0.3">
      <c r="AA19" s="9">
        <v>19</v>
      </c>
      <c r="AB19" t="s">
        <v>116</v>
      </c>
      <c r="AC19" s="9"/>
    </row>
    <row r="20" spans="27:29" ht="14.4" x14ac:dyDescent="0.3">
      <c r="AA20" s="9">
        <v>20</v>
      </c>
      <c r="AB20" t="s">
        <v>16</v>
      </c>
      <c r="AC20" s="9"/>
    </row>
    <row r="21" spans="27:29" ht="14.4" x14ac:dyDescent="0.3">
      <c r="AA21" s="9">
        <v>21</v>
      </c>
      <c r="AB21" t="s">
        <v>117</v>
      </c>
      <c r="AC21" s="9"/>
    </row>
    <row r="22" spans="27:29" ht="14.4" x14ac:dyDescent="0.3">
      <c r="AA22" s="9">
        <v>22</v>
      </c>
      <c r="AB22" t="s">
        <v>17</v>
      </c>
      <c r="AC22" s="9"/>
    </row>
    <row r="23" spans="27:29" ht="14.4" x14ac:dyDescent="0.3">
      <c r="AA23" s="9">
        <v>23</v>
      </c>
      <c r="AB23" t="s">
        <v>18</v>
      </c>
      <c r="AC23" s="9"/>
    </row>
    <row r="24" spans="27:29" ht="14.4" x14ac:dyDescent="0.3">
      <c r="AA24" s="9">
        <v>24</v>
      </c>
      <c r="AB24" t="s">
        <v>19</v>
      </c>
      <c r="AC24" s="9"/>
    </row>
    <row r="25" spans="27:29" ht="14.4" x14ac:dyDescent="0.3">
      <c r="AA25" s="9">
        <v>25</v>
      </c>
      <c r="AB25" t="s">
        <v>20</v>
      </c>
      <c r="AC25" s="9"/>
    </row>
    <row r="26" spans="27:29" ht="14.4" x14ac:dyDescent="0.3">
      <c r="AA26" s="9">
        <v>26</v>
      </c>
      <c r="AB26" t="s">
        <v>21</v>
      </c>
      <c r="AC26" s="9"/>
    </row>
    <row r="27" spans="27:29" ht="14.4" x14ac:dyDescent="0.3">
      <c r="AA27" s="9">
        <v>27</v>
      </c>
      <c r="AB27" t="s">
        <v>22</v>
      </c>
      <c r="AC27" s="9"/>
    </row>
    <row r="28" spans="27:29" ht="14.4" x14ac:dyDescent="0.3">
      <c r="AA28" s="9">
        <v>28</v>
      </c>
      <c r="AB28" t="s">
        <v>23</v>
      </c>
      <c r="AC28" s="9"/>
    </row>
    <row r="29" spans="27:29" ht="14.4" x14ac:dyDescent="0.3">
      <c r="AA29" s="9">
        <v>29</v>
      </c>
      <c r="AB29" t="s">
        <v>24</v>
      </c>
      <c r="AC29" s="9"/>
    </row>
    <row r="30" spans="27:29" ht="14.4" x14ac:dyDescent="0.3">
      <c r="AA30" s="9">
        <v>30</v>
      </c>
      <c r="AB30" t="s">
        <v>25</v>
      </c>
      <c r="AC30" s="9"/>
    </row>
    <row r="31" spans="27:29" ht="14.4" x14ac:dyDescent="0.3">
      <c r="AA31" s="9">
        <v>31</v>
      </c>
      <c r="AB31" t="s">
        <v>26</v>
      </c>
      <c r="AC31" s="9"/>
    </row>
    <row r="32" spans="27:29" ht="14.4" x14ac:dyDescent="0.3">
      <c r="AA32" s="9">
        <v>32</v>
      </c>
      <c r="AB32" t="s">
        <v>27</v>
      </c>
      <c r="AC32" s="9"/>
    </row>
    <row r="33" spans="27:29" ht="14.4" x14ac:dyDescent="0.3">
      <c r="AA33" s="9">
        <v>33</v>
      </c>
      <c r="AB33" t="s">
        <v>28</v>
      </c>
      <c r="AC33" s="9"/>
    </row>
    <row r="34" spans="27:29" ht="14.4" x14ac:dyDescent="0.3">
      <c r="AA34" s="9">
        <v>34</v>
      </c>
      <c r="AB34" t="s">
        <v>29</v>
      </c>
      <c r="AC34" s="9"/>
    </row>
    <row r="35" spans="27:29" ht="14.4" x14ac:dyDescent="0.3">
      <c r="AA35" s="9">
        <v>35</v>
      </c>
      <c r="AB35" t="s">
        <v>30</v>
      </c>
      <c r="AC35" s="9"/>
    </row>
    <row r="36" spans="27:29" ht="14.4" x14ac:dyDescent="0.3">
      <c r="AA36" s="9">
        <v>36</v>
      </c>
      <c r="AB36" t="s">
        <v>31</v>
      </c>
      <c r="AC36" s="9"/>
    </row>
    <row r="37" spans="27:29" ht="14.4" x14ac:dyDescent="0.3">
      <c r="AA37" s="9">
        <v>37</v>
      </c>
      <c r="AB37" t="s">
        <v>32</v>
      </c>
      <c r="AC37" s="9"/>
    </row>
    <row r="38" spans="27:29" ht="14.4" x14ac:dyDescent="0.3">
      <c r="AA38" s="9">
        <v>38</v>
      </c>
      <c r="AB38" t="s">
        <v>33</v>
      </c>
      <c r="AC38" s="9"/>
    </row>
    <row r="39" spans="27:29" ht="14.4" x14ac:dyDescent="0.3">
      <c r="AA39" s="9">
        <v>39</v>
      </c>
      <c r="AB39" t="s">
        <v>34</v>
      </c>
      <c r="AC39" s="9"/>
    </row>
    <row r="40" spans="27:29" ht="14.4" x14ac:dyDescent="0.3">
      <c r="AA40" s="9">
        <v>40</v>
      </c>
      <c r="AB40" t="s">
        <v>35</v>
      </c>
      <c r="AC40" s="9"/>
    </row>
    <row r="41" spans="27:29" ht="14.4" x14ac:dyDescent="0.3">
      <c r="AA41" s="9">
        <v>41</v>
      </c>
      <c r="AB41" t="s">
        <v>36</v>
      </c>
      <c r="AC41" s="9"/>
    </row>
    <row r="42" spans="27:29" ht="14.4" x14ac:dyDescent="0.3">
      <c r="AA42" s="9">
        <v>42</v>
      </c>
      <c r="AB42" t="s">
        <v>37</v>
      </c>
      <c r="AC42" s="9"/>
    </row>
    <row r="43" spans="27:29" ht="14.4" x14ac:dyDescent="0.3">
      <c r="AA43" s="9">
        <v>43</v>
      </c>
      <c r="AB43" t="s">
        <v>38</v>
      </c>
      <c r="AC43" s="9"/>
    </row>
    <row r="44" spans="27:29" ht="14.4" x14ac:dyDescent="0.3">
      <c r="AA44" s="9">
        <v>44</v>
      </c>
      <c r="AB44" t="s">
        <v>39</v>
      </c>
      <c r="AC44" s="9"/>
    </row>
    <row r="45" spans="27:29" ht="14.4" x14ac:dyDescent="0.3">
      <c r="AA45" s="9">
        <v>45</v>
      </c>
      <c r="AB45" t="s">
        <v>40</v>
      </c>
      <c r="AC45" s="9"/>
    </row>
    <row r="46" spans="27:29" ht="14.4" x14ac:dyDescent="0.3">
      <c r="AA46" s="9">
        <v>46</v>
      </c>
      <c r="AB46" t="s">
        <v>41</v>
      </c>
      <c r="AC46" s="9"/>
    </row>
    <row r="47" spans="27:29" ht="14.4" x14ac:dyDescent="0.3">
      <c r="AA47" s="9">
        <v>47</v>
      </c>
      <c r="AB47" t="s">
        <v>42</v>
      </c>
      <c r="AC47" s="9"/>
    </row>
    <row r="48" spans="27:29" ht="14.4" x14ac:dyDescent="0.3">
      <c r="AA48" s="9">
        <v>48</v>
      </c>
      <c r="AB48" t="s">
        <v>43</v>
      </c>
      <c r="AC48" s="9"/>
    </row>
    <row r="49" spans="27:29" ht="14.4" x14ac:dyDescent="0.3">
      <c r="AA49" s="9">
        <v>49</v>
      </c>
      <c r="AB49" t="s">
        <v>44</v>
      </c>
      <c r="AC49" s="9"/>
    </row>
    <row r="50" spans="27:29" ht="14.4" x14ac:dyDescent="0.3">
      <c r="AA50" s="9">
        <v>50</v>
      </c>
      <c r="AB50" t="s">
        <v>45</v>
      </c>
      <c r="AC50" s="9"/>
    </row>
    <row r="51" spans="27:29" ht="14.4" x14ac:dyDescent="0.3">
      <c r="AA51" s="9">
        <v>51</v>
      </c>
      <c r="AB51" t="s">
        <v>46</v>
      </c>
      <c r="AC51" s="9"/>
    </row>
    <row r="52" spans="27:29" ht="14.4" x14ac:dyDescent="0.3">
      <c r="AA52" s="9">
        <v>52</v>
      </c>
      <c r="AB52" t="s">
        <v>47</v>
      </c>
      <c r="AC52" s="9"/>
    </row>
    <row r="53" spans="27:29" ht="14.4" x14ac:dyDescent="0.3">
      <c r="AA53" s="9">
        <v>53</v>
      </c>
      <c r="AB53" t="s">
        <v>48</v>
      </c>
      <c r="AC53" s="9"/>
    </row>
    <row r="54" spans="27:29" ht="14.4" x14ac:dyDescent="0.3">
      <c r="AA54" s="9">
        <v>54</v>
      </c>
      <c r="AB54" t="s">
        <v>118</v>
      </c>
      <c r="AC54" s="9"/>
    </row>
    <row r="55" spans="27:29" ht="14.4" x14ac:dyDescent="0.3">
      <c r="AA55" s="9">
        <v>55</v>
      </c>
      <c r="AB55" t="s">
        <v>49</v>
      </c>
      <c r="AC55" s="9"/>
    </row>
    <row r="56" spans="27:29" ht="14.4" x14ac:dyDescent="0.3">
      <c r="AA56" s="9">
        <v>56</v>
      </c>
      <c r="AB56" t="s">
        <v>50</v>
      </c>
      <c r="AC56" s="9"/>
    </row>
    <row r="57" spans="27:29" ht="14.4" x14ac:dyDescent="0.3">
      <c r="AA57" s="9">
        <v>57</v>
      </c>
      <c r="AB57" t="s">
        <v>119</v>
      </c>
      <c r="AC57" s="9"/>
    </row>
    <row r="58" spans="27:29" ht="14.4" x14ac:dyDescent="0.3">
      <c r="AA58" s="9">
        <v>58</v>
      </c>
      <c r="AB58" t="s">
        <v>51</v>
      </c>
      <c r="AC58" s="9"/>
    </row>
    <row r="59" spans="27:29" ht="14.4" x14ac:dyDescent="0.3">
      <c r="AA59" s="9">
        <v>59</v>
      </c>
      <c r="AB59" t="s">
        <v>52</v>
      </c>
      <c r="AC59" s="9"/>
    </row>
    <row r="60" spans="27:29" ht="14.4" x14ac:dyDescent="0.3">
      <c r="AA60" s="9">
        <v>60</v>
      </c>
      <c r="AB60" t="s">
        <v>53</v>
      </c>
      <c r="AC60" s="9"/>
    </row>
    <row r="61" spans="27:29" ht="14.4" x14ac:dyDescent="0.3">
      <c r="AA61" s="9">
        <v>61</v>
      </c>
      <c r="AB61" t="s">
        <v>54</v>
      </c>
      <c r="AC61" s="9"/>
    </row>
    <row r="62" spans="27:29" ht="14.4" x14ac:dyDescent="0.3">
      <c r="AA62" s="9">
        <v>62</v>
      </c>
      <c r="AB62" t="s">
        <v>55</v>
      </c>
      <c r="AC62" s="9"/>
    </row>
    <row r="63" spans="27:29" ht="14.4" x14ac:dyDescent="0.3">
      <c r="AA63" s="9">
        <v>63</v>
      </c>
      <c r="AB63" t="s">
        <v>56</v>
      </c>
      <c r="AC63" s="9"/>
    </row>
    <row r="64" spans="27:29" ht="14.4" x14ac:dyDescent="0.3">
      <c r="AA64" s="9">
        <v>64</v>
      </c>
      <c r="AB64" t="s">
        <v>57</v>
      </c>
      <c r="AC64" s="9"/>
    </row>
    <row r="65" spans="27:29" ht="14.4" x14ac:dyDescent="0.3">
      <c r="AA65" s="9">
        <v>65</v>
      </c>
      <c r="AB65" t="s">
        <v>58</v>
      </c>
      <c r="AC65" s="9"/>
    </row>
    <row r="66" spans="27:29" ht="14.4" x14ac:dyDescent="0.3">
      <c r="AA66" s="9">
        <v>66</v>
      </c>
      <c r="AB66" t="s">
        <v>59</v>
      </c>
      <c r="AC66" s="9"/>
    </row>
    <row r="67" spans="27:29" ht="14.4" x14ac:dyDescent="0.3">
      <c r="AA67" s="9">
        <v>67</v>
      </c>
      <c r="AB67" t="s">
        <v>120</v>
      </c>
      <c r="AC67" s="9"/>
    </row>
    <row r="68" spans="27:29" ht="14.4" x14ac:dyDescent="0.3">
      <c r="AA68" s="9">
        <v>68</v>
      </c>
      <c r="AB68" t="s">
        <v>60</v>
      </c>
      <c r="AC68" s="9"/>
    </row>
    <row r="69" spans="27:29" ht="14.4" x14ac:dyDescent="0.3">
      <c r="AA69" s="9">
        <v>69</v>
      </c>
      <c r="AB69" t="s">
        <v>61</v>
      </c>
      <c r="AC69" s="9"/>
    </row>
    <row r="70" spans="27:29" ht="14.4" x14ac:dyDescent="0.3">
      <c r="AA70" s="9">
        <v>70</v>
      </c>
      <c r="AB70" t="s">
        <v>62</v>
      </c>
      <c r="AC70" s="9"/>
    </row>
    <row r="71" spans="27:29" ht="14.4" x14ac:dyDescent="0.3">
      <c r="AA71" s="9">
        <v>71</v>
      </c>
      <c r="AB71" t="s">
        <v>63</v>
      </c>
      <c r="AC71" s="9"/>
    </row>
    <row r="72" spans="27:29" ht="14.4" x14ac:dyDescent="0.3">
      <c r="AA72" s="9">
        <v>72</v>
      </c>
      <c r="AB72" t="s">
        <v>64</v>
      </c>
      <c r="AC72" s="9"/>
    </row>
    <row r="73" spans="27:29" ht="14.4" x14ac:dyDescent="0.3">
      <c r="AA73" s="9">
        <v>73</v>
      </c>
      <c r="AB73" t="s">
        <v>65</v>
      </c>
      <c r="AC73" s="9"/>
    </row>
    <row r="74" spans="27:29" ht="14.4" x14ac:dyDescent="0.3">
      <c r="AA74" s="9">
        <v>74</v>
      </c>
      <c r="AB74" t="s">
        <v>66</v>
      </c>
      <c r="AC74" s="9"/>
    </row>
    <row r="75" spans="27:29" ht="14.4" x14ac:dyDescent="0.3">
      <c r="AA75" s="9">
        <v>75</v>
      </c>
      <c r="AB75" t="s">
        <v>67</v>
      </c>
      <c r="AC75" s="9"/>
    </row>
    <row r="76" spans="27:29" ht="14.4" x14ac:dyDescent="0.3">
      <c r="AA76" s="9">
        <v>76</v>
      </c>
      <c r="AB76" t="s">
        <v>68</v>
      </c>
      <c r="AC76" s="9"/>
    </row>
    <row r="77" spans="27:29" ht="14.4" x14ac:dyDescent="0.3">
      <c r="AA77" s="9">
        <v>77</v>
      </c>
      <c r="AB77" t="s">
        <v>69</v>
      </c>
      <c r="AC77" s="9"/>
    </row>
    <row r="78" spans="27:29" ht="14.4" x14ac:dyDescent="0.3">
      <c r="AA78" s="9">
        <v>78</v>
      </c>
      <c r="AB78" t="s">
        <v>70</v>
      </c>
      <c r="AC78" s="9"/>
    </row>
    <row r="79" spans="27:29" ht="14.4" x14ac:dyDescent="0.3">
      <c r="AA79" s="9">
        <v>79</v>
      </c>
      <c r="AB79" t="s">
        <v>71</v>
      </c>
      <c r="AC79" s="9"/>
    </row>
    <row r="80" spans="27:29" ht="14.4" x14ac:dyDescent="0.3">
      <c r="AA80" s="9">
        <v>80</v>
      </c>
      <c r="AB80" t="s">
        <v>72</v>
      </c>
      <c r="AC80" s="9"/>
    </row>
    <row r="81" spans="27:29" ht="14.4" x14ac:dyDescent="0.3">
      <c r="AA81" s="9">
        <v>81</v>
      </c>
      <c r="AB81" t="s">
        <v>73</v>
      </c>
      <c r="AC81" s="9"/>
    </row>
    <row r="82" spans="27:29" ht="14.4" x14ac:dyDescent="0.3">
      <c r="AA82" s="9">
        <v>82</v>
      </c>
      <c r="AB82" t="s">
        <v>74</v>
      </c>
      <c r="AC82" s="9"/>
    </row>
    <row r="83" spans="27:29" ht="14.4" x14ac:dyDescent="0.3">
      <c r="AA83" s="9">
        <v>83</v>
      </c>
      <c r="AB83" t="s">
        <v>75</v>
      </c>
      <c r="AC83" s="9"/>
    </row>
    <row r="84" spans="27:29" ht="14.4" x14ac:dyDescent="0.3">
      <c r="AA84" s="9">
        <v>84</v>
      </c>
      <c r="AB84" t="s">
        <v>76</v>
      </c>
      <c r="AC84" s="9"/>
    </row>
    <row r="85" spans="27:29" ht="14.4" x14ac:dyDescent="0.3">
      <c r="AA85" s="9">
        <v>85</v>
      </c>
      <c r="AB85" t="s">
        <v>77</v>
      </c>
      <c r="AC85" s="9"/>
    </row>
    <row r="86" spans="27:29" ht="14.4" x14ac:dyDescent="0.3">
      <c r="AA86" s="9">
        <v>86</v>
      </c>
      <c r="AB86" t="s">
        <v>78</v>
      </c>
      <c r="AC86" s="9"/>
    </row>
    <row r="87" spans="27:29" ht="14.4" x14ac:dyDescent="0.3">
      <c r="AA87" s="9">
        <v>87</v>
      </c>
      <c r="AB87" t="s">
        <v>79</v>
      </c>
      <c r="AC87" s="9"/>
    </row>
    <row r="88" spans="27:29" ht="14.4" x14ac:dyDescent="0.3">
      <c r="AA88" s="9">
        <v>88</v>
      </c>
      <c r="AB88" t="s">
        <v>80</v>
      </c>
      <c r="AC88" s="9"/>
    </row>
    <row r="89" spans="27:29" ht="14.4" x14ac:dyDescent="0.3">
      <c r="AA89" s="9">
        <v>89</v>
      </c>
      <c r="AB89" t="s">
        <v>81</v>
      </c>
      <c r="AC89" s="9"/>
    </row>
    <row r="90" spans="27:29" ht="14.4" x14ac:dyDescent="0.3">
      <c r="AA90" s="9">
        <v>90</v>
      </c>
      <c r="AB90" t="s">
        <v>82</v>
      </c>
      <c r="AC90" s="9"/>
    </row>
    <row r="91" spans="27:29" ht="14.4" x14ac:dyDescent="0.3">
      <c r="AA91" s="9">
        <v>91</v>
      </c>
      <c r="AB91" t="s">
        <v>83</v>
      </c>
      <c r="AC91" s="9"/>
    </row>
    <row r="92" spans="27:29" ht="14.4" x14ac:dyDescent="0.3">
      <c r="AA92" s="9">
        <v>92</v>
      </c>
      <c r="AB92" t="s">
        <v>84</v>
      </c>
      <c r="AC92" s="9"/>
    </row>
    <row r="93" spans="27:29" ht="14.4" x14ac:dyDescent="0.3">
      <c r="AA93" s="9">
        <v>93</v>
      </c>
      <c r="AB93" t="s">
        <v>121</v>
      </c>
      <c r="AC93" s="9"/>
    </row>
    <row r="94" spans="27:29" ht="14.4" x14ac:dyDescent="0.3">
      <c r="AA94" s="9">
        <v>94</v>
      </c>
      <c r="AB94" t="s">
        <v>85</v>
      </c>
      <c r="AC94" s="9"/>
    </row>
    <row r="95" spans="27:29" ht="14.4" x14ac:dyDescent="0.3">
      <c r="AA95" s="9">
        <v>95</v>
      </c>
      <c r="AB95" t="s">
        <v>86</v>
      </c>
      <c r="AC95" s="9"/>
    </row>
    <row r="96" spans="27:29" ht="14.4" x14ac:dyDescent="0.3">
      <c r="AA96" s="9">
        <v>96</v>
      </c>
      <c r="AB96" t="s">
        <v>87</v>
      </c>
      <c r="AC96" s="9"/>
    </row>
    <row r="97" spans="27:29" ht="14.4" x14ac:dyDescent="0.3">
      <c r="AA97" s="9">
        <v>97</v>
      </c>
      <c r="AB97" t="s">
        <v>88</v>
      </c>
      <c r="AC97" s="9"/>
    </row>
    <row r="98" spans="27:29" ht="14.4" x14ac:dyDescent="0.3">
      <c r="AA98" s="9">
        <v>98</v>
      </c>
      <c r="AB98" t="s">
        <v>89</v>
      </c>
      <c r="AC98" s="9"/>
    </row>
    <row r="99" spans="27:29" ht="14.4" x14ac:dyDescent="0.3">
      <c r="AA99" s="9">
        <v>99</v>
      </c>
      <c r="AB99" t="s">
        <v>90</v>
      </c>
      <c r="AC99" s="9"/>
    </row>
    <row r="100" spans="27:29" ht="14.4" x14ac:dyDescent="0.3">
      <c r="AA100" s="9">
        <v>100</v>
      </c>
      <c r="AB100" t="s">
        <v>91</v>
      </c>
      <c r="AC100" s="9"/>
    </row>
    <row r="101" spans="27:29" ht="14.4" x14ac:dyDescent="0.3">
      <c r="AA101" s="9">
        <v>101</v>
      </c>
      <c r="AB101" t="s">
        <v>92</v>
      </c>
      <c r="AC101" s="9"/>
    </row>
    <row r="102" spans="27:29" ht="14.4" x14ac:dyDescent="0.3">
      <c r="AA102" s="9">
        <v>102</v>
      </c>
      <c r="AB102" t="s">
        <v>93</v>
      </c>
      <c r="AC102" s="9"/>
    </row>
    <row r="103" spans="27:29" ht="14.4" x14ac:dyDescent="0.3">
      <c r="AA103" s="9">
        <v>103</v>
      </c>
      <c r="AB103" t="s">
        <v>94</v>
      </c>
      <c r="AC103" s="9"/>
    </row>
    <row r="104" spans="27:29" ht="14.4" x14ac:dyDescent="0.3">
      <c r="AA104" s="9">
        <v>104</v>
      </c>
      <c r="AB104" t="s">
        <v>95</v>
      </c>
      <c r="AC104" s="9"/>
    </row>
    <row r="105" spans="27:29" ht="14.4" x14ac:dyDescent="0.3">
      <c r="AA105" s="9">
        <v>105</v>
      </c>
      <c r="AB105" t="s">
        <v>96</v>
      </c>
      <c r="AC105" s="9"/>
    </row>
    <row r="106" spans="27:29" ht="14.4" x14ac:dyDescent="0.3">
      <c r="AA106" s="9">
        <v>106</v>
      </c>
      <c r="AB106" t="s">
        <v>97</v>
      </c>
      <c r="AC106" s="9"/>
    </row>
    <row r="107" spans="27:29" ht="14.4" x14ac:dyDescent="0.3">
      <c r="AA107" s="9">
        <v>107</v>
      </c>
      <c r="AB107" t="s">
        <v>98</v>
      </c>
      <c r="AC107" s="9"/>
    </row>
    <row r="108" spans="27:29" ht="14.4" x14ac:dyDescent="0.3">
      <c r="AA108" s="9">
        <v>108</v>
      </c>
      <c r="AB108" t="s">
        <v>122</v>
      </c>
      <c r="AC108" s="9"/>
    </row>
    <row r="109" spans="27:29" ht="14.4" x14ac:dyDescent="0.3">
      <c r="AA109" s="9">
        <v>109</v>
      </c>
      <c r="AB109" t="s">
        <v>99</v>
      </c>
      <c r="AC109" s="9"/>
    </row>
    <row r="110" spans="27:29" ht="14.4" x14ac:dyDescent="0.3">
      <c r="AA110" s="9">
        <v>110</v>
      </c>
      <c r="AB110" t="s">
        <v>100</v>
      </c>
      <c r="AC110" s="9"/>
    </row>
    <row r="111" spans="27:29" ht="14.4" x14ac:dyDescent="0.3">
      <c r="AA111" s="9">
        <v>111</v>
      </c>
      <c r="AB111" t="s">
        <v>101</v>
      </c>
      <c r="AC111" s="9"/>
    </row>
    <row r="112" spans="27:29" ht="14.4" x14ac:dyDescent="0.3">
      <c r="AA112" s="9">
        <v>112</v>
      </c>
      <c r="AB112" t="s">
        <v>102</v>
      </c>
      <c r="AC112" s="9"/>
    </row>
    <row r="113" spans="27:29" ht="14.4" x14ac:dyDescent="0.3">
      <c r="AA113" s="9">
        <v>113</v>
      </c>
      <c r="AB113" t="s">
        <v>103</v>
      </c>
      <c r="AC113" s="9"/>
    </row>
    <row r="114" spans="27:29" ht="14.4" x14ac:dyDescent="0.3">
      <c r="AA114" s="9">
        <v>114</v>
      </c>
      <c r="AB114" t="s">
        <v>104</v>
      </c>
      <c r="AC114" s="9"/>
    </row>
    <row r="115" spans="27:29" ht="14.4" x14ac:dyDescent="0.3">
      <c r="AA115" s="9">
        <v>115</v>
      </c>
      <c r="AB115" t="s">
        <v>105</v>
      </c>
      <c r="AC115" s="9"/>
    </row>
    <row r="116" spans="27:29" ht="14.4" x14ac:dyDescent="0.3">
      <c r="AA116" s="9">
        <v>116</v>
      </c>
      <c r="AB116" t="s">
        <v>106</v>
      </c>
      <c r="AC116" s="9"/>
    </row>
    <row r="117" spans="27:29" ht="14.4" x14ac:dyDescent="0.3">
      <c r="AA117" s="9">
        <v>117</v>
      </c>
      <c r="AB117" t="s">
        <v>107</v>
      </c>
      <c r="AC117" s="9"/>
    </row>
    <row r="118" spans="27:29" ht="14.4" x14ac:dyDescent="0.3">
      <c r="AA118" s="9">
        <v>118</v>
      </c>
      <c r="AB118" t="s">
        <v>108</v>
      </c>
      <c r="AC118" s="9"/>
    </row>
    <row r="119" spans="27:29" ht="14.4" x14ac:dyDescent="0.3">
      <c r="AA119" s="9">
        <v>119</v>
      </c>
      <c r="AB119" t="s">
        <v>109</v>
      </c>
      <c r="AC119" s="9"/>
    </row>
    <row r="120" spans="27:29" ht="14.4" x14ac:dyDescent="0.3">
      <c r="AA120" s="9">
        <v>120</v>
      </c>
      <c r="AB120" t="s">
        <v>110</v>
      </c>
      <c r="AC120" s="9"/>
    </row>
    <row r="121" spans="27:29" ht="14.4" x14ac:dyDescent="0.3">
      <c r="AA121" s="9">
        <v>121</v>
      </c>
      <c r="AB121" t="s">
        <v>111</v>
      </c>
      <c r="AC121" s="9"/>
    </row>
    <row r="122" spans="27:29" ht="14.4" x14ac:dyDescent="0.3">
      <c r="AA122" s="9">
        <v>122</v>
      </c>
      <c r="AB122" t="s">
        <v>112</v>
      </c>
      <c r="AC122" s="9"/>
    </row>
    <row r="123" spans="27:29" ht="14.4" x14ac:dyDescent="0.3">
      <c r="AA123" s="9">
        <v>123</v>
      </c>
      <c r="AB123" t="s">
        <v>113</v>
      </c>
      <c r="AC123" s="9"/>
    </row>
    <row r="124" spans="27:29" ht="14.4" x14ac:dyDescent="0.3">
      <c r="AA124" s="9">
        <v>124</v>
      </c>
      <c r="AB124" t="s">
        <v>114</v>
      </c>
      <c r="AC124" s="9"/>
    </row>
    <row r="125" spans="27:29" ht="14.4" x14ac:dyDescent="0.3">
      <c r="AA125" s="9"/>
      <c r="AB125" s="11"/>
      <c r="AC125" s="9"/>
    </row>
    <row r="126" spans="27:29" ht="14.4" x14ac:dyDescent="0.3">
      <c r="AA126" s="9"/>
      <c r="AB126" s="11"/>
      <c r="AC126" s="9"/>
    </row>
    <row r="127" spans="27:29" ht="14.4" x14ac:dyDescent="0.3">
      <c r="AA127" s="9"/>
      <c r="AB127" s="11"/>
      <c r="AC127" s="9"/>
    </row>
    <row r="128" spans="27:29" ht="14.4" x14ac:dyDescent="0.3">
      <c r="AA128" s="9"/>
      <c r="AB128" s="11"/>
      <c r="AC128" s="9"/>
    </row>
    <row r="129" spans="27:29" ht="14.4" x14ac:dyDescent="0.3">
      <c r="AA129" s="9"/>
      <c r="AB129" s="11"/>
      <c r="AC129" s="9"/>
    </row>
    <row r="130" spans="27:29" ht="14.4" x14ac:dyDescent="0.3">
      <c r="AA130" s="9"/>
      <c r="AB130" s="11"/>
      <c r="AC130" s="9"/>
    </row>
    <row r="131" spans="27:29" ht="14.4" x14ac:dyDescent="0.3">
      <c r="AA131" s="9"/>
      <c r="AB131" s="11"/>
      <c r="AC131" s="9"/>
    </row>
    <row r="132" spans="27:29" ht="14.4" x14ac:dyDescent="0.3">
      <c r="AA132" s="9"/>
      <c r="AB132" s="11"/>
      <c r="AC132" s="9"/>
    </row>
    <row r="133" spans="27:29" ht="14.4" x14ac:dyDescent="0.3">
      <c r="AA133" s="9"/>
      <c r="AB133" s="11"/>
      <c r="AC133" s="9"/>
    </row>
    <row r="134" spans="27:29" ht="14.4" x14ac:dyDescent="0.3">
      <c r="AA134" s="9"/>
      <c r="AB134" s="11"/>
      <c r="AC134" s="9"/>
    </row>
    <row r="135" spans="27:29" ht="14.4" x14ac:dyDescent="0.3">
      <c r="AA135" s="9"/>
      <c r="AB135" s="11"/>
      <c r="AC135" s="9"/>
    </row>
    <row r="136" spans="27:29" x14ac:dyDescent="0.25">
      <c r="AB136" s="4"/>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7" r:id="rId3" name="Drop Down 3">
              <controlPr defaultSize="0" autoLine="0" autoPict="0">
                <anchor moveWithCells="1">
                  <from>
                    <xdr:col>2</xdr:col>
                    <xdr:colOff>53340</xdr:colOff>
                    <xdr:row>0</xdr:row>
                    <xdr:rowOff>30480</xdr:rowOff>
                  </from>
                  <to>
                    <xdr:col>2</xdr:col>
                    <xdr:colOff>2979420</xdr:colOff>
                    <xdr:row>0</xdr:row>
                    <xdr:rowOff>358140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9"/>
  <sheetViews>
    <sheetView tabSelected="1" topLeftCell="A25" workbookViewId="0">
      <selection activeCell="D45" sqref="D45"/>
    </sheetView>
  </sheetViews>
  <sheetFormatPr defaultRowHeight="13.8" x14ac:dyDescent="0.3"/>
  <cols>
    <col min="1" max="1" width="5.44140625" style="5" customWidth="1"/>
    <col min="2" max="2" width="5.109375" style="3" customWidth="1"/>
    <col min="3" max="3" width="98.44140625" style="2" customWidth="1"/>
    <col min="4" max="4" width="18.33203125" style="28" customWidth="1"/>
    <col min="5" max="5" width="8.88671875" style="14" customWidth="1"/>
    <col min="6" max="6" width="8.88671875" style="3"/>
    <col min="7" max="17" width="8.88671875" style="2"/>
    <col min="18" max="19" width="8.88671875" style="2" customWidth="1"/>
    <col min="20" max="16384" width="8.88671875" style="2"/>
  </cols>
  <sheetData>
    <row r="1" spans="1:5" ht="31.8" customHeight="1" thickBot="1" x14ac:dyDescent="0.35">
      <c r="C1" s="7" t="str">
        <f>'HW8'!C1</f>
        <v>neilj9530</v>
      </c>
      <c r="D1" s="27" t="s">
        <v>124</v>
      </c>
      <c r="E1" s="24"/>
    </row>
    <row r="3" spans="1:5" ht="14.4" x14ac:dyDescent="0.3">
      <c r="A3" s="5">
        <v>1</v>
      </c>
      <c r="B3" s="16">
        <v>1</v>
      </c>
      <c r="C3" s="6" t="s">
        <v>185</v>
      </c>
      <c r="D3" s="29">
        <v>5008</v>
      </c>
      <c r="E3" s="13"/>
    </row>
    <row r="4" spans="1:5" ht="28.8" x14ac:dyDescent="0.3">
      <c r="B4" s="16">
        <v>2</v>
      </c>
      <c r="C4" s="6" t="s">
        <v>186</v>
      </c>
      <c r="D4" s="18"/>
      <c r="E4" s="15"/>
    </row>
    <row r="5" spans="1:5" ht="14.4" x14ac:dyDescent="0.3">
      <c r="A5" s="5">
        <v>1</v>
      </c>
      <c r="B5" s="17" t="s">
        <v>125</v>
      </c>
      <c r="C5" s="12" t="s">
        <v>131</v>
      </c>
      <c r="D5" s="29">
        <v>47</v>
      </c>
      <c r="E5" s="15"/>
    </row>
    <row r="6" spans="1:5" ht="14.4" x14ac:dyDescent="0.3">
      <c r="A6" s="5">
        <v>1</v>
      </c>
      <c r="B6" s="17" t="s">
        <v>126</v>
      </c>
      <c r="C6" s="12" t="s">
        <v>187</v>
      </c>
      <c r="D6" s="29">
        <v>176</v>
      </c>
      <c r="E6" s="15"/>
    </row>
    <row r="7" spans="1:5" ht="28.8" x14ac:dyDescent="0.3">
      <c r="A7" s="5">
        <v>1</v>
      </c>
      <c r="B7" s="16">
        <v>3</v>
      </c>
      <c r="C7" s="6" t="s">
        <v>188</v>
      </c>
      <c r="D7" s="29">
        <v>7</v>
      </c>
      <c r="E7" s="15"/>
    </row>
    <row r="8" spans="1:5" ht="57.6" x14ac:dyDescent="0.3">
      <c r="B8" s="16">
        <v>4</v>
      </c>
      <c r="C8" s="6" t="s">
        <v>213</v>
      </c>
      <c r="D8" s="26"/>
      <c r="E8" s="15"/>
    </row>
    <row r="9" spans="1:5" ht="14.4" x14ac:dyDescent="0.3">
      <c r="A9" s="5">
        <v>1</v>
      </c>
      <c r="B9" s="17" t="s">
        <v>125</v>
      </c>
      <c r="C9" s="12" t="s">
        <v>189</v>
      </c>
      <c r="D9" s="32">
        <v>1485000</v>
      </c>
      <c r="E9" s="15"/>
    </row>
    <row r="10" spans="1:5" ht="14.4" x14ac:dyDescent="0.3">
      <c r="A10" s="5">
        <v>1</v>
      </c>
      <c r="B10" s="17" t="s">
        <v>126</v>
      </c>
      <c r="C10" s="12" t="s">
        <v>190</v>
      </c>
      <c r="D10" s="32">
        <v>2554800</v>
      </c>
      <c r="E10" s="15"/>
    </row>
    <row r="11" spans="1:5" ht="14.4" x14ac:dyDescent="0.3">
      <c r="A11" s="5">
        <v>1</v>
      </c>
      <c r="B11" s="17" t="s">
        <v>127</v>
      </c>
      <c r="C11" s="12" t="s">
        <v>191</v>
      </c>
      <c r="D11" s="32">
        <v>824272.79999999993</v>
      </c>
      <c r="E11" s="15"/>
    </row>
    <row r="12" spans="1:5" ht="100.8" x14ac:dyDescent="0.3">
      <c r="B12" s="16">
        <v>5</v>
      </c>
      <c r="C12" s="30" t="s">
        <v>192</v>
      </c>
      <c r="D12" s="26"/>
      <c r="E12" s="15"/>
    </row>
    <row r="13" spans="1:5" ht="14.4" x14ac:dyDescent="0.3">
      <c r="A13" s="5">
        <v>1</v>
      </c>
      <c r="B13" s="17" t="s">
        <v>125</v>
      </c>
      <c r="C13" s="12" t="s">
        <v>189</v>
      </c>
      <c r="D13" s="32">
        <v>946000</v>
      </c>
      <c r="E13" s="15"/>
    </row>
    <row r="14" spans="1:5" ht="14.4" x14ac:dyDescent="0.3">
      <c r="A14" s="5">
        <v>1</v>
      </c>
      <c r="B14" s="17" t="s">
        <v>126</v>
      </c>
      <c r="C14" s="12" t="s">
        <v>190</v>
      </c>
      <c r="D14" s="32">
        <v>2554800</v>
      </c>
      <c r="E14" s="15"/>
    </row>
    <row r="15" spans="1:5" ht="14.4" x14ac:dyDescent="0.3">
      <c r="A15" s="5">
        <v>1</v>
      </c>
      <c r="B15" s="17" t="s">
        <v>127</v>
      </c>
      <c r="C15" s="12" t="s">
        <v>191</v>
      </c>
      <c r="D15" s="32">
        <v>824272.79999999993</v>
      </c>
      <c r="E15" s="15"/>
    </row>
    <row r="16" spans="1:5" ht="72" x14ac:dyDescent="0.3">
      <c r="B16" s="16">
        <v>6</v>
      </c>
      <c r="C16" s="30" t="s">
        <v>214</v>
      </c>
      <c r="D16" s="26"/>
      <c r="E16" s="15"/>
    </row>
    <row r="17" spans="1:7" ht="14.4" x14ac:dyDescent="0.3">
      <c r="A17" s="5">
        <v>1</v>
      </c>
      <c r="B17" s="17" t="s">
        <v>125</v>
      </c>
      <c r="C17" s="12" t="s">
        <v>189</v>
      </c>
      <c r="D17" s="32">
        <v>1110000</v>
      </c>
      <c r="E17" s="15"/>
    </row>
    <row r="18" spans="1:7" ht="14.4" x14ac:dyDescent="0.3">
      <c r="A18" s="5">
        <v>1</v>
      </c>
      <c r="B18" s="17" t="s">
        <v>126</v>
      </c>
      <c r="C18" s="12" t="s">
        <v>190</v>
      </c>
      <c r="D18" s="32">
        <v>2554800</v>
      </c>
      <c r="E18" s="15"/>
    </row>
    <row r="19" spans="1:7" ht="14.4" x14ac:dyDescent="0.3">
      <c r="A19" s="5">
        <v>1</v>
      </c>
      <c r="B19" s="17" t="s">
        <v>127</v>
      </c>
      <c r="C19" s="12" t="s">
        <v>191</v>
      </c>
      <c r="D19" s="32">
        <v>892021.65</v>
      </c>
      <c r="E19" s="15"/>
    </row>
    <row r="20" spans="1:7" ht="14.4" x14ac:dyDescent="0.3">
      <c r="B20" s="17" t="s">
        <v>128</v>
      </c>
      <c r="C20" s="6" t="s">
        <v>197</v>
      </c>
      <c r="D20" s="26"/>
      <c r="E20" s="15"/>
    </row>
    <row r="21" spans="1:7" ht="14.4" x14ac:dyDescent="0.3">
      <c r="A21" s="5">
        <v>0.25</v>
      </c>
      <c r="B21" s="31" t="s">
        <v>198</v>
      </c>
      <c r="C21" s="12" t="s">
        <v>169</v>
      </c>
      <c r="D21" s="32">
        <v>2500</v>
      </c>
      <c r="E21" s="2"/>
    </row>
    <row r="22" spans="1:7" ht="14.4" x14ac:dyDescent="0.3">
      <c r="A22" s="5">
        <v>0.25</v>
      </c>
      <c r="B22" s="31" t="s">
        <v>199</v>
      </c>
      <c r="C22" s="12" t="s">
        <v>150</v>
      </c>
      <c r="D22" s="32">
        <v>0</v>
      </c>
      <c r="E22" s="2"/>
    </row>
    <row r="23" spans="1:7" ht="14.4" x14ac:dyDescent="0.3">
      <c r="A23" s="5">
        <v>0.25</v>
      </c>
      <c r="B23" s="31" t="s">
        <v>200</v>
      </c>
      <c r="C23" s="12" t="s">
        <v>175</v>
      </c>
      <c r="D23" s="32">
        <v>361.00000000000006</v>
      </c>
      <c r="E23" s="2"/>
    </row>
    <row r="24" spans="1:7" ht="14.4" x14ac:dyDescent="0.3">
      <c r="A24" s="5">
        <v>0.25</v>
      </c>
      <c r="B24" s="31" t="s">
        <v>201</v>
      </c>
      <c r="C24" s="12" t="s">
        <v>156</v>
      </c>
      <c r="D24" s="32">
        <v>374.99999999999994</v>
      </c>
      <c r="E24" s="2"/>
    </row>
    <row r="25" spans="1:7" ht="14.4" x14ac:dyDescent="0.3">
      <c r="A25" s="5">
        <v>0.25</v>
      </c>
      <c r="B25" s="31" t="s">
        <v>202</v>
      </c>
      <c r="C25" s="12" t="s">
        <v>173</v>
      </c>
      <c r="D25" s="32">
        <v>0</v>
      </c>
      <c r="E25" s="2"/>
    </row>
    <row r="26" spans="1:7" ht="14.4" x14ac:dyDescent="0.3">
      <c r="A26" s="5">
        <v>0.25</v>
      </c>
      <c r="B26" s="31" t="s">
        <v>203</v>
      </c>
      <c r="C26" s="12" t="s">
        <v>133</v>
      </c>
      <c r="D26" s="32">
        <v>110</v>
      </c>
      <c r="E26" s="2"/>
    </row>
    <row r="27" spans="1:7" ht="14.4" x14ac:dyDescent="0.3">
      <c r="A27" s="5">
        <v>0.25</v>
      </c>
      <c r="B27" s="31" t="s">
        <v>204</v>
      </c>
      <c r="C27" s="12" t="s">
        <v>137</v>
      </c>
      <c r="D27" s="32">
        <v>191.00000000000003</v>
      </c>
      <c r="E27" s="2"/>
    </row>
    <row r="28" spans="1:7" ht="14.4" x14ac:dyDescent="0.3">
      <c r="A28" s="5">
        <v>0.25</v>
      </c>
      <c r="B28" s="31" t="s">
        <v>205</v>
      </c>
      <c r="C28" s="12" t="s">
        <v>153</v>
      </c>
      <c r="D28" s="32">
        <v>346.00000000000011</v>
      </c>
      <c r="E28" s="2"/>
      <c r="G28"/>
    </row>
    <row r="29" spans="1:7" ht="14.4" x14ac:dyDescent="0.3">
      <c r="A29" s="5">
        <v>0.25</v>
      </c>
      <c r="B29" s="31" t="s">
        <v>206</v>
      </c>
      <c r="C29" s="12" t="s">
        <v>149</v>
      </c>
      <c r="D29" s="32">
        <v>375</v>
      </c>
      <c r="E29" s="2"/>
      <c r="G29"/>
    </row>
    <row r="30" spans="1:7" ht="14.4" x14ac:dyDescent="0.3">
      <c r="A30" s="5">
        <v>0.25</v>
      </c>
      <c r="B30" s="31" t="s">
        <v>207</v>
      </c>
      <c r="C30" s="12" t="s">
        <v>164</v>
      </c>
      <c r="D30" s="32">
        <v>375</v>
      </c>
      <c r="E30" s="2"/>
      <c r="G30"/>
    </row>
    <row r="31" spans="1:7" ht="14.4" x14ac:dyDescent="0.3">
      <c r="A31" s="5">
        <v>0.25</v>
      </c>
      <c r="B31" s="31" t="s">
        <v>208</v>
      </c>
      <c r="C31" s="12" t="s">
        <v>172</v>
      </c>
      <c r="D31" s="32">
        <v>0</v>
      </c>
      <c r="E31" s="2"/>
      <c r="G31"/>
    </row>
    <row r="32" spans="1:7" ht="14.4" x14ac:dyDescent="0.3">
      <c r="A32" s="5">
        <v>0.25</v>
      </c>
      <c r="B32" s="31" t="s">
        <v>209</v>
      </c>
      <c r="C32" s="12" t="s">
        <v>142</v>
      </c>
      <c r="D32" s="32">
        <v>0</v>
      </c>
      <c r="E32" s="2"/>
      <c r="G32"/>
    </row>
    <row r="33" spans="1:7" ht="14.4" x14ac:dyDescent="0.3">
      <c r="A33" s="5">
        <v>0.25</v>
      </c>
      <c r="B33" s="31" t="s">
        <v>210</v>
      </c>
      <c r="C33" s="12" t="s">
        <v>146</v>
      </c>
      <c r="D33" s="32">
        <v>375</v>
      </c>
      <c r="E33" s="2"/>
      <c r="G33"/>
    </row>
    <row r="34" spans="1:7" ht="14.4" x14ac:dyDescent="0.3">
      <c r="B34" s="16">
        <v>7</v>
      </c>
      <c r="C34" s="6" t="s">
        <v>211</v>
      </c>
      <c r="D34" s="33"/>
      <c r="E34" s="2"/>
      <c r="G34"/>
    </row>
    <row r="35" spans="1:7" ht="14.4" x14ac:dyDescent="0.3">
      <c r="A35" s="5">
        <v>1</v>
      </c>
      <c r="B35" s="17" t="s">
        <v>125</v>
      </c>
      <c r="C35" s="6" t="s">
        <v>193</v>
      </c>
      <c r="D35" s="20">
        <v>3</v>
      </c>
      <c r="E35" s="2"/>
    </row>
    <row r="36" spans="1:7" ht="14.4" x14ac:dyDescent="0.3">
      <c r="A36" s="5">
        <v>1</v>
      </c>
      <c r="B36" s="17" t="s">
        <v>126</v>
      </c>
      <c r="C36" s="6" t="s">
        <v>194</v>
      </c>
      <c r="D36" s="19">
        <v>7</v>
      </c>
      <c r="E36" s="2"/>
    </row>
    <row r="37" spans="1:7" ht="14.4" x14ac:dyDescent="0.3">
      <c r="A37" s="5">
        <v>1</v>
      </c>
      <c r="B37" s="17" t="s">
        <v>127</v>
      </c>
      <c r="C37" s="6" t="s">
        <v>195</v>
      </c>
      <c r="D37" s="19">
        <v>41</v>
      </c>
      <c r="E37" s="2"/>
    </row>
    <row r="38" spans="1:7" ht="14.4" x14ac:dyDescent="0.3">
      <c r="A38" s="5">
        <v>1</v>
      </c>
      <c r="B38" s="17" t="s">
        <v>128</v>
      </c>
      <c r="C38" s="6" t="s">
        <v>196</v>
      </c>
      <c r="D38" s="19">
        <v>331</v>
      </c>
      <c r="E38" s="2"/>
    </row>
    <row r="39" spans="1:7" x14ac:dyDescent="0.3">
      <c r="A39" s="5">
        <f>SUM(A3:A38)</f>
        <v>20.25</v>
      </c>
      <c r="E39" s="2"/>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9"/>
  <sheetViews>
    <sheetView workbookViewId="0">
      <selection activeCell="H14" sqref="H14"/>
    </sheetView>
  </sheetViews>
  <sheetFormatPr defaultRowHeight="14.4" x14ac:dyDescent="0.3"/>
  <cols>
    <col min="1" max="1" width="21.5546875" bestFit="1" customWidth="1"/>
    <col min="2" max="2" width="8" style="20" bestFit="1" customWidth="1"/>
    <col min="3" max="3" width="13.6640625" style="20" bestFit="1" customWidth="1"/>
  </cols>
  <sheetData>
    <row r="1" spans="1:3" ht="43.2" x14ac:dyDescent="0.3">
      <c r="A1" s="21" t="s">
        <v>130</v>
      </c>
      <c r="B1" s="21" t="s">
        <v>131</v>
      </c>
      <c r="C1" s="21" t="s">
        <v>132</v>
      </c>
    </row>
    <row r="2" spans="1:3" x14ac:dyDescent="0.3">
      <c r="A2" t="s">
        <v>133</v>
      </c>
      <c r="B2" s="20">
        <v>3</v>
      </c>
      <c r="C2" s="23">
        <v>73</v>
      </c>
    </row>
    <row r="3" spans="1:3" x14ac:dyDescent="0.3">
      <c r="A3" t="s">
        <v>134</v>
      </c>
      <c r="B3" s="20">
        <v>4</v>
      </c>
      <c r="C3" s="23">
        <v>14</v>
      </c>
    </row>
    <row r="4" spans="1:3" x14ac:dyDescent="0.3">
      <c r="A4" t="s">
        <v>135</v>
      </c>
      <c r="B4" s="20">
        <v>5</v>
      </c>
      <c r="C4" s="23">
        <v>7</v>
      </c>
    </row>
    <row r="5" spans="1:3" x14ac:dyDescent="0.3">
      <c r="A5" t="s">
        <v>136</v>
      </c>
      <c r="B5" s="20">
        <v>6</v>
      </c>
      <c r="C5" s="23">
        <v>3</v>
      </c>
    </row>
    <row r="6" spans="1:3" x14ac:dyDescent="0.3">
      <c r="A6" t="s">
        <v>137</v>
      </c>
      <c r="B6" s="20">
        <v>7</v>
      </c>
      <c r="C6" s="23">
        <v>63</v>
      </c>
    </row>
    <row r="7" spans="1:3" x14ac:dyDescent="0.3">
      <c r="A7" t="s">
        <v>138</v>
      </c>
      <c r="B7" s="20">
        <v>8</v>
      </c>
      <c r="C7" s="23">
        <v>8</v>
      </c>
    </row>
    <row r="8" spans="1:3" x14ac:dyDescent="0.3">
      <c r="A8" t="s">
        <v>139</v>
      </c>
      <c r="B8" s="20">
        <v>9</v>
      </c>
      <c r="C8" s="23">
        <v>4</v>
      </c>
    </row>
    <row r="9" spans="1:3" x14ac:dyDescent="0.3">
      <c r="A9" t="s">
        <v>140</v>
      </c>
      <c r="B9" s="20">
        <v>10</v>
      </c>
      <c r="C9" s="23">
        <v>12</v>
      </c>
    </row>
    <row r="10" spans="1:3" x14ac:dyDescent="0.3">
      <c r="A10" t="s">
        <v>141</v>
      </c>
      <c r="B10" s="20">
        <v>11</v>
      </c>
      <c r="C10" s="23">
        <v>2</v>
      </c>
    </row>
    <row r="11" spans="1:3" x14ac:dyDescent="0.3">
      <c r="A11" t="s">
        <v>142</v>
      </c>
      <c r="B11" s="20">
        <v>12</v>
      </c>
      <c r="C11" s="23">
        <v>22</v>
      </c>
    </row>
    <row r="12" spans="1:3" x14ac:dyDescent="0.3">
      <c r="A12" t="s">
        <v>143</v>
      </c>
      <c r="B12" s="20">
        <v>13</v>
      </c>
      <c r="C12" s="23">
        <v>11</v>
      </c>
    </row>
    <row r="13" spans="1:3" x14ac:dyDescent="0.3">
      <c r="A13" t="s">
        <v>144</v>
      </c>
      <c r="B13" s="20">
        <v>14</v>
      </c>
      <c r="C13" s="23">
        <v>12</v>
      </c>
    </row>
    <row r="14" spans="1:3" x14ac:dyDescent="0.3">
      <c r="A14" t="s">
        <v>145</v>
      </c>
      <c r="B14" s="20">
        <v>15</v>
      </c>
      <c r="C14" s="23">
        <v>14</v>
      </c>
    </row>
    <row r="15" spans="1:3" x14ac:dyDescent="0.3">
      <c r="A15" t="s">
        <v>146</v>
      </c>
      <c r="B15" s="20">
        <v>16</v>
      </c>
      <c r="C15" s="23">
        <v>20</v>
      </c>
    </row>
    <row r="16" spans="1:3" x14ac:dyDescent="0.3">
      <c r="A16" t="s">
        <v>147</v>
      </c>
      <c r="B16" s="20">
        <v>17</v>
      </c>
      <c r="C16" s="23">
        <v>10</v>
      </c>
    </row>
    <row r="17" spans="1:3" x14ac:dyDescent="0.3">
      <c r="A17" t="s">
        <v>148</v>
      </c>
      <c r="B17" s="20">
        <v>18</v>
      </c>
      <c r="C17" s="23">
        <v>9</v>
      </c>
    </row>
    <row r="18" spans="1:3" x14ac:dyDescent="0.3">
      <c r="A18" t="s">
        <v>149</v>
      </c>
      <c r="B18" s="20">
        <v>19</v>
      </c>
      <c r="C18" s="23">
        <v>33</v>
      </c>
    </row>
    <row r="19" spans="1:3" x14ac:dyDescent="0.3">
      <c r="A19" t="s">
        <v>150</v>
      </c>
      <c r="B19" s="20">
        <v>20</v>
      </c>
      <c r="C19" s="23">
        <v>1321</v>
      </c>
    </row>
    <row r="20" spans="1:3" x14ac:dyDescent="0.3">
      <c r="A20" t="s">
        <v>151</v>
      </c>
      <c r="B20" s="20">
        <v>21</v>
      </c>
      <c r="C20" s="23">
        <v>14</v>
      </c>
    </row>
    <row r="21" spans="1:3" x14ac:dyDescent="0.3">
      <c r="A21" t="s">
        <v>152</v>
      </c>
      <c r="B21" s="20">
        <v>22</v>
      </c>
      <c r="C21" s="23">
        <v>4</v>
      </c>
    </row>
    <row r="22" spans="1:3" x14ac:dyDescent="0.3">
      <c r="A22" t="s">
        <v>153</v>
      </c>
      <c r="B22" s="20">
        <v>23</v>
      </c>
      <c r="C22" s="23">
        <v>35</v>
      </c>
    </row>
    <row r="23" spans="1:3" x14ac:dyDescent="0.3">
      <c r="A23" t="s">
        <v>154</v>
      </c>
      <c r="B23" s="20">
        <v>24</v>
      </c>
      <c r="C23" s="23">
        <v>12</v>
      </c>
    </row>
    <row r="24" spans="1:3" x14ac:dyDescent="0.3">
      <c r="A24" t="s">
        <v>155</v>
      </c>
      <c r="B24" s="20">
        <v>25</v>
      </c>
      <c r="C24" s="23">
        <v>0</v>
      </c>
    </row>
    <row r="25" spans="1:3" x14ac:dyDescent="0.3">
      <c r="A25" t="s">
        <v>156</v>
      </c>
      <c r="B25" s="20">
        <v>26</v>
      </c>
      <c r="C25" s="23">
        <v>115</v>
      </c>
    </row>
    <row r="26" spans="1:3" x14ac:dyDescent="0.3">
      <c r="A26" t="s">
        <v>157</v>
      </c>
      <c r="B26" s="20">
        <v>27</v>
      </c>
      <c r="C26" s="23">
        <v>7</v>
      </c>
    </row>
    <row r="27" spans="1:3" x14ac:dyDescent="0.3">
      <c r="A27" t="s">
        <v>158</v>
      </c>
      <c r="B27" s="20">
        <v>28</v>
      </c>
      <c r="C27" s="23">
        <v>19</v>
      </c>
    </row>
    <row r="28" spans="1:3" x14ac:dyDescent="0.3">
      <c r="A28" t="s">
        <v>159</v>
      </c>
      <c r="B28" s="20">
        <v>29</v>
      </c>
      <c r="C28" s="23">
        <v>14</v>
      </c>
    </row>
    <row r="29" spans="1:3" x14ac:dyDescent="0.3">
      <c r="A29" t="s">
        <v>160</v>
      </c>
      <c r="B29" s="20">
        <v>30</v>
      </c>
      <c r="C29" s="23">
        <v>9</v>
      </c>
    </row>
    <row r="30" spans="1:3" x14ac:dyDescent="0.3">
      <c r="A30" t="s">
        <v>161</v>
      </c>
      <c r="B30" s="20">
        <v>31</v>
      </c>
      <c r="C30" s="23">
        <v>2</v>
      </c>
    </row>
    <row r="31" spans="1:3" x14ac:dyDescent="0.3">
      <c r="A31" t="s">
        <v>162</v>
      </c>
      <c r="B31" s="20">
        <v>32</v>
      </c>
      <c r="C31" s="23">
        <v>6</v>
      </c>
    </row>
    <row r="32" spans="1:3" x14ac:dyDescent="0.3">
      <c r="A32" t="s">
        <v>155</v>
      </c>
      <c r="B32" s="20">
        <v>33</v>
      </c>
      <c r="C32" s="23">
        <v>2</v>
      </c>
    </row>
    <row r="33" spans="1:3" x14ac:dyDescent="0.3">
      <c r="A33" t="s">
        <v>163</v>
      </c>
      <c r="B33" s="20">
        <v>34</v>
      </c>
      <c r="C33" s="23">
        <v>8</v>
      </c>
    </row>
    <row r="34" spans="1:3" x14ac:dyDescent="0.3">
      <c r="A34" t="s">
        <v>164</v>
      </c>
      <c r="B34" s="20">
        <v>35</v>
      </c>
      <c r="C34" s="23">
        <v>28</v>
      </c>
    </row>
    <row r="35" spans="1:3" x14ac:dyDescent="0.3">
      <c r="A35" t="s">
        <v>165</v>
      </c>
      <c r="B35" s="20">
        <v>36</v>
      </c>
      <c r="C35" s="23">
        <v>9</v>
      </c>
    </row>
    <row r="36" spans="1:3" x14ac:dyDescent="0.3">
      <c r="A36" t="s">
        <v>166</v>
      </c>
      <c r="B36" s="20">
        <v>37</v>
      </c>
      <c r="C36" s="23">
        <v>0</v>
      </c>
    </row>
    <row r="37" spans="1:3" x14ac:dyDescent="0.3">
      <c r="A37" t="s">
        <v>167</v>
      </c>
      <c r="B37" s="20">
        <v>39</v>
      </c>
      <c r="C37" s="23">
        <v>1</v>
      </c>
    </row>
    <row r="38" spans="1:3" x14ac:dyDescent="0.3">
      <c r="A38" t="s">
        <v>168</v>
      </c>
      <c r="B38" s="20">
        <v>40</v>
      </c>
      <c r="C38" s="23">
        <v>3</v>
      </c>
    </row>
    <row r="39" spans="1:3" x14ac:dyDescent="0.3">
      <c r="A39" t="s">
        <v>169</v>
      </c>
      <c r="B39" s="20">
        <v>41</v>
      </c>
      <c r="C39" s="23">
        <v>1392</v>
      </c>
    </row>
    <row r="40" spans="1:3" x14ac:dyDescent="0.3">
      <c r="A40" t="s">
        <v>170</v>
      </c>
      <c r="B40" s="20">
        <v>42</v>
      </c>
      <c r="C40" s="23">
        <v>14</v>
      </c>
    </row>
    <row r="41" spans="1:3" x14ac:dyDescent="0.3">
      <c r="A41" t="s">
        <v>171</v>
      </c>
      <c r="B41" s="20">
        <v>43</v>
      </c>
      <c r="C41" s="23">
        <v>7</v>
      </c>
    </row>
    <row r="42" spans="1:3" x14ac:dyDescent="0.3">
      <c r="A42" t="s">
        <v>172</v>
      </c>
      <c r="B42" s="20">
        <v>44</v>
      </c>
      <c r="C42" s="23">
        <v>25</v>
      </c>
    </row>
    <row r="43" spans="1:3" x14ac:dyDescent="0.3">
      <c r="A43" t="s">
        <v>173</v>
      </c>
      <c r="B43" s="20">
        <v>45</v>
      </c>
      <c r="C43" s="23">
        <v>77</v>
      </c>
    </row>
    <row r="44" spans="1:3" x14ac:dyDescent="0.3">
      <c r="A44" t="s">
        <v>174</v>
      </c>
      <c r="B44" s="20">
        <v>46</v>
      </c>
      <c r="C44" s="23">
        <v>15</v>
      </c>
    </row>
    <row r="45" spans="1:3" x14ac:dyDescent="0.3">
      <c r="A45" t="s">
        <v>175</v>
      </c>
      <c r="B45" s="20">
        <v>47</v>
      </c>
      <c r="C45" s="23">
        <v>117</v>
      </c>
    </row>
    <row r="46" spans="1:3" x14ac:dyDescent="0.3">
      <c r="A46" t="s">
        <v>176</v>
      </c>
      <c r="B46" s="20">
        <v>48</v>
      </c>
      <c r="C46" s="23">
        <v>7</v>
      </c>
    </row>
    <row r="47" spans="1:3" x14ac:dyDescent="0.3">
      <c r="A47" t="s">
        <v>177</v>
      </c>
      <c r="B47" s="20">
        <v>49</v>
      </c>
      <c r="C47" s="23">
        <v>12</v>
      </c>
    </row>
    <row r="48" spans="1:3" x14ac:dyDescent="0.3">
      <c r="A48" t="s">
        <v>178</v>
      </c>
      <c r="B48" s="20">
        <v>51</v>
      </c>
      <c r="C48" s="23">
        <v>2</v>
      </c>
    </row>
    <row r="49" spans="1:3" x14ac:dyDescent="0.3">
      <c r="A49" t="s">
        <v>179</v>
      </c>
      <c r="B49" s="20">
        <v>52</v>
      </c>
      <c r="C49" s="23">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4"/>
  <sheetViews>
    <sheetView workbookViewId="0">
      <selection activeCell="G17" sqref="G17"/>
    </sheetView>
  </sheetViews>
  <sheetFormatPr defaultRowHeight="14.4" x14ac:dyDescent="0.3"/>
  <cols>
    <col min="1" max="2" width="6.6640625" style="20" customWidth="1"/>
    <col min="3" max="3" width="13.33203125" style="20" bestFit="1" customWidth="1"/>
  </cols>
  <sheetData>
    <row r="1" spans="1:3" x14ac:dyDescent="0.3">
      <c r="A1" s="22" t="s">
        <v>180</v>
      </c>
      <c r="B1" s="22" t="s">
        <v>181</v>
      </c>
      <c r="C1" s="22" t="s">
        <v>182</v>
      </c>
    </row>
    <row r="2" spans="1:3" x14ac:dyDescent="0.3">
      <c r="A2" s="20">
        <v>3</v>
      </c>
      <c r="B2" s="20">
        <v>10</v>
      </c>
      <c r="C2" s="23">
        <v>315</v>
      </c>
    </row>
    <row r="3" spans="1:3" x14ac:dyDescent="0.3">
      <c r="A3" s="20">
        <v>18</v>
      </c>
      <c r="B3" s="20">
        <v>19</v>
      </c>
      <c r="C3" s="23">
        <v>51</v>
      </c>
    </row>
    <row r="4" spans="1:3" x14ac:dyDescent="0.3">
      <c r="A4" s="20">
        <v>36</v>
      </c>
      <c r="B4" s="20">
        <v>43</v>
      </c>
      <c r="C4" s="23">
        <v>94</v>
      </c>
    </row>
    <row r="5" spans="1:3" x14ac:dyDescent="0.3">
      <c r="A5" s="20">
        <v>10</v>
      </c>
      <c r="B5" s="20">
        <v>15</v>
      </c>
      <c r="C5" s="23">
        <v>95</v>
      </c>
    </row>
    <row r="6" spans="1:3" x14ac:dyDescent="0.3">
      <c r="A6" s="20">
        <v>33</v>
      </c>
      <c r="B6" s="20">
        <v>41</v>
      </c>
      <c r="C6" s="23">
        <v>205</v>
      </c>
    </row>
    <row r="7" spans="1:3" x14ac:dyDescent="0.3">
      <c r="A7" s="20">
        <v>46</v>
      </c>
      <c r="B7" s="20">
        <v>47</v>
      </c>
      <c r="C7" s="23">
        <v>51</v>
      </c>
    </row>
    <row r="8" spans="1:3" x14ac:dyDescent="0.3">
      <c r="A8" s="20">
        <v>26</v>
      </c>
      <c r="B8" s="20">
        <v>35</v>
      </c>
      <c r="C8" s="23">
        <v>106</v>
      </c>
    </row>
    <row r="9" spans="1:3" x14ac:dyDescent="0.3">
      <c r="A9" s="20">
        <v>42</v>
      </c>
      <c r="B9" s="20">
        <v>43</v>
      </c>
      <c r="C9" s="23">
        <v>60</v>
      </c>
    </row>
    <row r="10" spans="1:3" x14ac:dyDescent="0.3">
      <c r="A10" s="20">
        <v>28</v>
      </c>
      <c r="B10" s="20">
        <v>30</v>
      </c>
      <c r="C10" s="23">
        <v>29</v>
      </c>
    </row>
    <row r="11" spans="1:3" x14ac:dyDescent="0.3">
      <c r="A11" s="20">
        <v>48</v>
      </c>
      <c r="B11" s="20">
        <v>49</v>
      </c>
      <c r="C11" s="23">
        <v>61</v>
      </c>
    </row>
    <row r="12" spans="1:3" x14ac:dyDescent="0.3">
      <c r="A12" s="20">
        <v>34</v>
      </c>
      <c r="B12" s="20">
        <v>36</v>
      </c>
      <c r="C12" s="23">
        <v>39</v>
      </c>
    </row>
    <row r="13" spans="1:3" x14ac:dyDescent="0.3">
      <c r="A13" s="20">
        <v>15</v>
      </c>
      <c r="B13" s="20">
        <v>16</v>
      </c>
      <c r="C13" s="23">
        <v>120</v>
      </c>
    </row>
    <row r="14" spans="1:3" x14ac:dyDescent="0.3">
      <c r="A14" s="20">
        <v>36</v>
      </c>
      <c r="B14" s="20">
        <v>37</v>
      </c>
      <c r="C14" s="23">
        <v>65</v>
      </c>
    </row>
    <row r="15" spans="1:3" x14ac:dyDescent="0.3">
      <c r="A15" s="20">
        <v>22</v>
      </c>
      <c r="B15" s="20">
        <v>24</v>
      </c>
      <c r="C15" s="23">
        <v>73</v>
      </c>
    </row>
    <row r="16" spans="1:3" x14ac:dyDescent="0.3">
      <c r="A16" s="20">
        <v>26</v>
      </c>
      <c r="B16" s="20">
        <v>28</v>
      </c>
      <c r="C16" s="23">
        <v>67</v>
      </c>
    </row>
    <row r="17" spans="1:3" x14ac:dyDescent="0.3">
      <c r="A17" s="20">
        <v>30</v>
      </c>
      <c r="B17" s="20">
        <v>31</v>
      </c>
      <c r="C17" s="23">
        <v>62</v>
      </c>
    </row>
    <row r="18" spans="1:3" x14ac:dyDescent="0.3">
      <c r="A18" s="20">
        <v>17</v>
      </c>
      <c r="B18" s="20">
        <v>18</v>
      </c>
      <c r="C18" s="23">
        <v>66</v>
      </c>
    </row>
    <row r="19" spans="1:3" x14ac:dyDescent="0.3">
      <c r="A19" s="20">
        <v>7</v>
      </c>
      <c r="B19" s="20">
        <v>9</v>
      </c>
      <c r="C19" s="23">
        <v>104</v>
      </c>
    </row>
    <row r="20" spans="1:3" x14ac:dyDescent="0.3">
      <c r="A20" s="20">
        <v>5</v>
      </c>
      <c r="B20" s="20">
        <v>6</v>
      </c>
      <c r="C20" s="23">
        <v>115</v>
      </c>
    </row>
    <row r="21" spans="1:3" x14ac:dyDescent="0.3">
      <c r="A21" s="20">
        <v>17</v>
      </c>
      <c r="B21" s="20">
        <v>21</v>
      </c>
      <c r="C21" s="23">
        <v>124</v>
      </c>
    </row>
    <row r="22" spans="1:3" x14ac:dyDescent="0.3">
      <c r="A22" s="20">
        <v>30</v>
      </c>
      <c r="B22" s="20">
        <v>34</v>
      </c>
      <c r="C22" s="23">
        <v>94</v>
      </c>
    </row>
    <row r="23" spans="1:3" x14ac:dyDescent="0.3">
      <c r="A23" s="20">
        <v>31</v>
      </c>
      <c r="B23" s="20">
        <v>32</v>
      </c>
      <c r="C23" s="23">
        <v>80</v>
      </c>
    </row>
    <row r="24" spans="1:3" x14ac:dyDescent="0.3">
      <c r="A24" s="20">
        <v>18</v>
      </c>
      <c r="B24" s="20">
        <v>25</v>
      </c>
      <c r="C24" s="23">
        <v>113</v>
      </c>
    </row>
    <row r="25" spans="1:3" x14ac:dyDescent="0.3">
      <c r="A25" s="20">
        <v>5</v>
      </c>
      <c r="B25" s="20">
        <v>9</v>
      </c>
      <c r="C25" s="23">
        <v>47</v>
      </c>
    </row>
    <row r="26" spans="1:3" x14ac:dyDescent="0.3">
      <c r="A26" s="20">
        <v>37</v>
      </c>
      <c r="B26" s="20">
        <v>44</v>
      </c>
      <c r="C26" s="23">
        <v>112</v>
      </c>
    </row>
    <row r="27" spans="1:3" x14ac:dyDescent="0.3">
      <c r="A27" s="20">
        <v>47</v>
      </c>
      <c r="B27" s="20">
        <v>51</v>
      </c>
      <c r="C27" s="23">
        <v>103</v>
      </c>
    </row>
    <row r="28" spans="1:3" x14ac:dyDescent="0.3">
      <c r="A28" s="20">
        <v>4</v>
      </c>
      <c r="B28" s="20">
        <v>5</v>
      </c>
      <c r="C28" s="23">
        <v>111</v>
      </c>
    </row>
    <row r="29" spans="1:3" x14ac:dyDescent="0.3">
      <c r="A29" s="20">
        <v>11</v>
      </c>
      <c r="B29" s="20">
        <v>13</v>
      </c>
      <c r="C29" s="23">
        <v>68</v>
      </c>
    </row>
    <row r="30" spans="1:3" x14ac:dyDescent="0.3">
      <c r="A30" s="20">
        <v>25</v>
      </c>
      <c r="B30" s="20">
        <v>29</v>
      </c>
      <c r="C30" s="23">
        <v>33</v>
      </c>
    </row>
    <row r="31" spans="1:3" x14ac:dyDescent="0.3">
      <c r="A31" s="20">
        <v>39</v>
      </c>
      <c r="B31" s="20">
        <v>40</v>
      </c>
      <c r="C31" s="23">
        <v>68</v>
      </c>
    </row>
    <row r="32" spans="1:3" x14ac:dyDescent="0.3">
      <c r="A32" s="20">
        <v>31</v>
      </c>
      <c r="B32" s="20">
        <v>37</v>
      </c>
      <c r="C32" s="23">
        <v>72</v>
      </c>
    </row>
    <row r="33" spans="1:3" x14ac:dyDescent="0.3">
      <c r="A33" s="20">
        <v>7</v>
      </c>
      <c r="B33" s="20">
        <v>21</v>
      </c>
      <c r="C33" s="23">
        <v>325</v>
      </c>
    </row>
    <row r="34" spans="1:3" x14ac:dyDescent="0.3">
      <c r="A34" s="20">
        <v>14</v>
      </c>
      <c r="B34" s="20">
        <v>19</v>
      </c>
      <c r="C34" s="23">
        <v>73</v>
      </c>
    </row>
    <row r="35" spans="1:3" x14ac:dyDescent="0.3">
      <c r="A35" s="20">
        <v>6</v>
      </c>
      <c r="B35" s="20">
        <v>11</v>
      </c>
      <c r="C35" s="23">
        <v>72</v>
      </c>
    </row>
    <row r="36" spans="1:3" x14ac:dyDescent="0.3">
      <c r="A36" s="20">
        <v>41</v>
      </c>
      <c r="B36" s="20">
        <v>49</v>
      </c>
      <c r="C36" s="23">
        <v>210</v>
      </c>
    </row>
    <row r="37" spans="1:3" x14ac:dyDescent="0.3">
      <c r="A37" s="20">
        <v>23</v>
      </c>
      <c r="B37" s="20">
        <v>24</v>
      </c>
      <c r="C37" s="23">
        <v>56</v>
      </c>
    </row>
    <row r="38" spans="1:3" x14ac:dyDescent="0.3">
      <c r="A38" s="20">
        <v>25</v>
      </c>
      <c r="B38" s="20">
        <v>26</v>
      </c>
      <c r="C38" s="23">
        <v>85</v>
      </c>
    </row>
    <row r="39" spans="1:3" x14ac:dyDescent="0.3">
      <c r="A39" s="20">
        <v>42</v>
      </c>
      <c r="B39" s="20">
        <v>47</v>
      </c>
      <c r="C39" s="23">
        <v>191</v>
      </c>
    </row>
    <row r="40" spans="1:3" x14ac:dyDescent="0.3">
      <c r="A40" s="20">
        <v>30</v>
      </c>
      <c r="B40" s="20">
        <v>36</v>
      </c>
      <c r="C40" s="23">
        <v>75</v>
      </c>
    </row>
    <row r="41" spans="1:3" x14ac:dyDescent="0.3">
      <c r="A41" s="20">
        <v>14</v>
      </c>
      <c r="B41" s="20">
        <v>15</v>
      </c>
      <c r="C41" s="23">
        <v>82</v>
      </c>
    </row>
    <row r="42" spans="1:3" x14ac:dyDescent="0.3">
      <c r="A42" s="20">
        <v>9</v>
      </c>
      <c r="B42" s="20">
        <v>13</v>
      </c>
      <c r="C42" s="23">
        <v>159</v>
      </c>
    </row>
    <row r="43" spans="1:3" x14ac:dyDescent="0.3">
      <c r="A43" s="20">
        <v>29</v>
      </c>
      <c r="B43" s="20">
        <v>33</v>
      </c>
      <c r="C43" s="23">
        <v>170</v>
      </c>
    </row>
    <row r="44" spans="1:3" x14ac:dyDescent="0.3">
      <c r="A44" s="20">
        <v>49</v>
      </c>
      <c r="B44" s="20">
        <v>52</v>
      </c>
      <c r="C44" s="23">
        <v>71</v>
      </c>
    </row>
    <row r="45" spans="1:3" x14ac:dyDescent="0.3">
      <c r="A45" s="20">
        <v>20</v>
      </c>
      <c r="B45" s="20">
        <v>26</v>
      </c>
      <c r="C45" s="23">
        <v>105</v>
      </c>
    </row>
    <row r="46" spans="1:3" x14ac:dyDescent="0.3">
      <c r="A46" s="20">
        <v>13</v>
      </c>
      <c r="B46" s="20">
        <v>17</v>
      </c>
      <c r="C46" s="23">
        <v>77</v>
      </c>
    </row>
    <row r="47" spans="1:3" x14ac:dyDescent="0.3">
      <c r="A47" s="20">
        <v>35</v>
      </c>
      <c r="B47" s="20">
        <v>41</v>
      </c>
      <c r="C47" s="23">
        <v>79</v>
      </c>
    </row>
    <row r="48" spans="1:3" x14ac:dyDescent="0.3">
      <c r="A48" s="20">
        <v>40</v>
      </c>
      <c r="B48" s="20">
        <v>45</v>
      </c>
      <c r="C48" s="23">
        <v>185</v>
      </c>
    </row>
    <row r="49" spans="1:3" x14ac:dyDescent="0.3">
      <c r="A49" s="20">
        <v>24</v>
      </c>
      <c r="B49" s="20">
        <v>32</v>
      </c>
      <c r="C49" s="23">
        <v>98</v>
      </c>
    </row>
    <row r="50" spans="1:3" x14ac:dyDescent="0.3">
      <c r="A50" s="20">
        <v>34</v>
      </c>
      <c r="B50" s="20">
        <v>42</v>
      </c>
      <c r="C50" s="23">
        <v>84</v>
      </c>
    </row>
    <row r="51" spans="1:3" x14ac:dyDescent="0.3">
      <c r="A51" s="20">
        <v>27</v>
      </c>
      <c r="B51" s="20">
        <v>31</v>
      </c>
      <c r="C51" s="23">
        <v>45</v>
      </c>
    </row>
    <row r="52" spans="1:3" x14ac:dyDescent="0.3">
      <c r="A52" s="20">
        <v>34</v>
      </c>
      <c r="B52" s="20">
        <v>35</v>
      </c>
      <c r="C52" s="23">
        <v>57</v>
      </c>
    </row>
    <row r="53" spans="1:3" x14ac:dyDescent="0.3">
      <c r="A53" s="20">
        <v>29</v>
      </c>
      <c r="B53" s="20">
        <v>35</v>
      </c>
      <c r="C53" s="23">
        <v>129</v>
      </c>
    </row>
    <row r="54" spans="1:3" x14ac:dyDescent="0.3">
      <c r="A54" s="20">
        <v>15</v>
      </c>
      <c r="B54" s="20">
        <v>20</v>
      </c>
      <c r="C54" s="23">
        <v>75</v>
      </c>
    </row>
    <row r="55" spans="1:3" x14ac:dyDescent="0.3">
      <c r="A55" s="20">
        <v>45</v>
      </c>
      <c r="B55" s="20">
        <v>46</v>
      </c>
      <c r="C55" s="23">
        <v>124</v>
      </c>
    </row>
    <row r="56" spans="1:3" x14ac:dyDescent="0.3">
      <c r="A56" s="20">
        <v>44</v>
      </c>
      <c r="B56" s="20">
        <v>45</v>
      </c>
      <c r="C56" s="23">
        <v>127</v>
      </c>
    </row>
    <row r="57" spans="1:3" x14ac:dyDescent="0.3">
      <c r="A57" s="20">
        <v>43</v>
      </c>
      <c r="B57" s="20">
        <v>44</v>
      </c>
      <c r="C57" s="23">
        <v>56</v>
      </c>
    </row>
    <row r="58" spans="1:3" x14ac:dyDescent="0.3">
      <c r="A58" s="20">
        <v>27</v>
      </c>
      <c r="B58" s="20">
        <v>28</v>
      </c>
      <c r="C58" s="23">
        <v>60</v>
      </c>
    </row>
    <row r="59" spans="1:3" x14ac:dyDescent="0.3">
      <c r="A59" s="20">
        <v>44</v>
      </c>
      <c r="B59" s="20">
        <v>46</v>
      </c>
      <c r="C59" s="23">
        <v>100</v>
      </c>
    </row>
    <row r="60" spans="1:3" x14ac:dyDescent="0.3">
      <c r="A60" s="20">
        <v>32</v>
      </c>
      <c r="B60" s="20">
        <v>40</v>
      </c>
      <c r="C60" s="23">
        <v>86</v>
      </c>
    </row>
    <row r="61" spans="1:3" x14ac:dyDescent="0.3">
      <c r="A61" s="20">
        <v>22</v>
      </c>
      <c r="B61" s="20">
        <v>27</v>
      </c>
      <c r="C61" s="23">
        <v>61</v>
      </c>
    </row>
    <row r="62" spans="1:3" x14ac:dyDescent="0.3">
      <c r="A62" s="20">
        <v>16</v>
      </c>
      <c r="B62" s="20">
        <v>24</v>
      </c>
      <c r="C62" s="23">
        <v>153</v>
      </c>
    </row>
    <row r="63" spans="1:3" x14ac:dyDescent="0.3">
      <c r="A63" s="20">
        <v>16</v>
      </c>
      <c r="B63" s="20">
        <v>22</v>
      </c>
      <c r="C63" s="23">
        <v>71</v>
      </c>
    </row>
    <row r="64" spans="1:3" x14ac:dyDescent="0.3">
      <c r="A64" s="20">
        <v>41</v>
      </c>
      <c r="B64" s="20">
        <v>42</v>
      </c>
      <c r="C64" s="23">
        <v>56</v>
      </c>
    </row>
    <row r="65" spans="1:3" x14ac:dyDescent="0.3">
      <c r="A65" s="20">
        <v>21</v>
      </c>
      <c r="B65" s="20">
        <v>33</v>
      </c>
      <c r="C65" s="23">
        <v>214</v>
      </c>
    </row>
    <row r="66" spans="1:3" x14ac:dyDescent="0.3">
      <c r="A66" s="20">
        <v>20</v>
      </c>
      <c r="B66" s="20">
        <v>22</v>
      </c>
      <c r="C66" s="23">
        <v>135</v>
      </c>
    </row>
    <row r="67" spans="1:3" x14ac:dyDescent="0.3">
      <c r="A67" s="20">
        <v>37</v>
      </c>
      <c r="B67" s="20">
        <v>40</v>
      </c>
      <c r="C67" s="23">
        <v>99</v>
      </c>
    </row>
    <row r="68" spans="1:3" x14ac:dyDescent="0.3">
      <c r="A68" s="20">
        <v>6</v>
      </c>
      <c r="B68" s="20">
        <v>8</v>
      </c>
      <c r="C68" s="23">
        <v>43</v>
      </c>
    </row>
    <row r="69" spans="1:3" x14ac:dyDescent="0.3">
      <c r="A69" s="20">
        <v>4</v>
      </c>
      <c r="B69" s="20">
        <v>7</v>
      </c>
      <c r="C69" s="23">
        <v>170</v>
      </c>
    </row>
    <row r="70" spans="1:3" x14ac:dyDescent="0.3">
      <c r="A70" s="20">
        <v>11</v>
      </c>
      <c r="B70" s="20">
        <v>14</v>
      </c>
      <c r="C70" s="23">
        <v>96</v>
      </c>
    </row>
    <row r="71" spans="1:3" x14ac:dyDescent="0.3">
      <c r="A71" s="20">
        <v>49</v>
      </c>
      <c r="B71" s="20">
        <v>47</v>
      </c>
      <c r="C71" s="23">
        <v>101</v>
      </c>
    </row>
    <row r="72" spans="1:3" x14ac:dyDescent="0.3">
      <c r="A72" s="20">
        <v>8</v>
      </c>
      <c r="B72" s="20">
        <v>10</v>
      </c>
      <c r="C72" s="23">
        <v>168</v>
      </c>
    </row>
    <row r="73" spans="1:3" x14ac:dyDescent="0.3">
      <c r="A73" s="20">
        <v>12</v>
      </c>
      <c r="B73" s="20">
        <v>16</v>
      </c>
      <c r="C73" s="23">
        <v>173</v>
      </c>
    </row>
    <row r="74" spans="1:3" x14ac:dyDescent="0.3">
      <c r="A74" s="20">
        <v>19</v>
      </c>
      <c r="B74" s="20">
        <v>20</v>
      </c>
      <c r="C74" s="23">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47"/>
  <sheetViews>
    <sheetView topLeftCell="A51" workbookViewId="0">
      <selection activeCell="G65" sqref="G65"/>
    </sheetView>
  </sheetViews>
  <sheetFormatPr defaultRowHeight="14.4" x14ac:dyDescent="0.3"/>
  <cols>
    <col min="2" max="3" width="6.6640625" style="20" customWidth="1"/>
    <col min="4" max="4" width="13.33203125" style="20" bestFit="1" customWidth="1"/>
    <col min="5" max="5" width="6.5546875" customWidth="1"/>
    <col min="6" max="6" width="20" bestFit="1" customWidth="1"/>
    <col min="8" max="8" width="11.21875" customWidth="1"/>
  </cols>
  <sheetData>
    <row r="1" spans="1:19" ht="28.8" x14ac:dyDescent="0.3">
      <c r="A1" t="s">
        <v>221</v>
      </c>
      <c r="B1" s="22" t="s">
        <v>183</v>
      </c>
      <c r="C1" s="22" t="s">
        <v>184</v>
      </c>
      <c r="D1" s="22" t="s">
        <v>182</v>
      </c>
      <c r="F1" s="21" t="s">
        <v>130</v>
      </c>
      <c r="G1" s="21" t="s">
        <v>131</v>
      </c>
      <c r="H1" s="21" t="s">
        <v>212</v>
      </c>
      <c r="I1" s="21" t="s">
        <v>187</v>
      </c>
      <c r="J1" s="21" t="s">
        <v>222</v>
      </c>
      <c r="K1" s="21" t="s">
        <v>215</v>
      </c>
      <c r="L1" s="21" t="s">
        <v>223</v>
      </c>
      <c r="M1" s="21" t="s">
        <v>224</v>
      </c>
      <c r="N1" s="21" t="s">
        <v>216</v>
      </c>
      <c r="O1" s="21" t="s">
        <v>217</v>
      </c>
      <c r="P1" s="21" t="s">
        <v>218</v>
      </c>
      <c r="Q1" s="21" t="s">
        <v>219</v>
      </c>
      <c r="R1" s="21" t="s">
        <v>225</v>
      </c>
      <c r="S1" s="21" t="s">
        <v>226</v>
      </c>
    </row>
    <row r="2" spans="1:19" x14ac:dyDescent="0.3">
      <c r="A2" s="34">
        <v>0</v>
      </c>
      <c r="B2" s="20">
        <v>3</v>
      </c>
      <c r="C2" s="20">
        <v>10</v>
      </c>
      <c r="D2" s="23">
        <v>315</v>
      </c>
      <c r="F2" s="25" t="s">
        <v>169</v>
      </c>
      <c r="G2" s="22">
        <v>41</v>
      </c>
      <c r="H2" s="23">
        <v>1392</v>
      </c>
      <c r="I2">
        <f>ROUND(H2*1.35, 0)</f>
        <v>1879</v>
      </c>
      <c r="J2" s="34">
        <v>1</v>
      </c>
      <c r="K2">
        <v>2500</v>
      </c>
      <c r="L2">
        <f>K2*J2</f>
        <v>2500</v>
      </c>
      <c r="M2" s="34">
        <v>2500</v>
      </c>
      <c r="N2">
        <f>SUMIF($C$2:$C$147, G2, $A$2:$A$147)</f>
        <v>0</v>
      </c>
      <c r="O2">
        <f>SUMIF($B$2:$B$147, G2, $A$2:$A$147)</f>
        <v>621</v>
      </c>
      <c r="P2">
        <f>N2+M2</f>
        <v>2500</v>
      </c>
      <c r="Q2">
        <f>O2+I2</f>
        <v>2500</v>
      </c>
      <c r="R2">
        <v>320000</v>
      </c>
      <c r="S2">
        <v>420</v>
      </c>
    </row>
    <row r="3" spans="1:19" x14ac:dyDescent="0.3">
      <c r="A3" s="34">
        <v>0</v>
      </c>
      <c r="B3" s="20">
        <v>18</v>
      </c>
      <c r="C3" s="20">
        <v>19</v>
      </c>
      <c r="D3" s="23">
        <v>51</v>
      </c>
      <c r="F3" s="25" t="s">
        <v>150</v>
      </c>
      <c r="G3" s="22">
        <v>20</v>
      </c>
      <c r="H3" s="23">
        <v>1321</v>
      </c>
      <c r="I3">
        <f t="shared" ref="I3:I49" si="0">ROUND(H3*1.35, 0)</f>
        <v>1783</v>
      </c>
      <c r="J3" s="34">
        <v>0</v>
      </c>
      <c r="K3">
        <v>2500</v>
      </c>
      <c r="L3">
        <f t="shared" ref="L3:L49" si="1">K3*J3</f>
        <v>0</v>
      </c>
      <c r="M3" s="34">
        <v>0</v>
      </c>
      <c r="N3">
        <f t="shared" ref="N3:N49" si="2">SUMIF($C$2:$C$147, G3, $A$2:$A$147)</f>
        <v>1783</v>
      </c>
      <c r="O3">
        <f t="shared" ref="O3:O49" si="3">SUMIF($B$2:$B$147, G3, $A$2:$A$147)</f>
        <v>0</v>
      </c>
      <c r="P3">
        <f t="shared" ref="P3:P49" si="4">N3+M3</f>
        <v>1783</v>
      </c>
      <c r="Q3">
        <f t="shared" ref="Q3:Q49" si="5">O3+I3</f>
        <v>1783</v>
      </c>
      <c r="R3">
        <v>250000</v>
      </c>
      <c r="S3">
        <v>380</v>
      </c>
    </row>
    <row r="4" spans="1:19" x14ac:dyDescent="0.3">
      <c r="A4" s="34">
        <v>0</v>
      </c>
      <c r="B4" s="20">
        <v>36</v>
      </c>
      <c r="C4" s="20">
        <v>43</v>
      </c>
      <c r="D4" s="23">
        <v>94</v>
      </c>
      <c r="F4" t="s">
        <v>175</v>
      </c>
      <c r="G4" s="20">
        <v>47</v>
      </c>
      <c r="H4" s="23">
        <v>117</v>
      </c>
      <c r="I4">
        <f>ROUND(H4*1.5, 0)</f>
        <v>176</v>
      </c>
      <c r="J4" s="34">
        <v>1</v>
      </c>
      <c r="K4">
        <v>375</v>
      </c>
      <c r="L4">
        <f t="shared" si="1"/>
        <v>375</v>
      </c>
      <c r="M4" s="34">
        <v>361.00000000000006</v>
      </c>
      <c r="N4">
        <f t="shared" si="2"/>
        <v>0</v>
      </c>
      <c r="O4">
        <f t="shared" si="3"/>
        <v>185.00000000000006</v>
      </c>
      <c r="P4">
        <f t="shared" si="4"/>
        <v>361.00000000000006</v>
      </c>
      <c r="Q4">
        <f t="shared" si="5"/>
        <v>361.00000000000006</v>
      </c>
      <c r="R4">
        <v>125000</v>
      </c>
      <c r="S4">
        <v>600</v>
      </c>
    </row>
    <row r="5" spans="1:19" x14ac:dyDescent="0.3">
      <c r="A5" s="34">
        <v>0</v>
      </c>
      <c r="B5" s="20">
        <v>10</v>
      </c>
      <c r="C5" s="20">
        <v>15</v>
      </c>
      <c r="D5" s="23">
        <v>95</v>
      </c>
      <c r="F5" t="s">
        <v>156</v>
      </c>
      <c r="G5" s="20">
        <v>26</v>
      </c>
      <c r="H5" s="23">
        <v>115</v>
      </c>
      <c r="I5">
        <f t="shared" ref="I5:I49" si="6">ROUND(H5*1.5, 0)</f>
        <v>173</v>
      </c>
      <c r="J5" s="34">
        <v>1</v>
      </c>
      <c r="K5">
        <v>375</v>
      </c>
      <c r="L5">
        <f t="shared" si="1"/>
        <v>375</v>
      </c>
      <c r="M5" s="34">
        <v>374.99999999999994</v>
      </c>
      <c r="N5">
        <f t="shared" si="2"/>
        <v>820</v>
      </c>
      <c r="O5">
        <f t="shared" si="3"/>
        <v>1022</v>
      </c>
      <c r="P5">
        <f t="shared" si="4"/>
        <v>1195</v>
      </c>
      <c r="Q5">
        <f t="shared" si="5"/>
        <v>1195</v>
      </c>
      <c r="R5">
        <v>125000</v>
      </c>
      <c r="S5">
        <v>600</v>
      </c>
    </row>
    <row r="6" spans="1:19" x14ac:dyDescent="0.3">
      <c r="A6" s="34">
        <v>0</v>
      </c>
      <c r="B6" s="20">
        <v>33</v>
      </c>
      <c r="C6" s="20">
        <v>41</v>
      </c>
      <c r="D6" s="23">
        <v>205</v>
      </c>
      <c r="F6" t="s">
        <v>173</v>
      </c>
      <c r="G6" s="20">
        <v>45</v>
      </c>
      <c r="H6" s="23">
        <v>77</v>
      </c>
      <c r="I6">
        <f t="shared" si="6"/>
        <v>116</v>
      </c>
      <c r="J6" s="34">
        <v>0</v>
      </c>
      <c r="K6">
        <v>375</v>
      </c>
      <c r="L6">
        <f t="shared" si="1"/>
        <v>0</v>
      </c>
      <c r="M6" s="34">
        <v>0</v>
      </c>
      <c r="N6">
        <f t="shared" si="2"/>
        <v>116.00000000000003</v>
      </c>
      <c r="O6">
        <f t="shared" si="3"/>
        <v>0</v>
      </c>
      <c r="P6">
        <f t="shared" si="4"/>
        <v>116.00000000000003</v>
      </c>
      <c r="Q6">
        <f t="shared" si="5"/>
        <v>116</v>
      </c>
      <c r="R6">
        <v>125000</v>
      </c>
      <c r="S6">
        <v>600</v>
      </c>
    </row>
    <row r="7" spans="1:19" x14ac:dyDescent="0.3">
      <c r="A7" s="34">
        <v>0</v>
      </c>
      <c r="B7" s="20">
        <v>46</v>
      </c>
      <c r="C7" s="20">
        <v>47</v>
      </c>
      <c r="D7" s="23">
        <v>51</v>
      </c>
      <c r="F7" t="s">
        <v>133</v>
      </c>
      <c r="G7" s="20">
        <v>3</v>
      </c>
      <c r="H7" s="23">
        <v>73</v>
      </c>
      <c r="I7">
        <f t="shared" si="6"/>
        <v>110</v>
      </c>
      <c r="J7" s="34">
        <v>1</v>
      </c>
      <c r="K7">
        <v>375</v>
      </c>
      <c r="L7">
        <f t="shared" si="1"/>
        <v>375</v>
      </c>
      <c r="M7" s="34">
        <v>110</v>
      </c>
      <c r="N7">
        <f t="shared" si="2"/>
        <v>0</v>
      </c>
      <c r="O7">
        <f t="shared" si="3"/>
        <v>0</v>
      </c>
      <c r="P7">
        <f t="shared" si="4"/>
        <v>110</v>
      </c>
      <c r="Q7">
        <f t="shared" si="5"/>
        <v>110</v>
      </c>
      <c r="R7">
        <v>125000</v>
      </c>
      <c r="S7">
        <v>600</v>
      </c>
    </row>
    <row r="8" spans="1:19" x14ac:dyDescent="0.3">
      <c r="A8" s="34">
        <v>0</v>
      </c>
      <c r="B8" s="20">
        <v>26</v>
      </c>
      <c r="C8" s="20">
        <v>35</v>
      </c>
      <c r="D8" s="23">
        <v>106</v>
      </c>
      <c r="F8" t="s">
        <v>137</v>
      </c>
      <c r="G8" s="20">
        <v>7</v>
      </c>
      <c r="H8" s="23">
        <v>63</v>
      </c>
      <c r="I8">
        <f t="shared" si="6"/>
        <v>95</v>
      </c>
      <c r="J8" s="34">
        <v>1</v>
      </c>
      <c r="K8">
        <v>375</v>
      </c>
      <c r="L8">
        <f t="shared" si="1"/>
        <v>375</v>
      </c>
      <c r="M8" s="34">
        <v>191.00000000000003</v>
      </c>
      <c r="N8">
        <f t="shared" si="2"/>
        <v>0</v>
      </c>
      <c r="O8">
        <f t="shared" si="3"/>
        <v>96</v>
      </c>
      <c r="P8">
        <f t="shared" si="4"/>
        <v>191.00000000000003</v>
      </c>
      <c r="Q8">
        <f t="shared" si="5"/>
        <v>191</v>
      </c>
      <c r="R8">
        <v>125000</v>
      </c>
      <c r="S8">
        <v>600</v>
      </c>
    </row>
    <row r="9" spans="1:19" x14ac:dyDescent="0.3">
      <c r="A9" s="34">
        <v>49.000000000000014</v>
      </c>
      <c r="B9" s="20">
        <v>42</v>
      </c>
      <c r="C9" s="20">
        <v>43</v>
      </c>
      <c r="D9" s="23">
        <v>60</v>
      </c>
      <c r="F9" t="s">
        <v>153</v>
      </c>
      <c r="G9" s="20">
        <v>23</v>
      </c>
      <c r="H9" s="23">
        <v>35</v>
      </c>
      <c r="I9">
        <f t="shared" si="6"/>
        <v>53</v>
      </c>
      <c r="J9" s="34">
        <v>1</v>
      </c>
      <c r="K9">
        <v>375</v>
      </c>
      <c r="L9">
        <f t="shared" si="1"/>
        <v>375</v>
      </c>
      <c r="M9" s="34">
        <v>346.00000000000011</v>
      </c>
      <c r="N9">
        <f t="shared" si="2"/>
        <v>0</v>
      </c>
      <c r="O9">
        <f t="shared" si="3"/>
        <v>293.00000000000011</v>
      </c>
      <c r="P9">
        <f t="shared" si="4"/>
        <v>346.00000000000011</v>
      </c>
      <c r="Q9">
        <f t="shared" si="5"/>
        <v>346.00000000000011</v>
      </c>
      <c r="R9">
        <v>125000</v>
      </c>
      <c r="S9">
        <v>600</v>
      </c>
    </row>
    <row r="10" spans="1:19" x14ac:dyDescent="0.3">
      <c r="A10" s="34">
        <v>0</v>
      </c>
      <c r="B10" s="20">
        <v>28</v>
      </c>
      <c r="C10" s="20">
        <v>30</v>
      </c>
      <c r="D10" s="23">
        <v>29</v>
      </c>
      <c r="F10" t="s">
        <v>149</v>
      </c>
      <c r="G10" s="20">
        <v>19</v>
      </c>
      <c r="H10" s="23">
        <v>33</v>
      </c>
      <c r="I10">
        <f t="shared" si="6"/>
        <v>50</v>
      </c>
      <c r="J10" s="34">
        <v>1</v>
      </c>
      <c r="K10">
        <v>375</v>
      </c>
      <c r="L10">
        <f t="shared" si="1"/>
        <v>375</v>
      </c>
      <c r="M10" s="34">
        <v>375</v>
      </c>
      <c r="N10">
        <f t="shared" si="2"/>
        <v>0</v>
      </c>
      <c r="O10">
        <f t="shared" si="3"/>
        <v>325</v>
      </c>
      <c r="P10">
        <f t="shared" si="4"/>
        <v>375</v>
      </c>
      <c r="Q10">
        <f t="shared" si="5"/>
        <v>375</v>
      </c>
      <c r="R10">
        <v>125000</v>
      </c>
      <c r="S10">
        <v>600</v>
      </c>
    </row>
    <row r="11" spans="1:19" x14ac:dyDescent="0.3">
      <c r="A11" s="34">
        <v>0</v>
      </c>
      <c r="B11" s="20">
        <v>48</v>
      </c>
      <c r="C11" s="20">
        <v>49</v>
      </c>
      <c r="D11" s="23">
        <v>61</v>
      </c>
      <c r="F11" t="s">
        <v>164</v>
      </c>
      <c r="G11" s="20">
        <v>35</v>
      </c>
      <c r="H11" s="23">
        <v>28</v>
      </c>
      <c r="I11">
        <f t="shared" si="6"/>
        <v>42</v>
      </c>
      <c r="J11" s="34">
        <v>1</v>
      </c>
      <c r="K11">
        <v>375</v>
      </c>
      <c r="L11">
        <f t="shared" si="1"/>
        <v>375</v>
      </c>
      <c r="M11" s="34">
        <v>375</v>
      </c>
      <c r="N11">
        <f t="shared" si="2"/>
        <v>548.00000000000011</v>
      </c>
      <c r="O11">
        <f t="shared" si="3"/>
        <v>881</v>
      </c>
      <c r="P11">
        <f t="shared" si="4"/>
        <v>923.00000000000011</v>
      </c>
      <c r="Q11">
        <f t="shared" si="5"/>
        <v>923</v>
      </c>
      <c r="R11">
        <v>125000</v>
      </c>
      <c r="S11">
        <v>600</v>
      </c>
    </row>
    <row r="12" spans="1:19" x14ac:dyDescent="0.3">
      <c r="A12" s="34">
        <v>14</v>
      </c>
      <c r="B12" s="20">
        <v>34</v>
      </c>
      <c r="C12" s="20">
        <v>36</v>
      </c>
      <c r="D12" s="23">
        <v>39</v>
      </c>
      <c r="F12" t="s">
        <v>172</v>
      </c>
      <c r="G12" s="20">
        <v>44</v>
      </c>
      <c r="H12" s="23">
        <v>25</v>
      </c>
      <c r="I12">
        <f t="shared" si="6"/>
        <v>38</v>
      </c>
      <c r="J12" s="34">
        <v>0</v>
      </c>
      <c r="K12">
        <v>375</v>
      </c>
      <c r="L12">
        <f t="shared" si="1"/>
        <v>0</v>
      </c>
      <c r="M12" s="34">
        <v>0</v>
      </c>
      <c r="N12">
        <f t="shared" si="2"/>
        <v>38.000000000000014</v>
      </c>
      <c r="O12">
        <f t="shared" si="3"/>
        <v>0</v>
      </c>
      <c r="P12">
        <f t="shared" si="4"/>
        <v>38.000000000000014</v>
      </c>
      <c r="Q12">
        <f t="shared" si="5"/>
        <v>38</v>
      </c>
      <c r="R12">
        <v>125000</v>
      </c>
      <c r="S12">
        <v>600</v>
      </c>
    </row>
    <row r="13" spans="1:19" x14ac:dyDescent="0.3">
      <c r="A13" s="34">
        <v>0</v>
      </c>
      <c r="B13" s="20">
        <v>15</v>
      </c>
      <c r="C13" s="20">
        <v>16</v>
      </c>
      <c r="D13" s="23">
        <v>120</v>
      </c>
      <c r="F13" t="s">
        <v>142</v>
      </c>
      <c r="G13" s="20">
        <v>12</v>
      </c>
      <c r="H13" s="23">
        <v>22</v>
      </c>
      <c r="I13">
        <f t="shared" si="6"/>
        <v>33</v>
      </c>
      <c r="J13" s="34">
        <v>0</v>
      </c>
      <c r="K13">
        <v>375</v>
      </c>
      <c r="L13">
        <f t="shared" si="1"/>
        <v>0</v>
      </c>
      <c r="M13" s="34">
        <v>0</v>
      </c>
      <c r="N13">
        <f t="shared" si="2"/>
        <v>33</v>
      </c>
      <c r="O13">
        <f t="shared" si="3"/>
        <v>0</v>
      </c>
      <c r="P13">
        <f t="shared" si="4"/>
        <v>33</v>
      </c>
      <c r="Q13">
        <f t="shared" si="5"/>
        <v>33</v>
      </c>
      <c r="R13">
        <v>125000</v>
      </c>
      <c r="S13">
        <v>600</v>
      </c>
    </row>
    <row r="14" spans="1:19" x14ac:dyDescent="0.3">
      <c r="A14" s="34">
        <v>0</v>
      </c>
      <c r="B14" s="20">
        <v>36</v>
      </c>
      <c r="C14" s="20">
        <v>37</v>
      </c>
      <c r="D14" s="23">
        <v>65</v>
      </c>
      <c r="F14" t="s">
        <v>146</v>
      </c>
      <c r="G14" s="20">
        <v>16</v>
      </c>
      <c r="H14" s="23">
        <v>20</v>
      </c>
      <c r="I14">
        <f t="shared" si="6"/>
        <v>30</v>
      </c>
      <c r="J14" s="34">
        <v>1</v>
      </c>
      <c r="K14">
        <v>375</v>
      </c>
      <c r="L14">
        <f t="shared" si="1"/>
        <v>375</v>
      </c>
      <c r="M14" s="34">
        <v>375</v>
      </c>
      <c r="N14">
        <f t="shared" si="2"/>
        <v>0</v>
      </c>
      <c r="O14">
        <f t="shared" si="3"/>
        <v>345</v>
      </c>
      <c r="P14">
        <f t="shared" si="4"/>
        <v>375</v>
      </c>
      <c r="Q14">
        <f t="shared" si="5"/>
        <v>375</v>
      </c>
      <c r="R14">
        <v>125000</v>
      </c>
      <c r="S14">
        <v>600</v>
      </c>
    </row>
    <row r="15" spans="1:19" x14ac:dyDescent="0.3">
      <c r="A15" s="34">
        <v>0</v>
      </c>
      <c r="B15" s="20">
        <v>22</v>
      </c>
      <c r="C15" s="20">
        <v>24</v>
      </c>
      <c r="D15" s="23">
        <v>73</v>
      </c>
      <c r="F15" t="s">
        <v>158</v>
      </c>
      <c r="G15" s="20">
        <v>28</v>
      </c>
      <c r="H15" s="23">
        <v>19</v>
      </c>
      <c r="I15">
        <f t="shared" si="6"/>
        <v>29</v>
      </c>
      <c r="J15" s="35"/>
      <c r="M15" s="35"/>
      <c r="N15">
        <f t="shared" si="2"/>
        <v>29</v>
      </c>
      <c r="O15">
        <f t="shared" si="3"/>
        <v>0</v>
      </c>
      <c r="P15">
        <f t="shared" si="4"/>
        <v>29</v>
      </c>
      <c r="Q15">
        <f t="shared" si="5"/>
        <v>29</v>
      </c>
    </row>
    <row r="16" spans="1:19" x14ac:dyDescent="0.3">
      <c r="A16" s="34">
        <v>29</v>
      </c>
      <c r="B16" s="20">
        <v>26</v>
      </c>
      <c r="C16" s="20">
        <v>28</v>
      </c>
      <c r="D16" s="23">
        <v>67</v>
      </c>
      <c r="F16" t="s">
        <v>174</v>
      </c>
      <c r="G16" s="20">
        <v>46</v>
      </c>
      <c r="H16" s="23">
        <v>15</v>
      </c>
      <c r="I16">
        <f t="shared" si="6"/>
        <v>23</v>
      </c>
      <c r="J16" s="35"/>
      <c r="M16" s="35"/>
      <c r="N16">
        <f t="shared" si="2"/>
        <v>139.00000000000006</v>
      </c>
      <c r="O16">
        <f t="shared" si="3"/>
        <v>116.00000000000003</v>
      </c>
      <c r="P16">
        <f t="shared" si="4"/>
        <v>139.00000000000006</v>
      </c>
      <c r="Q16">
        <f t="shared" si="5"/>
        <v>139.00000000000003</v>
      </c>
      <c r="S16" t="s">
        <v>220</v>
      </c>
    </row>
    <row r="17" spans="1:21" x14ac:dyDescent="0.3">
      <c r="A17" s="34">
        <v>0</v>
      </c>
      <c r="B17" s="20">
        <v>30</v>
      </c>
      <c r="C17" s="20">
        <v>31</v>
      </c>
      <c r="D17" s="23">
        <v>62</v>
      </c>
      <c r="F17" t="s">
        <v>134</v>
      </c>
      <c r="G17" s="20">
        <v>4</v>
      </c>
      <c r="H17" s="23">
        <v>14</v>
      </c>
      <c r="I17">
        <f t="shared" si="6"/>
        <v>21</v>
      </c>
      <c r="J17" s="35"/>
      <c r="M17" s="35"/>
      <c r="N17">
        <f t="shared" si="2"/>
        <v>21</v>
      </c>
      <c r="O17">
        <f t="shared" si="3"/>
        <v>0</v>
      </c>
      <c r="P17">
        <f t="shared" si="4"/>
        <v>21</v>
      </c>
      <c r="Q17">
        <f t="shared" si="5"/>
        <v>21</v>
      </c>
      <c r="S17" t="s">
        <v>225</v>
      </c>
      <c r="T17">
        <f>SUMPRODUCT(R2:R14,J2:J14)-T22</f>
        <v>1110000</v>
      </c>
      <c r="U17" t="s">
        <v>230</v>
      </c>
    </row>
    <row r="18" spans="1:21" x14ac:dyDescent="0.3">
      <c r="A18" s="34">
        <v>0</v>
      </c>
      <c r="B18" s="20">
        <v>17</v>
      </c>
      <c r="C18" s="20">
        <v>18</v>
      </c>
      <c r="D18" s="23">
        <v>66</v>
      </c>
      <c r="F18" t="s">
        <v>145</v>
      </c>
      <c r="G18" s="20">
        <v>15</v>
      </c>
      <c r="H18" s="23">
        <v>14</v>
      </c>
      <c r="I18">
        <f t="shared" si="6"/>
        <v>21</v>
      </c>
      <c r="J18" s="35"/>
      <c r="M18" s="35"/>
      <c r="N18">
        <f t="shared" si="2"/>
        <v>312</v>
      </c>
      <c r="O18">
        <f t="shared" si="3"/>
        <v>291</v>
      </c>
      <c r="P18">
        <f t="shared" si="4"/>
        <v>312</v>
      </c>
      <c r="Q18">
        <f t="shared" si="5"/>
        <v>312</v>
      </c>
      <c r="S18" t="s">
        <v>226</v>
      </c>
      <c r="T18">
        <f>SUMPRODUCT(S2:S14,M2:M14)</f>
        <v>2554800</v>
      </c>
    </row>
    <row r="19" spans="1:21" x14ac:dyDescent="0.3">
      <c r="A19" s="34">
        <v>54</v>
      </c>
      <c r="B19" s="20">
        <v>7</v>
      </c>
      <c r="C19" s="20">
        <v>9</v>
      </c>
      <c r="D19" s="23">
        <v>104</v>
      </c>
      <c r="F19" t="s">
        <v>151</v>
      </c>
      <c r="G19" s="20">
        <v>21</v>
      </c>
      <c r="H19" s="23">
        <v>14</v>
      </c>
      <c r="I19">
        <f t="shared" si="6"/>
        <v>21</v>
      </c>
      <c r="J19" s="35"/>
      <c r="M19" s="35"/>
      <c r="N19">
        <f t="shared" si="2"/>
        <v>21</v>
      </c>
      <c r="O19">
        <f t="shared" si="3"/>
        <v>0</v>
      </c>
      <c r="P19">
        <f t="shared" si="4"/>
        <v>21</v>
      </c>
      <c r="Q19">
        <f t="shared" si="5"/>
        <v>21</v>
      </c>
      <c r="R19">
        <v>1.95</v>
      </c>
      <c r="S19" t="s">
        <v>227</v>
      </c>
      <c r="T19">
        <f>SUMPRODUCT(A2:A147,D2:D147)*R19</f>
        <v>892021.65</v>
      </c>
    </row>
    <row r="20" spans="1:21" x14ac:dyDescent="0.3">
      <c r="A20" s="34">
        <v>17</v>
      </c>
      <c r="B20" s="20">
        <v>5</v>
      </c>
      <c r="C20" s="20">
        <v>6</v>
      </c>
      <c r="D20" s="23">
        <v>115</v>
      </c>
      <c r="F20" t="s">
        <v>159</v>
      </c>
      <c r="G20" s="20">
        <v>29</v>
      </c>
      <c r="H20" s="23">
        <v>14</v>
      </c>
      <c r="I20">
        <f t="shared" si="6"/>
        <v>21</v>
      </c>
      <c r="J20" s="35"/>
      <c r="M20" s="35"/>
      <c r="N20">
        <f t="shared" si="2"/>
        <v>21</v>
      </c>
      <c r="O20">
        <f t="shared" si="3"/>
        <v>0</v>
      </c>
      <c r="P20">
        <f t="shared" si="4"/>
        <v>21</v>
      </c>
      <c r="Q20">
        <f t="shared" si="5"/>
        <v>21</v>
      </c>
      <c r="S20" s="25" t="s">
        <v>228</v>
      </c>
      <c r="T20" s="36">
        <f>SUM(T17:T19)</f>
        <v>4556821.6500000004</v>
      </c>
    </row>
    <row r="21" spans="1:21" x14ac:dyDescent="0.3">
      <c r="A21" s="34">
        <v>0</v>
      </c>
      <c r="B21" s="20">
        <v>17</v>
      </c>
      <c r="C21" s="20">
        <v>21</v>
      </c>
      <c r="D21" s="23">
        <v>124</v>
      </c>
      <c r="F21" t="s">
        <v>170</v>
      </c>
      <c r="G21" s="20">
        <v>42</v>
      </c>
      <c r="H21" s="23">
        <v>14</v>
      </c>
      <c r="I21">
        <f t="shared" si="6"/>
        <v>21</v>
      </c>
      <c r="J21" s="35"/>
      <c r="M21" s="35"/>
      <c r="N21">
        <f t="shared" si="2"/>
        <v>69.999999999999901</v>
      </c>
      <c r="O21">
        <f t="shared" si="3"/>
        <v>49.000000000000014</v>
      </c>
      <c r="P21">
        <f t="shared" si="4"/>
        <v>69.999999999999901</v>
      </c>
      <c r="Q21">
        <f t="shared" si="5"/>
        <v>70.000000000000014</v>
      </c>
    </row>
    <row r="22" spans="1:21" x14ac:dyDescent="0.3">
      <c r="A22" s="34">
        <v>0</v>
      </c>
      <c r="B22" s="20">
        <v>30</v>
      </c>
      <c r="C22" s="20">
        <v>34</v>
      </c>
      <c r="D22" s="23">
        <v>94</v>
      </c>
      <c r="F22" t="s">
        <v>140</v>
      </c>
      <c r="G22" s="20">
        <v>10</v>
      </c>
      <c r="H22" s="23">
        <v>12</v>
      </c>
      <c r="I22">
        <f t="shared" si="6"/>
        <v>18</v>
      </c>
      <c r="J22" s="35"/>
      <c r="M22" s="35"/>
      <c r="N22">
        <f t="shared" si="2"/>
        <v>18</v>
      </c>
      <c r="O22">
        <f t="shared" si="3"/>
        <v>0</v>
      </c>
      <c r="P22">
        <f t="shared" si="4"/>
        <v>18</v>
      </c>
      <c r="Q22">
        <f t="shared" si="5"/>
        <v>18</v>
      </c>
      <c r="S22" t="s">
        <v>229</v>
      </c>
      <c r="T22">
        <v>210000</v>
      </c>
    </row>
    <row r="23" spans="1:21" x14ac:dyDescent="0.3">
      <c r="A23" s="34">
        <v>0</v>
      </c>
      <c r="B23" s="20">
        <v>31</v>
      </c>
      <c r="C23" s="20">
        <v>32</v>
      </c>
      <c r="D23" s="23">
        <v>80</v>
      </c>
      <c r="F23" t="s">
        <v>144</v>
      </c>
      <c r="G23" s="20">
        <v>14</v>
      </c>
      <c r="H23" s="23">
        <v>12</v>
      </c>
      <c r="I23">
        <f t="shared" si="6"/>
        <v>18</v>
      </c>
      <c r="J23" s="35"/>
      <c r="M23" s="35"/>
      <c r="N23">
        <f t="shared" si="2"/>
        <v>18</v>
      </c>
      <c r="O23">
        <f t="shared" si="3"/>
        <v>0</v>
      </c>
      <c r="P23">
        <f t="shared" si="4"/>
        <v>18</v>
      </c>
      <c r="Q23">
        <f t="shared" si="5"/>
        <v>18</v>
      </c>
    </row>
    <row r="24" spans="1:21" x14ac:dyDescent="0.3">
      <c r="A24" s="34">
        <v>0</v>
      </c>
      <c r="B24" s="20">
        <v>18</v>
      </c>
      <c r="C24" s="20">
        <v>25</v>
      </c>
      <c r="D24" s="23">
        <v>113</v>
      </c>
      <c r="F24" t="s">
        <v>154</v>
      </c>
      <c r="G24" s="20">
        <v>24</v>
      </c>
      <c r="H24" s="23">
        <v>12</v>
      </c>
      <c r="I24">
        <f t="shared" si="6"/>
        <v>18</v>
      </c>
      <c r="J24" s="35"/>
      <c r="M24" s="35"/>
      <c r="N24">
        <f t="shared" si="2"/>
        <v>293.00000000000011</v>
      </c>
      <c r="O24">
        <f t="shared" si="3"/>
        <v>275.00000000000011</v>
      </c>
      <c r="P24">
        <f t="shared" si="4"/>
        <v>293.00000000000011</v>
      </c>
      <c r="Q24">
        <f t="shared" si="5"/>
        <v>293.00000000000011</v>
      </c>
      <c r="T24">
        <f>IF(J2=J3, 2, 1)</f>
        <v>1</v>
      </c>
    </row>
    <row r="25" spans="1:21" x14ac:dyDescent="0.3">
      <c r="A25" s="34">
        <v>0</v>
      </c>
      <c r="B25" s="20">
        <v>5</v>
      </c>
      <c r="C25" s="20">
        <v>9</v>
      </c>
      <c r="D25" s="23">
        <v>47</v>
      </c>
      <c r="F25" t="s">
        <v>177</v>
      </c>
      <c r="G25" s="20">
        <v>49</v>
      </c>
      <c r="H25" s="23">
        <v>12</v>
      </c>
      <c r="I25">
        <f t="shared" si="6"/>
        <v>18</v>
      </c>
      <c r="J25" s="35"/>
      <c r="M25" s="35"/>
      <c r="N25">
        <f t="shared" si="2"/>
        <v>43</v>
      </c>
      <c r="O25">
        <f t="shared" si="3"/>
        <v>25</v>
      </c>
      <c r="P25">
        <f t="shared" si="4"/>
        <v>43</v>
      </c>
      <c r="Q25">
        <f t="shared" si="5"/>
        <v>43</v>
      </c>
    </row>
    <row r="26" spans="1:21" x14ac:dyDescent="0.3">
      <c r="A26" s="34">
        <v>0</v>
      </c>
      <c r="B26" s="20">
        <v>37</v>
      </c>
      <c r="C26" s="20">
        <v>44</v>
      </c>
      <c r="D26" s="23">
        <v>112</v>
      </c>
      <c r="F26" t="s">
        <v>143</v>
      </c>
      <c r="G26" s="20">
        <v>13</v>
      </c>
      <c r="H26" s="23">
        <v>11</v>
      </c>
      <c r="I26">
        <f t="shared" si="6"/>
        <v>17</v>
      </c>
      <c r="J26" s="35"/>
      <c r="M26" s="35"/>
      <c r="N26">
        <f t="shared" si="2"/>
        <v>20</v>
      </c>
      <c r="O26">
        <f t="shared" si="3"/>
        <v>3</v>
      </c>
      <c r="P26">
        <f t="shared" si="4"/>
        <v>20</v>
      </c>
      <c r="Q26">
        <f t="shared" si="5"/>
        <v>20</v>
      </c>
    </row>
    <row r="27" spans="1:21" x14ac:dyDescent="0.3">
      <c r="A27" s="34">
        <v>3</v>
      </c>
      <c r="B27" s="20">
        <v>47</v>
      </c>
      <c r="C27" s="20">
        <v>51</v>
      </c>
      <c r="D27" s="23">
        <v>103</v>
      </c>
      <c r="F27" t="s">
        <v>147</v>
      </c>
      <c r="G27" s="20">
        <v>17</v>
      </c>
      <c r="H27" s="23">
        <v>10</v>
      </c>
      <c r="I27">
        <f t="shared" si="6"/>
        <v>15</v>
      </c>
      <c r="J27" s="35"/>
      <c r="M27" s="35"/>
      <c r="N27">
        <f t="shared" si="2"/>
        <v>15</v>
      </c>
      <c r="O27">
        <f t="shared" si="3"/>
        <v>0</v>
      </c>
      <c r="P27">
        <f t="shared" si="4"/>
        <v>15</v>
      </c>
      <c r="Q27">
        <f t="shared" si="5"/>
        <v>15</v>
      </c>
    </row>
    <row r="28" spans="1:21" x14ac:dyDescent="0.3">
      <c r="A28" s="34">
        <v>0</v>
      </c>
      <c r="B28" s="20">
        <v>4</v>
      </c>
      <c r="C28" s="20">
        <v>5</v>
      </c>
      <c r="D28" s="23">
        <v>111</v>
      </c>
      <c r="F28" t="s">
        <v>148</v>
      </c>
      <c r="G28" s="20">
        <v>18</v>
      </c>
      <c r="H28" s="23">
        <v>9</v>
      </c>
      <c r="I28">
        <f t="shared" si="6"/>
        <v>14</v>
      </c>
      <c r="J28" s="35"/>
      <c r="M28" s="35"/>
      <c r="N28">
        <f t="shared" si="2"/>
        <v>29</v>
      </c>
      <c r="O28">
        <f t="shared" si="3"/>
        <v>15</v>
      </c>
      <c r="P28">
        <f t="shared" si="4"/>
        <v>29</v>
      </c>
      <c r="Q28">
        <f t="shared" si="5"/>
        <v>29</v>
      </c>
    </row>
    <row r="29" spans="1:21" x14ac:dyDescent="0.3">
      <c r="A29" s="34">
        <v>0</v>
      </c>
      <c r="B29" s="20">
        <v>11</v>
      </c>
      <c r="C29" s="20">
        <v>13</v>
      </c>
      <c r="D29" s="23">
        <v>68</v>
      </c>
      <c r="F29" t="s">
        <v>160</v>
      </c>
      <c r="G29" s="20">
        <v>30</v>
      </c>
      <c r="H29" s="23">
        <v>9</v>
      </c>
      <c r="I29">
        <f t="shared" si="6"/>
        <v>14</v>
      </c>
      <c r="J29" s="35"/>
      <c r="M29" s="35"/>
      <c r="N29">
        <f t="shared" si="2"/>
        <v>14</v>
      </c>
      <c r="O29">
        <f t="shared" si="3"/>
        <v>0</v>
      </c>
      <c r="P29">
        <f t="shared" si="4"/>
        <v>14</v>
      </c>
      <c r="Q29">
        <f t="shared" si="5"/>
        <v>14</v>
      </c>
    </row>
    <row r="30" spans="1:21" x14ac:dyDescent="0.3">
      <c r="A30" s="34">
        <v>0</v>
      </c>
      <c r="B30" s="20">
        <v>25</v>
      </c>
      <c r="C30" s="20">
        <v>29</v>
      </c>
      <c r="D30" s="23">
        <v>33</v>
      </c>
      <c r="F30" t="s">
        <v>165</v>
      </c>
      <c r="G30" s="20">
        <v>36</v>
      </c>
      <c r="H30" s="23">
        <v>9</v>
      </c>
      <c r="I30">
        <f t="shared" si="6"/>
        <v>14</v>
      </c>
      <c r="J30" s="35"/>
      <c r="M30" s="35"/>
      <c r="N30">
        <f t="shared" si="2"/>
        <v>14</v>
      </c>
      <c r="O30">
        <f t="shared" si="3"/>
        <v>0</v>
      </c>
      <c r="P30">
        <f t="shared" si="4"/>
        <v>14</v>
      </c>
      <c r="Q30">
        <f t="shared" si="5"/>
        <v>14</v>
      </c>
    </row>
    <row r="31" spans="1:21" x14ac:dyDescent="0.3">
      <c r="A31" s="34">
        <v>0</v>
      </c>
      <c r="B31" s="20">
        <v>39</v>
      </c>
      <c r="C31" s="20">
        <v>40</v>
      </c>
      <c r="D31" s="23">
        <v>68</v>
      </c>
      <c r="F31" t="s">
        <v>179</v>
      </c>
      <c r="G31" s="20">
        <v>52</v>
      </c>
      <c r="H31" s="23">
        <v>9</v>
      </c>
      <c r="I31">
        <f t="shared" si="6"/>
        <v>14</v>
      </c>
      <c r="J31" s="35"/>
      <c r="M31" s="35"/>
      <c r="N31">
        <f t="shared" si="2"/>
        <v>14</v>
      </c>
      <c r="O31">
        <f t="shared" si="3"/>
        <v>0</v>
      </c>
      <c r="P31">
        <f t="shared" si="4"/>
        <v>14</v>
      </c>
      <c r="Q31">
        <f t="shared" si="5"/>
        <v>14</v>
      </c>
    </row>
    <row r="32" spans="1:21" x14ac:dyDescent="0.3">
      <c r="A32" s="34">
        <v>0</v>
      </c>
      <c r="B32" s="20">
        <v>31</v>
      </c>
      <c r="C32" s="20">
        <v>37</v>
      </c>
      <c r="D32" s="23">
        <v>72</v>
      </c>
      <c r="F32" t="s">
        <v>138</v>
      </c>
      <c r="G32" s="20">
        <v>8</v>
      </c>
      <c r="H32" s="23">
        <v>8</v>
      </c>
      <c r="I32">
        <f t="shared" si="6"/>
        <v>12</v>
      </c>
      <c r="J32" s="35"/>
      <c r="M32" s="35"/>
      <c r="N32">
        <f t="shared" si="2"/>
        <v>12</v>
      </c>
      <c r="O32">
        <f t="shared" si="3"/>
        <v>0</v>
      </c>
      <c r="P32">
        <f t="shared" si="4"/>
        <v>12</v>
      </c>
      <c r="Q32">
        <f t="shared" si="5"/>
        <v>12</v>
      </c>
    </row>
    <row r="33" spans="1:17" x14ac:dyDescent="0.3">
      <c r="A33" s="34">
        <v>21</v>
      </c>
      <c r="B33" s="20">
        <v>7</v>
      </c>
      <c r="C33" s="20">
        <v>21</v>
      </c>
      <c r="D33" s="23">
        <v>325</v>
      </c>
      <c r="F33" t="s">
        <v>163</v>
      </c>
      <c r="G33" s="20">
        <v>34</v>
      </c>
      <c r="H33" s="23">
        <v>8</v>
      </c>
      <c r="I33">
        <f t="shared" si="6"/>
        <v>12</v>
      </c>
      <c r="J33" s="35"/>
      <c r="M33" s="35"/>
      <c r="N33">
        <f t="shared" si="2"/>
        <v>40</v>
      </c>
      <c r="O33">
        <f t="shared" si="3"/>
        <v>28</v>
      </c>
      <c r="P33">
        <f t="shared" si="4"/>
        <v>40</v>
      </c>
      <c r="Q33">
        <f t="shared" si="5"/>
        <v>40</v>
      </c>
    </row>
    <row r="34" spans="1:17" x14ac:dyDescent="0.3">
      <c r="A34" s="34">
        <v>0</v>
      </c>
      <c r="B34" s="20">
        <v>14</v>
      </c>
      <c r="C34" s="20">
        <v>19</v>
      </c>
      <c r="D34" s="23">
        <v>73</v>
      </c>
      <c r="F34" t="s">
        <v>135</v>
      </c>
      <c r="G34" s="20">
        <v>5</v>
      </c>
      <c r="H34" s="23">
        <v>7</v>
      </c>
      <c r="I34">
        <f t="shared" si="6"/>
        <v>11</v>
      </c>
      <c r="J34" s="35"/>
      <c r="M34" s="35"/>
      <c r="N34">
        <f t="shared" si="2"/>
        <v>28</v>
      </c>
      <c r="O34">
        <f t="shared" si="3"/>
        <v>17</v>
      </c>
      <c r="P34">
        <f t="shared" si="4"/>
        <v>28</v>
      </c>
      <c r="Q34">
        <f t="shared" si="5"/>
        <v>28</v>
      </c>
    </row>
    <row r="35" spans="1:17" x14ac:dyDescent="0.3">
      <c r="A35" s="34">
        <v>0</v>
      </c>
      <c r="B35" s="20">
        <v>6</v>
      </c>
      <c r="C35" s="20">
        <v>11</v>
      </c>
      <c r="D35" s="23">
        <v>72</v>
      </c>
      <c r="F35" t="s">
        <v>157</v>
      </c>
      <c r="G35" s="20">
        <v>27</v>
      </c>
      <c r="H35" s="23">
        <v>7</v>
      </c>
      <c r="I35">
        <f t="shared" si="6"/>
        <v>11</v>
      </c>
      <c r="J35" s="35"/>
      <c r="M35" s="35"/>
      <c r="N35">
        <f t="shared" si="2"/>
        <v>11</v>
      </c>
      <c r="O35">
        <f t="shared" si="3"/>
        <v>0</v>
      </c>
      <c r="P35">
        <f t="shared" si="4"/>
        <v>11</v>
      </c>
      <c r="Q35">
        <f t="shared" si="5"/>
        <v>11</v>
      </c>
    </row>
    <row r="36" spans="1:17" x14ac:dyDescent="0.3">
      <c r="A36" s="34">
        <v>0</v>
      </c>
      <c r="B36" s="20">
        <v>41</v>
      </c>
      <c r="C36" s="20">
        <v>49</v>
      </c>
      <c r="D36" s="23">
        <v>210</v>
      </c>
      <c r="F36" t="s">
        <v>171</v>
      </c>
      <c r="G36" s="20">
        <v>43</v>
      </c>
      <c r="H36" s="23">
        <v>7</v>
      </c>
      <c r="I36">
        <f t="shared" si="6"/>
        <v>11</v>
      </c>
      <c r="J36" s="35"/>
      <c r="M36" s="35"/>
      <c r="N36">
        <f t="shared" si="2"/>
        <v>49.000000000000014</v>
      </c>
      <c r="O36">
        <f t="shared" si="3"/>
        <v>38.000000000000014</v>
      </c>
      <c r="P36">
        <f t="shared" si="4"/>
        <v>49.000000000000014</v>
      </c>
      <c r="Q36">
        <f t="shared" si="5"/>
        <v>49.000000000000014</v>
      </c>
    </row>
    <row r="37" spans="1:17" x14ac:dyDescent="0.3">
      <c r="A37" s="34">
        <v>293.00000000000011</v>
      </c>
      <c r="B37" s="20">
        <v>23</v>
      </c>
      <c r="C37" s="20">
        <v>24</v>
      </c>
      <c r="D37" s="23">
        <v>56</v>
      </c>
      <c r="F37" t="s">
        <v>176</v>
      </c>
      <c r="G37" s="20">
        <v>48</v>
      </c>
      <c r="H37" s="23">
        <v>7</v>
      </c>
      <c r="I37">
        <f t="shared" si="6"/>
        <v>11</v>
      </c>
      <c r="J37" s="35"/>
      <c r="M37" s="35"/>
      <c r="N37">
        <f t="shared" si="2"/>
        <v>11</v>
      </c>
      <c r="O37">
        <f t="shared" si="3"/>
        <v>0</v>
      </c>
      <c r="P37">
        <f t="shared" si="4"/>
        <v>11</v>
      </c>
      <c r="Q37">
        <f t="shared" si="5"/>
        <v>11</v>
      </c>
    </row>
    <row r="38" spans="1:17" x14ac:dyDescent="0.3">
      <c r="A38" s="34">
        <v>0</v>
      </c>
      <c r="B38" s="20">
        <v>25</v>
      </c>
      <c r="C38" s="20">
        <v>26</v>
      </c>
      <c r="D38" s="23">
        <v>85</v>
      </c>
      <c r="F38" t="s">
        <v>162</v>
      </c>
      <c r="G38" s="20">
        <v>32</v>
      </c>
      <c r="H38" s="23">
        <v>6</v>
      </c>
      <c r="I38">
        <f t="shared" si="6"/>
        <v>9</v>
      </c>
      <c r="J38" s="35"/>
      <c r="M38" s="35"/>
      <c r="N38">
        <f t="shared" si="2"/>
        <v>19</v>
      </c>
      <c r="O38">
        <f t="shared" si="3"/>
        <v>10</v>
      </c>
      <c r="P38">
        <f t="shared" si="4"/>
        <v>19</v>
      </c>
      <c r="Q38">
        <f t="shared" si="5"/>
        <v>19</v>
      </c>
    </row>
    <row r="39" spans="1:17" x14ac:dyDescent="0.3">
      <c r="A39" s="34">
        <v>0</v>
      </c>
      <c r="B39" s="20">
        <v>42</v>
      </c>
      <c r="C39" s="20">
        <v>47</v>
      </c>
      <c r="D39" s="23">
        <v>191</v>
      </c>
      <c r="F39" t="s">
        <v>139</v>
      </c>
      <c r="G39" s="20">
        <v>9</v>
      </c>
      <c r="H39" s="23">
        <v>4</v>
      </c>
      <c r="I39">
        <f t="shared" si="6"/>
        <v>6</v>
      </c>
      <c r="J39" s="35"/>
      <c r="M39" s="35"/>
      <c r="N39">
        <f t="shared" si="2"/>
        <v>54</v>
      </c>
      <c r="O39">
        <f t="shared" si="3"/>
        <v>48</v>
      </c>
      <c r="P39">
        <f t="shared" si="4"/>
        <v>54</v>
      </c>
      <c r="Q39">
        <f t="shared" si="5"/>
        <v>54</v>
      </c>
    </row>
    <row r="40" spans="1:17" x14ac:dyDescent="0.3">
      <c r="A40" s="34">
        <v>0</v>
      </c>
      <c r="B40" s="20">
        <v>30</v>
      </c>
      <c r="C40" s="20">
        <v>36</v>
      </c>
      <c r="D40" s="23">
        <v>75</v>
      </c>
      <c r="F40" t="s">
        <v>152</v>
      </c>
      <c r="G40" s="20">
        <v>22</v>
      </c>
      <c r="H40" s="23">
        <v>4</v>
      </c>
      <c r="I40">
        <f t="shared" si="6"/>
        <v>6</v>
      </c>
      <c r="J40" s="35"/>
      <c r="M40" s="35"/>
      <c r="N40">
        <f t="shared" si="2"/>
        <v>256.00000000000011</v>
      </c>
      <c r="O40">
        <f t="shared" si="3"/>
        <v>250.00000000000009</v>
      </c>
      <c r="P40">
        <f t="shared" si="4"/>
        <v>256.00000000000011</v>
      </c>
      <c r="Q40">
        <f t="shared" si="5"/>
        <v>256.00000000000011</v>
      </c>
    </row>
    <row r="41" spans="1:17" x14ac:dyDescent="0.3">
      <c r="A41" s="34">
        <v>0</v>
      </c>
      <c r="B41" s="20">
        <v>14</v>
      </c>
      <c r="C41" s="20">
        <v>15</v>
      </c>
      <c r="D41" s="23">
        <v>82</v>
      </c>
      <c r="F41" t="s">
        <v>136</v>
      </c>
      <c r="G41" s="20">
        <v>6</v>
      </c>
      <c r="H41" s="23">
        <v>3</v>
      </c>
      <c r="I41">
        <f t="shared" si="6"/>
        <v>5</v>
      </c>
      <c r="J41" s="35"/>
      <c r="M41" s="35"/>
      <c r="N41">
        <f t="shared" si="2"/>
        <v>17</v>
      </c>
      <c r="O41">
        <f t="shared" si="3"/>
        <v>12</v>
      </c>
      <c r="P41">
        <f t="shared" si="4"/>
        <v>17</v>
      </c>
      <c r="Q41">
        <f t="shared" si="5"/>
        <v>17</v>
      </c>
    </row>
    <row r="42" spans="1:17" x14ac:dyDescent="0.3">
      <c r="A42" s="34">
        <v>20</v>
      </c>
      <c r="B42" s="20">
        <v>9</v>
      </c>
      <c r="C42" s="20">
        <v>13</v>
      </c>
      <c r="D42" s="23">
        <v>159</v>
      </c>
      <c r="F42" t="s">
        <v>168</v>
      </c>
      <c r="G42" s="20">
        <v>40</v>
      </c>
      <c r="H42" s="23">
        <v>3</v>
      </c>
      <c r="I42">
        <f t="shared" si="6"/>
        <v>5</v>
      </c>
      <c r="J42" s="35"/>
      <c r="M42" s="35"/>
      <c r="N42">
        <f t="shared" si="2"/>
        <v>7</v>
      </c>
      <c r="O42">
        <f t="shared" si="3"/>
        <v>2</v>
      </c>
      <c r="P42">
        <f t="shared" si="4"/>
        <v>7</v>
      </c>
      <c r="Q42">
        <f t="shared" si="5"/>
        <v>7</v>
      </c>
    </row>
    <row r="43" spans="1:17" x14ac:dyDescent="0.3">
      <c r="A43" s="34">
        <v>0</v>
      </c>
      <c r="B43" s="20">
        <v>29</v>
      </c>
      <c r="C43" s="20">
        <v>33</v>
      </c>
      <c r="D43" s="23">
        <v>170</v>
      </c>
      <c r="F43" t="s">
        <v>141</v>
      </c>
      <c r="G43" s="20">
        <v>11</v>
      </c>
      <c r="H43" s="23">
        <v>2</v>
      </c>
      <c r="I43">
        <f t="shared" si="6"/>
        <v>3</v>
      </c>
      <c r="J43" s="35"/>
      <c r="M43" s="35"/>
      <c r="N43">
        <f t="shared" si="2"/>
        <v>3</v>
      </c>
      <c r="O43">
        <f t="shared" si="3"/>
        <v>0</v>
      </c>
      <c r="P43">
        <f t="shared" si="4"/>
        <v>3</v>
      </c>
      <c r="Q43">
        <f t="shared" si="5"/>
        <v>3</v>
      </c>
    </row>
    <row r="44" spans="1:17" x14ac:dyDescent="0.3">
      <c r="A44" s="34">
        <v>14</v>
      </c>
      <c r="B44" s="20">
        <v>49</v>
      </c>
      <c r="C44" s="20">
        <v>52</v>
      </c>
      <c r="D44" s="23">
        <v>71</v>
      </c>
      <c r="F44" t="s">
        <v>161</v>
      </c>
      <c r="G44" s="20">
        <v>31</v>
      </c>
      <c r="H44" s="23">
        <v>2</v>
      </c>
      <c r="I44">
        <f t="shared" si="6"/>
        <v>3</v>
      </c>
      <c r="J44" s="35"/>
      <c r="M44" s="35"/>
      <c r="N44">
        <f t="shared" si="2"/>
        <v>3</v>
      </c>
      <c r="O44">
        <f t="shared" si="3"/>
        <v>0</v>
      </c>
      <c r="P44">
        <f t="shared" si="4"/>
        <v>3</v>
      </c>
      <c r="Q44">
        <f t="shared" si="5"/>
        <v>3</v>
      </c>
    </row>
    <row r="45" spans="1:17" x14ac:dyDescent="0.3">
      <c r="A45" s="34">
        <v>0</v>
      </c>
      <c r="B45" s="20">
        <v>20</v>
      </c>
      <c r="C45" s="20">
        <v>26</v>
      </c>
      <c r="D45" s="23">
        <v>105</v>
      </c>
      <c r="F45" t="s">
        <v>155</v>
      </c>
      <c r="G45" s="20">
        <v>33</v>
      </c>
      <c r="H45" s="23">
        <v>2</v>
      </c>
      <c r="I45">
        <f t="shared" si="6"/>
        <v>3</v>
      </c>
      <c r="J45" s="35"/>
      <c r="M45" s="35"/>
      <c r="N45">
        <f t="shared" si="2"/>
        <v>3</v>
      </c>
      <c r="O45">
        <f t="shared" si="3"/>
        <v>0</v>
      </c>
      <c r="P45">
        <f t="shared" si="4"/>
        <v>3</v>
      </c>
      <c r="Q45">
        <f t="shared" si="5"/>
        <v>3</v>
      </c>
    </row>
    <row r="46" spans="1:17" x14ac:dyDescent="0.3">
      <c r="A46" s="34">
        <v>0</v>
      </c>
      <c r="B46" s="20">
        <v>13</v>
      </c>
      <c r="C46" s="20">
        <v>17</v>
      </c>
      <c r="D46" s="23">
        <v>77</v>
      </c>
      <c r="F46" t="s">
        <v>178</v>
      </c>
      <c r="G46" s="20">
        <v>51</v>
      </c>
      <c r="H46" s="23">
        <v>2</v>
      </c>
      <c r="I46">
        <f t="shared" si="6"/>
        <v>3</v>
      </c>
      <c r="J46" s="35"/>
      <c r="M46" s="35"/>
      <c r="N46">
        <f t="shared" si="2"/>
        <v>3</v>
      </c>
      <c r="O46">
        <f t="shared" si="3"/>
        <v>0</v>
      </c>
      <c r="P46">
        <f t="shared" si="4"/>
        <v>3</v>
      </c>
      <c r="Q46">
        <f t="shared" si="5"/>
        <v>3</v>
      </c>
    </row>
    <row r="47" spans="1:17" x14ac:dyDescent="0.3">
      <c r="A47" s="34">
        <v>0</v>
      </c>
      <c r="B47" s="20">
        <v>35</v>
      </c>
      <c r="C47" s="20">
        <v>41</v>
      </c>
      <c r="D47" s="23">
        <v>79</v>
      </c>
      <c r="F47" t="s">
        <v>167</v>
      </c>
      <c r="G47" s="20">
        <v>39</v>
      </c>
      <c r="H47" s="23">
        <v>1</v>
      </c>
      <c r="I47">
        <f t="shared" si="6"/>
        <v>2</v>
      </c>
      <c r="J47" s="35"/>
      <c r="M47" s="35"/>
      <c r="N47">
        <f t="shared" si="2"/>
        <v>2</v>
      </c>
      <c r="O47">
        <f t="shared" si="3"/>
        <v>0</v>
      </c>
      <c r="P47">
        <f t="shared" si="4"/>
        <v>2</v>
      </c>
      <c r="Q47">
        <f t="shared" si="5"/>
        <v>2</v>
      </c>
    </row>
    <row r="48" spans="1:17" x14ac:dyDescent="0.3">
      <c r="A48" s="34">
        <v>0</v>
      </c>
      <c r="B48" s="20">
        <v>40</v>
      </c>
      <c r="C48" s="20">
        <v>45</v>
      </c>
      <c r="D48" s="23">
        <v>185</v>
      </c>
      <c r="F48" t="s">
        <v>155</v>
      </c>
      <c r="G48" s="20">
        <v>25</v>
      </c>
      <c r="H48" s="23">
        <v>0</v>
      </c>
      <c r="I48">
        <f t="shared" si="6"/>
        <v>0</v>
      </c>
      <c r="J48" s="35"/>
      <c r="M48" s="35"/>
      <c r="N48">
        <f t="shared" si="2"/>
        <v>0</v>
      </c>
      <c r="O48">
        <f t="shared" si="3"/>
        <v>0</v>
      </c>
      <c r="P48">
        <f t="shared" si="4"/>
        <v>0</v>
      </c>
      <c r="Q48">
        <f t="shared" si="5"/>
        <v>0</v>
      </c>
    </row>
    <row r="49" spans="1:17" x14ac:dyDescent="0.3">
      <c r="A49" s="34">
        <v>19</v>
      </c>
      <c r="B49" s="20">
        <v>24</v>
      </c>
      <c r="C49" s="20">
        <v>32</v>
      </c>
      <c r="D49" s="23">
        <v>98</v>
      </c>
      <c r="F49" t="s">
        <v>166</v>
      </c>
      <c r="G49" s="20">
        <v>37</v>
      </c>
      <c r="H49" s="23">
        <v>0</v>
      </c>
      <c r="I49">
        <f t="shared" si="6"/>
        <v>0</v>
      </c>
      <c r="J49" s="35"/>
      <c r="M49" s="35"/>
      <c r="N49">
        <f t="shared" si="2"/>
        <v>0</v>
      </c>
      <c r="O49">
        <f t="shared" si="3"/>
        <v>0</v>
      </c>
      <c r="P49">
        <f t="shared" si="4"/>
        <v>0</v>
      </c>
      <c r="Q49">
        <f t="shared" si="5"/>
        <v>0</v>
      </c>
    </row>
    <row r="50" spans="1:17" x14ac:dyDescent="0.3">
      <c r="A50" s="34">
        <v>0</v>
      </c>
      <c r="B50" s="20">
        <v>34</v>
      </c>
      <c r="C50" s="20">
        <v>42</v>
      </c>
      <c r="D50" s="23">
        <v>84</v>
      </c>
    </row>
    <row r="51" spans="1:17" x14ac:dyDescent="0.3">
      <c r="A51" s="34">
        <v>0</v>
      </c>
      <c r="B51" s="20">
        <v>27</v>
      </c>
      <c r="C51" s="20">
        <v>31</v>
      </c>
      <c r="D51" s="23">
        <v>45</v>
      </c>
      <c r="I51">
        <f>SUM(I2:I49)</f>
        <v>5008</v>
      </c>
    </row>
    <row r="52" spans="1:17" x14ac:dyDescent="0.3">
      <c r="A52" s="34">
        <v>0</v>
      </c>
      <c r="B52" s="20">
        <v>34</v>
      </c>
      <c r="C52" s="20">
        <v>35</v>
      </c>
      <c r="D52" s="23">
        <v>57</v>
      </c>
    </row>
    <row r="53" spans="1:17" x14ac:dyDescent="0.3">
      <c r="A53" s="34">
        <v>0</v>
      </c>
      <c r="B53" s="20">
        <v>29</v>
      </c>
      <c r="C53" s="20">
        <v>35</v>
      </c>
      <c r="D53" s="23">
        <v>129</v>
      </c>
    </row>
    <row r="54" spans="1:17" x14ac:dyDescent="0.3">
      <c r="A54" s="34">
        <v>255</v>
      </c>
      <c r="B54" s="20">
        <v>15</v>
      </c>
      <c r="C54" s="20">
        <v>20</v>
      </c>
      <c r="D54" s="23">
        <v>75</v>
      </c>
    </row>
    <row r="55" spans="1:17" x14ac:dyDescent="0.3">
      <c r="A55" s="34">
        <v>0</v>
      </c>
      <c r="B55" s="20">
        <v>45</v>
      </c>
      <c r="C55" s="20">
        <v>46</v>
      </c>
      <c r="D55" s="23">
        <v>124</v>
      </c>
    </row>
    <row r="56" spans="1:17" x14ac:dyDescent="0.3">
      <c r="A56" s="34">
        <v>0</v>
      </c>
      <c r="B56" s="20">
        <v>44</v>
      </c>
      <c r="C56" s="20">
        <v>45</v>
      </c>
      <c r="D56" s="23">
        <v>127</v>
      </c>
    </row>
    <row r="57" spans="1:17" x14ac:dyDescent="0.3">
      <c r="A57" s="34">
        <v>38.000000000000014</v>
      </c>
      <c r="B57" s="20">
        <v>43</v>
      </c>
      <c r="C57" s="20">
        <v>44</v>
      </c>
      <c r="D57" s="23">
        <v>56</v>
      </c>
    </row>
    <row r="58" spans="1:17" x14ac:dyDescent="0.3">
      <c r="A58" s="34">
        <v>0</v>
      </c>
      <c r="B58" s="20">
        <v>27</v>
      </c>
      <c r="C58" s="20">
        <v>28</v>
      </c>
      <c r="D58" s="23">
        <v>60</v>
      </c>
    </row>
    <row r="59" spans="1:17" x14ac:dyDescent="0.3">
      <c r="A59" s="34">
        <v>0</v>
      </c>
      <c r="B59" s="20">
        <v>44</v>
      </c>
      <c r="C59" s="20">
        <v>46</v>
      </c>
      <c r="D59" s="23">
        <v>100</v>
      </c>
    </row>
    <row r="60" spans="1:17" x14ac:dyDescent="0.3">
      <c r="A60" s="34">
        <v>7</v>
      </c>
      <c r="B60" s="20">
        <v>32</v>
      </c>
      <c r="C60" s="20">
        <v>40</v>
      </c>
      <c r="D60" s="23">
        <v>86</v>
      </c>
      <c r="F60" t="s">
        <v>231</v>
      </c>
      <c r="G60">
        <v>47</v>
      </c>
    </row>
    <row r="61" spans="1:17" x14ac:dyDescent="0.3">
      <c r="A61" s="34">
        <v>11</v>
      </c>
      <c r="B61" s="20">
        <v>22</v>
      </c>
      <c r="C61" s="20">
        <v>27</v>
      </c>
      <c r="D61" s="23">
        <v>61</v>
      </c>
      <c r="G61">
        <v>46</v>
      </c>
      <c r="H61">
        <v>45</v>
      </c>
    </row>
    <row r="62" spans="1:17" x14ac:dyDescent="0.3">
      <c r="A62" s="34">
        <v>0</v>
      </c>
      <c r="B62" s="20">
        <v>16</v>
      </c>
      <c r="C62" s="20">
        <v>24</v>
      </c>
      <c r="D62" s="23">
        <v>153</v>
      </c>
      <c r="G62">
        <v>49</v>
      </c>
      <c r="H62">
        <v>48</v>
      </c>
      <c r="I62">
        <v>52</v>
      </c>
    </row>
    <row r="63" spans="1:17" x14ac:dyDescent="0.3">
      <c r="A63" s="34">
        <v>0</v>
      </c>
      <c r="B63" s="20">
        <v>16</v>
      </c>
      <c r="C63" s="20">
        <v>22</v>
      </c>
      <c r="D63" s="23">
        <v>71</v>
      </c>
      <c r="G63">
        <v>51</v>
      </c>
    </row>
    <row r="64" spans="1:17" x14ac:dyDescent="0.3">
      <c r="A64" s="34">
        <v>69.999999999999901</v>
      </c>
      <c r="B64" s="20">
        <v>41</v>
      </c>
      <c r="C64" s="20">
        <v>42</v>
      </c>
      <c r="D64" s="23">
        <v>56</v>
      </c>
    </row>
    <row r="65" spans="1:7" x14ac:dyDescent="0.3">
      <c r="A65" s="34">
        <v>0</v>
      </c>
      <c r="B65" s="20">
        <v>21</v>
      </c>
      <c r="C65" s="20">
        <v>33</v>
      </c>
      <c r="D65" s="23">
        <v>214</v>
      </c>
      <c r="F65" t="s">
        <v>232</v>
      </c>
      <c r="G65">
        <f>D102+D42+D19</f>
        <v>331</v>
      </c>
    </row>
    <row r="66" spans="1:7" x14ac:dyDescent="0.3">
      <c r="A66" s="34">
        <v>0</v>
      </c>
      <c r="B66" s="20">
        <v>20</v>
      </c>
      <c r="C66" s="20">
        <v>22</v>
      </c>
      <c r="D66" s="23">
        <v>135</v>
      </c>
    </row>
    <row r="67" spans="1:7" x14ac:dyDescent="0.3">
      <c r="A67" s="34">
        <v>0</v>
      </c>
      <c r="B67" s="20">
        <v>37</v>
      </c>
      <c r="C67" s="20">
        <v>40</v>
      </c>
      <c r="D67" s="23">
        <v>99</v>
      </c>
    </row>
    <row r="68" spans="1:7" x14ac:dyDescent="0.3">
      <c r="A68" s="34">
        <v>12</v>
      </c>
      <c r="B68" s="20">
        <v>6</v>
      </c>
      <c r="C68" s="20">
        <v>8</v>
      </c>
      <c r="D68" s="23">
        <v>43</v>
      </c>
    </row>
    <row r="69" spans="1:7" x14ac:dyDescent="0.3">
      <c r="A69" s="34">
        <v>0</v>
      </c>
      <c r="B69" s="20">
        <v>4</v>
      </c>
      <c r="C69" s="20">
        <v>7</v>
      </c>
      <c r="D69" s="23">
        <v>170</v>
      </c>
    </row>
    <row r="70" spans="1:7" x14ac:dyDescent="0.3">
      <c r="A70" s="34">
        <v>0</v>
      </c>
      <c r="B70" s="20">
        <v>11</v>
      </c>
      <c r="C70" s="20">
        <v>14</v>
      </c>
      <c r="D70" s="23">
        <v>96</v>
      </c>
    </row>
    <row r="71" spans="1:7" x14ac:dyDescent="0.3">
      <c r="A71" s="34">
        <v>0</v>
      </c>
      <c r="B71" s="20">
        <v>49</v>
      </c>
      <c r="C71" s="20">
        <v>47</v>
      </c>
      <c r="D71" s="23">
        <v>101</v>
      </c>
    </row>
    <row r="72" spans="1:7" x14ac:dyDescent="0.3">
      <c r="A72" s="34">
        <v>0</v>
      </c>
      <c r="B72" s="20">
        <v>8</v>
      </c>
      <c r="C72" s="20">
        <v>10</v>
      </c>
      <c r="D72" s="23">
        <v>168</v>
      </c>
    </row>
    <row r="73" spans="1:7" x14ac:dyDescent="0.3">
      <c r="A73" s="34">
        <v>0</v>
      </c>
      <c r="B73" s="20">
        <v>12</v>
      </c>
      <c r="C73" s="20">
        <v>16</v>
      </c>
      <c r="D73" s="23">
        <v>173</v>
      </c>
    </row>
    <row r="74" spans="1:7" x14ac:dyDescent="0.3">
      <c r="A74" s="34">
        <v>296</v>
      </c>
      <c r="B74" s="20">
        <v>19</v>
      </c>
      <c r="C74" s="20">
        <v>20</v>
      </c>
      <c r="D74" s="23">
        <v>50</v>
      </c>
    </row>
    <row r="75" spans="1:7" x14ac:dyDescent="0.3">
      <c r="A75" s="39">
        <v>0</v>
      </c>
      <c r="B75" s="37">
        <v>10</v>
      </c>
      <c r="C75" s="37">
        <v>3</v>
      </c>
      <c r="D75" s="38">
        <v>315</v>
      </c>
    </row>
    <row r="76" spans="1:7" x14ac:dyDescent="0.3">
      <c r="A76" s="34">
        <v>29</v>
      </c>
      <c r="B76" s="20">
        <v>19</v>
      </c>
      <c r="C76" s="20">
        <v>18</v>
      </c>
      <c r="D76" s="23">
        <v>51</v>
      </c>
    </row>
    <row r="77" spans="1:7" x14ac:dyDescent="0.3">
      <c r="A77" s="34">
        <v>0</v>
      </c>
      <c r="B77" s="20">
        <v>43</v>
      </c>
      <c r="C77" s="20">
        <v>36</v>
      </c>
      <c r="D77" s="23">
        <v>94</v>
      </c>
    </row>
    <row r="78" spans="1:7" x14ac:dyDescent="0.3">
      <c r="A78" s="34">
        <v>18</v>
      </c>
      <c r="B78" s="20">
        <v>15</v>
      </c>
      <c r="C78" s="20">
        <v>10</v>
      </c>
      <c r="D78" s="23">
        <v>95</v>
      </c>
    </row>
    <row r="79" spans="1:7" x14ac:dyDescent="0.3">
      <c r="A79" s="34">
        <v>3</v>
      </c>
      <c r="B79" s="20">
        <v>41</v>
      </c>
      <c r="C79" s="20">
        <v>33</v>
      </c>
      <c r="D79" s="23">
        <v>205</v>
      </c>
    </row>
    <row r="80" spans="1:7" x14ac:dyDescent="0.3">
      <c r="A80" s="34">
        <v>139.00000000000006</v>
      </c>
      <c r="B80" s="20">
        <v>47</v>
      </c>
      <c r="C80" s="20">
        <v>46</v>
      </c>
      <c r="D80" s="23">
        <v>51</v>
      </c>
    </row>
    <row r="81" spans="1:4" x14ac:dyDescent="0.3">
      <c r="A81" s="34">
        <v>820</v>
      </c>
      <c r="B81" s="20">
        <v>35</v>
      </c>
      <c r="C81" s="20">
        <v>26</v>
      </c>
      <c r="D81" s="23">
        <v>106</v>
      </c>
    </row>
    <row r="82" spans="1:4" x14ac:dyDescent="0.3">
      <c r="A82" s="34">
        <v>0</v>
      </c>
      <c r="B82" s="20">
        <v>43</v>
      </c>
      <c r="C82" s="20">
        <v>42</v>
      </c>
      <c r="D82" s="23">
        <v>60</v>
      </c>
    </row>
    <row r="83" spans="1:4" x14ac:dyDescent="0.3">
      <c r="A83" s="34">
        <v>0</v>
      </c>
      <c r="B83" s="20">
        <v>30</v>
      </c>
      <c r="C83" s="20">
        <v>28</v>
      </c>
      <c r="D83" s="23">
        <v>29</v>
      </c>
    </row>
    <row r="84" spans="1:4" x14ac:dyDescent="0.3">
      <c r="A84" s="34">
        <v>11</v>
      </c>
      <c r="B84" s="20">
        <v>49</v>
      </c>
      <c r="C84" s="20">
        <v>48</v>
      </c>
      <c r="D84" s="23">
        <v>61</v>
      </c>
    </row>
    <row r="85" spans="1:4" x14ac:dyDescent="0.3">
      <c r="A85" s="34">
        <v>0</v>
      </c>
      <c r="B85" s="20">
        <v>36</v>
      </c>
      <c r="C85" s="20">
        <v>34</v>
      </c>
      <c r="D85" s="23">
        <v>39</v>
      </c>
    </row>
    <row r="86" spans="1:4" x14ac:dyDescent="0.3">
      <c r="A86" s="34">
        <v>312</v>
      </c>
      <c r="B86" s="20">
        <v>16</v>
      </c>
      <c r="C86" s="20">
        <v>15</v>
      </c>
      <c r="D86" s="23">
        <v>120</v>
      </c>
    </row>
    <row r="87" spans="1:4" x14ac:dyDescent="0.3">
      <c r="A87" s="34">
        <v>0</v>
      </c>
      <c r="B87" s="20">
        <v>37</v>
      </c>
      <c r="C87" s="20">
        <v>36</v>
      </c>
      <c r="D87" s="23">
        <v>65</v>
      </c>
    </row>
    <row r="88" spans="1:4" x14ac:dyDescent="0.3">
      <c r="A88" s="34">
        <v>256.00000000000011</v>
      </c>
      <c r="B88" s="20">
        <v>24</v>
      </c>
      <c r="C88" s="20">
        <v>22</v>
      </c>
      <c r="D88" s="23">
        <v>73</v>
      </c>
    </row>
    <row r="89" spans="1:4" x14ac:dyDescent="0.3">
      <c r="A89" s="34">
        <v>0</v>
      </c>
      <c r="B89" s="20">
        <v>28</v>
      </c>
      <c r="C89" s="20">
        <v>26</v>
      </c>
      <c r="D89" s="23">
        <v>67</v>
      </c>
    </row>
    <row r="90" spans="1:4" x14ac:dyDescent="0.3">
      <c r="A90" s="34">
        <v>0</v>
      </c>
      <c r="B90" s="20">
        <v>31</v>
      </c>
      <c r="C90" s="20">
        <v>30</v>
      </c>
      <c r="D90" s="23">
        <v>62</v>
      </c>
    </row>
    <row r="91" spans="1:4" x14ac:dyDescent="0.3">
      <c r="A91" s="34">
        <v>15</v>
      </c>
      <c r="B91" s="20">
        <v>18</v>
      </c>
      <c r="C91" s="20">
        <v>17</v>
      </c>
      <c r="D91" s="23">
        <v>66</v>
      </c>
    </row>
    <row r="92" spans="1:4" x14ac:dyDescent="0.3">
      <c r="A92" s="34">
        <v>0</v>
      </c>
      <c r="B92" s="20">
        <v>9</v>
      </c>
      <c r="C92" s="20">
        <v>7</v>
      </c>
      <c r="D92" s="23">
        <v>104</v>
      </c>
    </row>
    <row r="93" spans="1:4" x14ac:dyDescent="0.3">
      <c r="A93" s="34">
        <v>0</v>
      </c>
      <c r="B93" s="20">
        <v>6</v>
      </c>
      <c r="C93" s="20">
        <v>5</v>
      </c>
      <c r="D93" s="23">
        <v>115</v>
      </c>
    </row>
    <row r="94" spans="1:4" x14ac:dyDescent="0.3">
      <c r="A94" s="34">
        <v>0</v>
      </c>
      <c r="B94" s="20">
        <v>21</v>
      </c>
      <c r="C94" s="20">
        <v>17</v>
      </c>
      <c r="D94" s="23">
        <v>124</v>
      </c>
    </row>
    <row r="95" spans="1:4" x14ac:dyDescent="0.3">
      <c r="A95" s="34">
        <v>14</v>
      </c>
      <c r="B95" s="20">
        <v>34</v>
      </c>
      <c r="C95" s="20">
        <v>30</v>
      </c>
      <c r="D95" s="23">
        <v>94</v>
      </c>
    </row>
    <row r="96" spans="1:4" x14ac:dyDescent="0.3">
      <c r="A96" s="34">
        <v>3</v>
      </c>
      <c r="B96" s="20">
        <v>32</v>
      </c>
      <c r="C96" s="20">
        <v>31</v>
      </c>
      <c r="D96" s="23">
        <v>80</v>
      </c>
    </row>
    <row r="97" spans="1:4" x14ac:dyDescent="0.3">
      <c r="A97" s="34">
        <v>0</v>
      </c>
      <c r="B97" s="20">
        <v>25</v>
      </c>
      <c r="C97" s="20">
        <v>18</v>
      </c>
      <c r="D97" s="23">
        <v>113</v>
      </c>
    </row>
    <row r="98" spans="1:4" x14ac:dyDescent="0.3">
      <c r="A98" s="34">
        <v>28</v>
      </c>
      <c r="B98" s="20">
        <v>9</v>
      </c>
      <c r="C98" s="20">
        <v>5</v>
      </c>
      <c r="D98" s="23">
        <v>47</v>
      </c>
    </row>
    <row r="99" spans="1:4" x14ac:dyDescent="0.3">
      <c r="A99" s="34">
        <v>0</v>
      </c>
      <c r="B99" s="20">
        <v>44</v>
      </c>
      <c r="C99" s="20">
        <v>37</v>
      </c>
      <c r="D99" s="23">
        <v>112</v>
      </c>
    </row>
    <row r="100" spans="1:4" x14ac:dyDescent="0.3">
      <c r="A100" s="34">
        <v>0</v>
      </c>
      <c r="B100" s="20">
        <v>51</v>
      </c>
      <c r="C100" s="20">
        <v>47</v>
      </c>
      <c r="D100" s="23">
        <v>103</v>
      </c>
    </row>
    <row r="101" spans="1:4" x14ac:dyDescent="0.3">
      <c r="A101" s="34">
        <v>0</v>
      </c>
      <c r="B101" s="20">
        <v>5</v>
      </c>
      <c r="C101" s="20">
        <v>4</v>
      </c>
      <c r="D101" s="23">
        <v>111</v>
      </c>
    </row>
    <row r="102" spans="1:4" x14ac:dyDescent="0.3">
      <c r="A102" s="34">
        <v>3</v>
      </c>
      <c r="B102" s="20">
        <v>13</v>
      </c>
      <c r="C102" s="20">
        <v>11</v>
      </c>
      <c r="D102" s="23">
        <v>68</v>
      </c>
    </row>
    <row r="103" spans="1:4" x14ac:dyDescent="0.3">
      <c r="A103" s="34">
        <v>0</v>
      </c>
      <c r="B103" s="20">
        <v>29</v>
      </c>
      <c r="C103" s="20">
        <v>25</v>
      </c>
      <c r="D103" s="23">
        <v>33</v>
      </c>
    </row>
    <row r="104" spans="1:4" x14ac:dyDescent="0.3">
      <c r="A104" s="34">
        <v>2</v>
      </c>
      <c r="B104" s="20">
        <v>40</v>
      </c>
      <c r="C104" s="20">
        <v>39</v>
      </c>
      <c r="D104" s="23">
        <v>68</v>
      </c>
    </row>
    <row r="105" spans="1:4" x14ac:dyDescent="0.3">
      <c r="A105" s="34">
        <v>0</v>
      </c>
      <c r="B105" s="20">
        <v>37</v>
      </c>
      <c r="C105" s="20">
        <v>31</v>
      </c>
      <c r="D105" s="23">
        <v>72</v>
      </c>
    </row>
    <row r="106" spans="1:4" x14ac:dyDescent="0.3">
      <c r="A106" s="34">
        <v>0</v>
      </c>
      <c r="B106" s="20">
        <v>21</v>
      </c>
      <c r="C106" s="20">
        <v>7</v>
      </c>
      <c r="D106" s="23">
        <v>325</v>
      </c>
    </row>
    <row r="107" spans="1:4" x14ac:dyDescent="0.3">
      <c r="A107" s="34">
        <v>0</v>
      </c>
      <c r="B107" s="20">
        <v>19</v>
      </c>
      <c r="C107" s="20">
        <v>14</v>
      </c>
      <c r="D107" s="23">
        <v>73</v>
      </c>
    </row>
    <row r="108" spans="1:4" x14ac:dyDescent="0.3">
      <c r="A108" s="34">
        <v>0</v>
      </c>
      <c r="B108" s="20">
        <v>11</v>
      </c>
      <c r="C108" s="20">
        <v>6</v>
      </c>
      <c r="D108" s="23">
        <v>72</v>
      </c>
    </row>
    <row r="109" spans="1:4" x14ac:dyDescent="0.3">
      <c r="A109" s="34">
        <v>0</v>
      </c>
      <c r="B109" s="20">
        <v>49</v>
      </c>
      <c r="C109" s="20">
        <v>41</v>
      </c>
      <c r="D109" s="23">
        <v>210</v>
      </c>
    </row>
    <row r="110" spans="1:4" x14ac:dyDescent="0.3">
      <c r="A110" s="34">
        <v>0</v>
      </c>
      <c r="B110" s="20">
        <v>24</v>
      </c>
      <c r="C110" s="20">
        <v>23</v>
      </c>
      <c r="D110" s="23">
        <v>56</v>
      </c>
    </row>
    <row r="111" spans="1:4" x14ac:dyDescent="0.3">
      <c r="A111" s="34">
        <v>0</v>
      </c>
      <c r="B111" s="20">
        <v>26</v>
      </c>
      <c r="C111" s="20">
        <v>25</v>
      </c>
      <c r="D111" s="23">
        <v>85</v>
      </c>
    </row>
    <row r="112" spans="1:4" x14ac:dyDescent="0.3">
      <c r="A112" s="34">
        <v>0</v>
      </c>
      <c r="B112" s="20">
        <v>47</v>
      </c>
      <c r="C112" s="20">
        <v>42</v>
      </c>
      <c r="D112" s="23">
        <v>191</v>
      </c>
    </row>
    <row r="113" spans="1:4" x14ac:dyDescent="0.3">
      <c r="A113" s="34">
        <v>0</v>
      </c>
      <c r="B113" s="20">
        <v>36</v>
      </c>
      <c r="C113" s="20">
        <v>30</v>
      </c>
      <c r="D113" s="23">
        <v>75</v>
      </c>
    </row>
    <row r="114" spans="1:4" x14ac:dyDescent="0.3">
      <c r="A114" s="34">
        <v>18</v>
      </c>
      <c r="B114" s="20">
        <v>15</v>
      </c>
      <c r="C114" s="20">
        <v>14</v>
      </c>
      <c r="D114" s="23">
        <v>82</v>
      </c>
    </row>
    <row r="115" spans="1:4" x14ac:dyDescent="0.3">
      <c r="A115" s="34">
        <v>0</v>
      </c>
      <c r="B115" s="20">
        <v>13</v>
      </c>
      <c r="C115" s="20">
        <v>9</v>
      </c>
      <c r="D115" s="23">
        <v>159</v>
      </c>
    </row>
    <row r="116" spans="1:4" x14ac:dyDescent="0.3">
      <c r="A116" s="34">
        <v>0</v>
      </c>
      <c r="B116" s="20">
        <v>33</v>
      </c>
      <c r="C116" s="20">
        <v>29</v>
      </c>
      <c r="D116" s="23">
        <v>170</v>
      </c>
    </row>
    <row r="117" spans="1:4" x14ac:dyDescent="0.3">
      <c r="A117" s="34">
        <v>0</v>
      </c>
      <c r="B117" s="20">
        <v>52</v>
      </c>
      <c r="C117" s="20">
        <v>49</v>
      </c>
      <c r="D117" s="23">
        <v>71</v>
      </c>
    </row>
    <row r="118" spans="1:4" x14ac:dyDescent="0.3">
      <c r="A118" s="34">
        <v>993</v>
      </c>
      <c r="B118" s="20">
        <v>26</v>
      </c>
      <c r="C118" s="20">
        <v>20</v>
      </c>
      <c r="D118" s="23">
        <v>105</v>
      </c>
    </row>
    <row r="119" spans="1:4" x14ac:dyDescent="0.3">
      <c r="A119" s="34">
        <v>0</v>
      </c>
      <c r="B119" s="20">
        <v>17</v>
      </c>
      <c r="C119" s="20">
        <v>13</v>
      </c>
      <c r="D119" s="23">
        <v>77</v>
      </c>
    </row>
    <row r="120" spans="1:4" x14ac:dyDescent="0.3">
      <c r="A120" s="34">
        <v>548.00000000000011</v>
      </c>
      <c r="B120" s="20">
        <v>41</v>
      </c>
      <c r="C120" s="20">
        <v>35</v>
      </c>
      <c r="D120" s="23">
        <v>79</v>
      </c>
    </row>
    <row r="121" spans="1:4" x14ac:dyDescent="0.3">
      <c r="A121" s="34">
        <v>0</v>
      </c>
      <c r="B121" s="20">
        <v>45</v>
      </c>
      <c r="C121" s="20">
        <v>40</v>
      </c>
      <c r="D121" s="23">
        <v>185</v>
      </c>
    </row>
    <row r="122" spans="1:4" x14ac:dyDescent="0.3">
      <c r="A122" s="34">
        <v>0</v>
      </c>
      <c r="B122" s="20">
        <v>32</v>
      </c>
      <c r="C122" s="20">
        <v>24</v>
      </c>
      <c r="D122" s="23">
        <v>98</v>
      </c>
    </row>
    <row r="123" spans="1:4" x14ac:dyDescent="0.3">
      <c r="A123" s="34">
        <v>0</v>
      </c>
      <c r="B123" s="20">
        <v>42</v>
      </c>
      <c r="C123" s="20">
        <v>34</v>
      </c>
      <c r="D123" s="23">
        <v>84</v>
      </c>
    </row>
    <row r="124" spans="1:4" x14ac:dyDescent="0.3">
      <c r="A124" s="34">
        <v>0</v>
      </c>
      <c r="B124" s="20">
        <v>31</v>
      </c>
      <c r="C124" s="20">
        <v>27</v>
      </c>
      <c r="D124" s="23">
        <v>45</v>
      </c>
    </row>
    <row r="125" spans="1:4" x14ac:dyDescent="0.3">
      <c r="A125" s="34">
        <v>40</v>
      </c>
      <c r="B125" s="20">
        <v>35</v>
      </c>
      <c r="C125" s="20">
        <v>34</v>
      </c>
      <c r="D125" s="23">
        <v>57</v>
      </c>
    </row>
    <row r="126" spans="1:4" x14ac:dyDescent="0.3">
      <c r="A126" s="34">
        <v>21</v>
      </c>
      <c r="B126" s="20">
        <v>35</v>
      </c>
      <c r="C126" s="20">
        <v>29</v>
      </c>
      <c r="D126" s="23">
        <v>129</v>
      </c>
    </row>
    <row r="127" spans="1:4" x14ac:dyDescent="0.3">
      <c r="A127" s="34">
        <v>0</v>
      </c>
      <c r="B127" s="20">
        <v>20</v>
      </c>
      <c r="C127" s="20">
        <v>15</v>
      </c>
      <c r="D127" s="23">
        <v>75</v>
      </c>
    </row>
    <row r="128" spans="1:4" x14ac:dyDescent="0.3">
      <c r="A128" s="34">
        <v>116.00000000000003</v>
      </c>
      <c r="B128" s="20">
        <v>46</v>
      </c>
      <c r="C128" s="20">
        <v>45</v>
      </c>
      <c r="D128" s="23">
        <v>124</v>
      </c>
    </row>
    <row r="129" spans="1:4" x14ac:dyDescent="0.3">
      <c r="A129" s="34">
        <v>0</v>
      </c>
      <c r="B129" s="20">
        <v>45</v>
      </c>
      <c r="C129" s="20">
        <v>44</v>
      </c>
      <c r="D129" s="23">
        <v>127</v>
      </c>
    </row>
    <row r="130" spans="1:4" x14ac:dyDescent="0.3">
      <c r="A130" s="34">
        <v>0</v>
      </c>
      <c r="B130" s="20">
        <v>44</v>
      </c>
      <c r="C130" s="20">
        <v>43</v>
      </c>
      <c r="D130" s="23">
        <v>56</v>
      </c>
    </row>
    <row r="131" spans="1:4" x14ac:dyDescent="0.3">
      <c r="A131" s="34">
        <v>0</v>
      </c>
      <c r="B131" s="20">
        <v>28</v>
      </c>
      <c r="C131" s="20">
        <v>27</v>
      </c>
      <c r="D131" s="23">
        <v>60</v>
      </c>
    </row>
    <row r="132" spans="1:4" x14ac:dyDescent="0.3">
      <c r="A132" s="34">
        <v>0</v>
      </c>
      <c r="B132" s="20">
        <v>46</v>
      </c>
      <c r="C132" s="20">
        <v>44</v>
      </c>
      <c r="D132" s="23">
        <v>100</v>
      </c>
    </row>
    <row r="133" spans="1:4" x14ac:dyDescent="0.3">
      <c r="A133" s="34">
        <v>0</v>
      </c>
      <c r="B133" s="20">
        <v>40</v>
      </c>
      <c r="C133" s="20">
        <v>32</v>
      </c>
      <c r="D133" s="23">
        <v>86</v>
      </c>
    </row>
    <row r="134" spans="1:4" x14ac:dyDescent="0.3">
      <c r="A134" s="34">
        <v>0</v>
      </c>
      <c r="B134" s="20">
        <v>27</v>
      </c>
      <c r="C134" s="20">
        <v>22</v>
      </c>
      <c r="D134" s="23">
        <v>61</v>
      </c>
    </row>
    <row r="135" spans="1:4" x14ac:dyDescent="0.3">
      <c r="A135" s="34">
        <v>0</v>
      </c>
      <c r="B135" s="20">
        <v>24</v>
      </c>
      <c r="C135" s="20">
        <v>16</v>
      </c>
      <c r="D135" s="23">
        <v>153</v>
      </c>
    </row>
    <row r="136" spans="1:4" x14ac:dyDescent="0.3">
      <c r="A136" s="34">
        <v>0</v>
      </c>
      <c r="B136" s="20">
        <v>22</v>
      </c>
      <c r="C136" s="20">
        <v>16</v>
      </c>
      <c r="D136" s="23">
        <v>71</v>
      </c>
    </row>
    <row r="137" spans="1:4" x14ac:dyDescent="0.3">
      <c r="A137" s="34">
        <v>0</v>
      </c>
      <c r="B137" s="20">
        <v>42</v>
      </c>
      <c r="C137" s="20">
        <v>41</v>
      </c>
      <c r="D137" s="23">
        <v>56</v>
      </c>
    </row>
    <row r="138" spans="1:4" x14ac:dyDescent="0.3">
      <c r="A138" s="34">
        <v>0</v>
      </c>
      <c r="B138" s="20">
        <v>33</v>
      </c>
      <c r="C138" s="20">
        <v>21</v>
      </c>
      <c r="D138" s="23">
        <v>214</v>
      </c>
    </row>
    <row r="139" spans="1:4" x14ac:dyDescent="0.3">
      <c r="A139" s="34">
        <v>239.00000000000009</v>
      </c>
      <c r="B139" s="20">
        <v>22</v>
      </c>
      <c r="C139" s="20">
        <v>20</v>
      </c>
      <c r="D139" s="23">
        <v>135</v>
      </c>
    </row>
    <row r="140" spans="1:4" x14ac:dyDescent="0.3">
      <c r="A140" s="34">
        <v>0</v>
      </c>
      <c r="B140" s="20">
        <v>40</v>
      </c>
      <c r="C140" s="20">
        <v>37</v>
      </c>
      <c r="D140" s="23">
        <v>99</v>
      </c>
    </row>
    <row r="141" spans="1:4" x14ac:dyDescent="0.3">
      <c r="A141" s="34">
        <v>0</v>
      </c>
      <c r="B141" s="20">
        <v>8</v>
      </c>
      <c r="C141" s="20">
        <v>6</v>
      </c>
      <c r="D141" s="23">
        <v>43</v>
      </c>
    </row>
    <row r="142" spans="1:4" x14ac:dyDescent="0.3">
      <c r="A142" s="34">
        <v>21</v>
      </c>
      <c r="B142" s="20">
        <v>7</v>
      </c>
      <c r="C142" s="20">
        <v>4</v>
      </c>
      <c r="D142" s="23">
        <v>170</v>
      </c>
    </row>
    <row r="143" spans="1:4" x14ac:dyDescent="0.3">
      <c r="A143" s="34">
        <v>0</v>
      </c>
      <c r="B143" s="20">
        <v>14</v>
      </c>
      <c r="C143" s="20">
        <v>11</v>
      </c>
      <c r="D143" s="23">
        <v>96</v>
      </c>
    </row>
    <row r="144" spans="1:4" x14ac:dyDescent="0.3">
      <c r="A144" s="34">
        <v>43</v>
      </c>
      <c r="B144" s="20">
        <v>47</v>
      </c>
      <c r="C144" s="20">
        <v>49</v>
      </c>
      <c r="D144" s="23">
        <v>101</v>
      </c>
    </row>
    <row r="145" spans="1:4" x14ac:dyDescent="0.3">
      <c r="A145" s="34">
        <v>0</v>
      </c>
      <c r="B145" s="20">
        <v>10</v>
      </c>
      <c r="C145" s="20">
        <v>8</v>
      </c>
      <c r="D145" s="23">
        <v>168</v>
      </c>
    </row>
    <row r="146" spans="1:4" x14ac:dyDescent="0.3">
      <c r="A146" s="34">
        <v>33</v>
      </c>
      <c r="B146" s="20">
        <v>16</v>
      </c>
      <c r="C146" s="20">
        <v>12</v>
      </c>
      <c r="D146" s="23">
        <v>173</v>
      </c>
    </row>
    <row r="147" spans="1:4" x14ac:dyDescent="0.3">
      <c r="A147" s="34">
        <v>0</v>
      </c>
      <c r="B147" s="20">
        <v>20</v>
      </c>
      <c r="C147" s="20">
        <v>19</v>
      </c>
      <c r="D147" s="23">
        <v>50</v>
      </c>
    </row>
  </sheetData>
  <sortState xmlns:xlrd2="http://schemas.microsoft.com/office/spreadsheetml/2017/richdata2" ref="F2:H49">
    <sortCondition descending="1" ref="H2:H49"/>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opLeftCell="A4" zoomScaleNormal="100" workbookViewId="0">
      <selection activeCell="K11" sqref="K11"/>
    </sheetView>
  </sheetViews>
  <sheetFormatPr defaultColWidth="8.88671875"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HW8</vt:lpstr>
      <vt:lpstr>Questions</vt:lpstr>
      <vt:lpstr>Nodes</vt:lpstr>
      <vt:lpstr>Arcs</vt:lpstr>
      <vt:lpstr>Template</vt:lpstr>
      <vt:lpstr>Map</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Jimmy Neil</cp:lastModifiedBy>
  <dcterms:created xsi:type="dcterms:W3CDTF">2020-09-04T21:07:05Z</dcterms:created>
  <dcterms:modified xsi:type="dcterms:W3CDTF">2020-11-19T02:15:23Z</dcterms:modified>
</cp:coreProperties>
</file>