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1"/>
  </bookViews>
  <sheets>
    <sheet name="analysis" sheetId="2" r:id="rId1"/>
    <sheet name="summary_plan" sheetId="1" r:id="rId2"/>
  </sheet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2" i="1"/>
  <c r="Y3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5" i="1"/>
  <c r="Y77" i="1"/>
  <c r="Y79" i="1"/>
  <c r="Y83" i="1"/>
  <c r="Y85" i="1"/>
  <c r="Y87" i="1"/>
  <c r="Y91" i="1"/>
  <c r="Y93" i="1"/>
  <c r="Y95" i="1"/>
  <c r="Y99" i="1"/>
  <c r="Y101" i="1"/>
  <c r="Y103" i="1"/>
  <c r="Y107" i="1"/>
  <c r="Y109" i="1"/>
  <c r="Y111" i="1"/>
  <c r="Y115" i="1"/>
  <c r="Y2" i="1"/>
  <c r="V3" i="1"/>
  <c r="V4" i="1"/>
  <c r="Y4" i="1" s="1"/>
  <c r="V5" i="1"/>
  <c r="V6" i="1"/>
  <c r="V7" i="1"/>
  <c r="V8" i="1"/>
  <c r="Y8" i="1" s="1"/>
  <c r="V9" i="1"/>
  <c r="V10" i="1"/>
  <c r="V11" i="1"/>
  <c r="V12" i="1"/>
  <c r="Y12" i="1" s="1"/>
  <c r="V13" i="1"/>
  <c r="V14" i="1"/>
  <c r="V15" i="1"/>
  <c r="V16" i="1"/>
  <c r="Y16" i="1" s="1"/>
  <c r="V17" i="1"/>
  <c r="V18" i="1"/>
  <c r="V19" i="1"/>
  <c r="V20" i="1"/>
  <c r="Y20" i="1" s="1"/>
  <c r="V21" i="1"/>
  <c r="V22" i="1"/>
  <c r="V23" i="1"/>
  <c r="V24" i="1"/>
  <c r="Y24" i="1" s="1"/>
  <c r="V25" i="1"/>
  <c r="V26" i="1"/>
  <c r="V27" i="1"/>
  <c r="V28" i="1"/>
  <c r="Y28" i="1" s="1"/>
  <c r="V29" i="1"/>
  <c r="V30" i="1"/>
  <c r="V31" i="1"/>
  <c r="V32" i="1"/>
  <c r="Y32" i="1" s="1"/>
  <c r="V33" i="1"/>
  <c r="V34" i="1"/>
  <c r="V35" i="1"/>
  <c r="V36" i="1"/>
  <c r="Y36" i="1" s="1"/>
  <c r="V37" i="1"/>
  <c r="V38" i="1"/>
  <c r="V39" i="1"/>
  <c r="V40" i="1"/>
  <c r="Y40" i="1" s="1"/>
  <c r="V41" i="1"/>
  <c r="V42" i="1"/>
  <c r="V43" i="1"/>
  <c r="V44" i="1"/>
  <c r="Y44" i="1" s="1"/>
  <c r="V45" i="1"/>
  <c r="V46" i="1"/>
  <c r="V47" i="1"/>
  <c r="V48" i="1"/>
  <c r="Y48" i="1" s="1"/>
  <c r="V49" i="1"/>
  <c r="V50" i="1"/>
  <c r="V51" i="1"/>
  <c r="V52" i="1"/>
  <c r="Y52" i="1" s="1"/>
  <c r="V53" i="1"/>
  <c r="V54" i="1"/>
  <c r="V55" i="1"/>
  <c r="V56" i="1"/>
  <c r="Y56" i="1" s="1"/>
  <c r="V57" i="1"/>
  <c r="V58" i="1"/>
  <c r="V59" i="1"/>
  <c r="V60" i="1"/>
  <c r="Y60" i="1" s="1"/>
  <c r="V61" i="1"/>
  <c r="V62" i="1"/>
  <c r="V63" i="1"/>
  <c r="V64" i="1"/>
  <c r="Y64" i="1" s="1"/>
  <c r="V65" i="1"/>
  <c r="V66" i="1"/>
  <c r="V67" i="1"/>
  <c r="V68" i="1"/>
  <c r="Y68" i="1" s="1"/>
  <c r="V69" i="1"/>
  <c r="V70" i="1"/>
  <c r="V71" i="1"/>
  <c r="V72" i="1"/>
  <c r="Y72" i="1" s="1"/>
  <c r="V73" i="1"/>
  <c r="V74" i="1"/>
  <c r="V75" i="1"/>
  <c r="V76" i="1"/>
  <c r="Y76" i="1" s="1"/>
  <c r="V77" i="1"/>
  <c r="V78" i="1"/>
  <c r="V79" i="1"/>
  <c r="V80" i="1"/>
  <c r="Y80" i="1" s="1"/>
  <c r="V81" i="1"/>
  <c r="V82" i="1"/>
  <c r="V83" i="1"/>
  <c r="V84" i="1"/>
  <c r="Y84" i="1" s="1"/>
  <c r="V85" i="1"/>
  <c r="V86" i="1"/>
  <c r="V87" i="1"/>
  <c r="V88" i="1"/>
  <c r="Y88" i="1" s="1"/>
  <c r="V89" i="1"/>
  <c r="V90" i="1"/>
  <c r="V91" i="1"/>
  <c r="V92" i="1"/>
  <c r="Y92" i="1" s="1"/>
  <c r="V93" i="1"/>
  <c r="V94" i="1"/>
  <c r="V95" i="1"/>
  <c r="V96" i="1"/>
  <c r="Y96" i="1" s="1"/>
  <c r="V97" i="1"/>
  <c r="V98" i="1"/>
  <c r="V99" i="1"/>
  <c r="V100" i="1"/>
  <c r="Y100" i="1" s="1"/>
  <c r="V101" i="1"/>
  <c r="V102" i="1"/>
  <c r="V103" i="1"/>
  <c r="V104" i="1"/>
  <c r="Y104" i="1" s="1"/>
  <c r="V105" i="1"/>
  <c r="V106" i="1"/>
  <c r="V107" i="1"/>
  <c r="V108" i="1"/>
  <c r="Y108" i="1" s="1"/>
  <c r="V109" i="1"/>
  <c r="V110" i="1"/>
  <c r="V111" i="1"/>
  <c r="V112" i="1"/>
  <c r="Y112" i="1" s="1"/>
  <c r="V113" i="1"/>
  <c r="V114" i="1"/>
  <c r="V115" i="1"/>
  <c r="V116" i="1"/>
  <c r="Y116" i="1" s="1"/>
  <c r="V2" i="1"/>
  <c r="D6" i="2"/>
  <c r="C6" i="2"/>
  <c r="Y106" i="1" l="1"/>
  <c r="Y102" i="1"/>
  <c r="Y94" i="1"/>
  <c r="Y86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Y114" i="1"/>
  <c r="Y110" i="1"/>
  <c r="Y98" i="1"/>
  <c r="Y90" i="1"/>
  <c r="Y82" i="1"/>
  <c r="Y113" i="1"/>
  <c r="Y105" i="1"/>
  <c r="Y97" i="1"/>
  <c r="Y89" i="1"/>
  <c r="Y81" i="1"/>
  <c r="Y73" i="1"/>
  <c r="W6" i="1" l="1"/>
  <c r="X6" i="1" s="1"/>
  <c r="W8" i="1"/>
  <c r="X8" i="1" s="1"/>
  <c r="W10" i="1"/>
  <c r="X10" i="1" s="1"/>
  <c r="W12" i="1"/>
  <c r="X12" i="1" s="1"/>
  <c r="W14" i="1"/>
  <c r="X14" i="1" s="1"/>
  <c r="W19" i="1"/>
  <c r="X19" i="1" s="1"/>
  <c r="W21" i="1"/>
  <c r="X21" i="1" s="1"/>
  <c r="W25" i="1"/>
  <c r="X25" i="1" s="1"/>
  <c r="W26" i="1"/>
  <c r="X26" i="1" s="1"/>
  <c r="W29" i="1"/>
  <c r="X29" i="1" s="1"/>
  <c r="W37" i="1"/>
  <c r="X37" i="1" s="1"/>
  <c r="W43" i="1"/>
  <c r="X43" i="1" s="1"/>
  <c r="W55" i="1"/>
  <c r="X55" i="1" s="1"/>
  <c r="W57" i="1"/>
  <c r="X57" i="1" s="1"/>
  <c r="W63" i="1"/>
  <c r="X63" i="1" s="1"/>
  <c r="W66" i="1"/>
  <c r="X66" i="1" s="1"/>
  <c r="W67" i="1"/>
  <c r="X67" i="1" s="1"/>
  <c r="W70" i="1"/>
  <c r="X70" i="1" s="1"/>
  <c r="W76" i="1"/>
  <c r="X76" i="1" s="1"/>
  <c r="W78" i="1"/>
  <c r="X78" i="1" s="1"/>
  <c r="W82" i="1"/>
  <c r="X82" i="1" s="1"/>
  <c r="W84" i="1"/>
  <c r="X84" i="1" s="1"/>
  <c r="W87" i="1"/>
  <c r="X87" i="1" s="1"/>
  <c r="W90" i="1"/>
  <c r="X90" i="1" s="1"/>
  <c r="W92" i="1"/>
  <c r="X92" i="1" s="1"/>
  <c r="W97" i="1"/>
  <c r="X97" i="1" s="1"/>
  <c r="W99" i="1"/>
  <c r="X99" i="1" s="1"/>
  <c r="W101" i="1"/>
  <c r="X101" i="1" s="1"/>
  <c r="W106" i="1"/>
  <c r="X106" i="1" s="1"/>
  <c r="W109" i="1"/>
  <c r="X109" i="1" s="1"/>
  <c r="W111" i="1"/>
  <c r="X111" i="1" s="1"/>
  <c r="W112" i="1"/>
  <c r="X112" i="1" s="1"/>
  <c r="D10" i="2"/>
  <c r="C10" i="2"/>
  <c r="Z117" i="1"/>
  <c r="AA117" i="1"/>
  <c r="AB117" i="1"/>
  <c r="AC117" i="1"/>
  <c r="AD117" i="1"/>
  <c r="AE117" i="1"/>
  <c r="AF117" i="1"/>
  <c r="AG117" i="1"/>
  <c r="AH117" i="1"/>
  <c r="AI117" i="1"/>
  <c r="W3" i="1" l="1"/>
  <c r="X3" i="1" s="1"/>
  <c r="W4" i="1"/>
  <c r="X4" i="1" s="1"/>
  <c r="W5" i="1"/>
  <c r="X5" i="1" s="1"/>
  <c r="W7" i="1"/>
  <c r="X7" i="1" s="1"/>
  <c r="W9" i="1"/>
  <c r="X9" i="1" s="1"/>
  <c r="W11" i="1"/>
  <c r="X11" i="1" s="1"/>
  <c r="W13" i="1"/>
  <c r="X13" i="1" s="1"/>
  <c r="W15" i="1"/>
  <c r="X15" i="1" s="1"/>
  <c r="W16" i="1"/>
  <c r="X16" i="1" s="1"/>
  <c r="W17" i="1"/>
  <c r="X17" i="1" s="1"/>
  <c r="W18" i="1"/>
  <c r="X18" i="1" s="1"/>
  <c r="W20" i="1"/>
  <c r="X20" i="1" s="1"/>
  <c r="W22" i="1"/>
  <c r="X22" i="1" s="1"/>
  <c r="W23" i="1"/>
  <c r="X23" i="1" s="1"/>
  <c r="W24" i="1"/>
  <c r="X24" i="1" s="1"/>
  <c r="W27" i="1"/>
  <c r="X27" i="1" s="1"/>
  <c r="W28" i="1"/>
  <c r="X28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6" i="1"/>
  <c r="X56" i="1" s="1"/>
  <c r="W58" i="1"/>
  <c r="X58" i="1" s="1"/>
  <c r="W59" i="1"/>
  <c r="X59" i="1" s="1"/>
  <c r="W60" i="1"/>
  <c r="X60" i="1" s="1"/>
  <c r="W61" i="1"/>
  <c r="X61" i="1" s="1"/>
  <c r="W62" i="1"/>
  <c r="X62" i="1" s="1"/>
  <c r="W64" i="1"/>
  <c r="X64" i="1" s="1"/>
  <c r="W65" i="1"/>
  <c r="X65" i="1" s="1"/>
  <c r="W68" i="1"/>
  <c r="X68" i="1" s="1"/>
  <c r="W69" i="1"/>
  <c r="X69" i="1" s="1"/>
  <c r="W71" i="1"/>
  <c r="X71" i="1" s="1"/>
  <c r="W72" i="1"/>
  <c r="X72" i="1" s="1"/>
  <c r="W73" i="1"/>
  <c r="X73" i="1" s="1"/>
  <c r="W74" i="1"/>
  <c r="X74" i="1" s="1"/>
  <c r="W75" i="1"/>
  <c r="X75" i="1" s="1"/>
  <c r="W77" i="1"/>
  <c r="X77" i="1" s="1"/>
  <c r="W79" i="1"/>
  <c r="X79" i="1" s="1"/>
  <c r="W80" i="1"/>
  <c r="X80" i="1" s="1"/>
  <c r="W81" i="1"/>
  <c r="X81" i="1" s="1"/>
  <c r="W83" i="1"/>
  <c r="X83" i="1" s="1"/>
  <c r="W85" i="1"/>
  <c r="X85" i="1" s="1"/>
  <c r="W86" i="1"/>
  <c r="X86" i="1" s="1"/>
  <c r="W88" i="1"/>
  <c r="X88" i="1" s="1"/>
  <c r="W89" i="1"/>
  <c r="X89" i="1" s="1"/>
  <c r="W91" i="1"/>
  <c r="X91" i="1" s="1"/>
  <c r="W93" i="1"/>
  <c r="X93" i="1" s="1"/>
  <c r="W94" i="1"/>
  <c r="X94" i="1" s="1"/>
  <c r="W95" i="1"/>
  <c r="X95" i="1" s="1"/>
  <c r="W96" i="1"/>
  <c r="X96" i="1" s="1"/>
  <c r="W98" i="1"/>
  <c r="X98" i="1" s="1"/>
  <c r="W100" i="1"/>
  <c r="X100" i="1" s="1"/>
  <c r="W102" i="1"/>
  <c r="X102" i="1" s="1"/>
  <c r="W103" i="1"/>
  <c r="X103" i="1" s="1"/>
  <c r="W104" i="1"/>
  <c r="X104" i="1" s="1"/>
  <c r="W105" i="1"/>
  <c r="X105" i="1" s="1"/>
  <c r="W107" i="1"/>
  <c r="X107" i="1" s="1"/>
  <c r="W108" i="1"/>
  <c r="X108" i="1" s="1"/>
  <c r="W110" i="1"/>
  <c r="X110" i="1" s="1"/>
  <c r="W113" i="1"/>
  <c r="X113" i="1" s="1"/>
  <c r="W114" i="1"/>
  <c r="X114" i="1" s="1"/>
  <c r="W115" i="1"/>
  <c r="X115" i="1" s="1"/>
  <c r="W116" i="1"/>
  <c r="X116" i="1" s="1"/>
  <c r="W2" i="1"/>
  <c r="X2" i="1" s="1"/>
  <c r="X117" i="1" l="1"/>
  <c r="Y117" i="1"/>
</calcChain>
</file>

<file path=xl/sharedStrings.xml><?xml version="1.0" encoding="utf-8"?>
<sst xmlns="http://schemas.openxmlformats.org/spreadsheetml/2006/main" count="1423" uniqueCount="310">
  <si>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</si>
  <si>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</si>
  <si>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</si>
  <si>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</si>
  <si>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</si>
  <si>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</si>
  <si>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</si>
  <si>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</si>
  <si>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</si>
  <si>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</si>
  <si>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</si>
  <si>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</si>
  <si>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</si>
  <si>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</si>
  <si>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</si>
  <si>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</si>
  <si>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</si>
  <si>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</si>
  <si>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</si>
  <si>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</si>
  <si>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</si>
  <si>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</si>
  <si>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7X7</t>
  </si>
  <si>
    <t xml:space="preserve">6514600A                                     </t>
  </si>
  <si>
    <t>6519267C</t>
  </si>
  <si>
    <t xml:space="preserve">STD  </t>
  </si>
  <si>
    <t xml:space="preserve">RGZ          </t>
  </si>
  <si>
    <t>CLFTEA11</t>
  </si>
  <si>
    <t>ETS-2-64</t>
  </si>
  <si>
    <t>4X4</t>
  </si>
  <si>
    <t xml:space="preserve">6525585A                                     </t>
  </si>
  <si>
    <t>6525585A</t>
  </si>
  <si>
    <t>NULL</t>
  </si>
  <si>
    <t>CLFTEA12</t>
  </si>
  <si>
    <t>3.5X3.5</t>
  </si>
  <si>
    <t xml:space="preserve">6487925B                                     </t>
  </si>
  <si>
    <t>6487925B</t>
  </si>
  <si>
    <t>CLFTEA13</t>
  </si>
  <si>
    <t>3X3</t>
  </si>
  <si>
    <t>6505771B</t>
  </si>
  <si>
    <t xml:space="preserve">DRB          </t>
  </si>
  <si>
    <t xml:space="preserve">RHL300       </t>
  </si>
  <si>
    <t>CLFTEA14</t>
  </si>
  <si>
    <t xml:space="preserve">6541231B                                     </t>
  </si>
  <si>
    <t>6541231B</t>
  </si>
  <si>
    <t xml:space="preserve">RGR300       </t>
  </si>
  <si>
    <t>6512615D</t>
  </si>
  <si>
    <t>CLFTEA15</t>
  </si>
  <si>
    <t>ETS-S-64</t>
  </si>
  <si>
    <t xml:space="preserve">6510697B                                     </t>
  </si>
  <si>
    <t>6529253A</t>
  </si>
  <si>
    <t xml:space="preserve">RTE300       </t>
  </si>
  <si>
    <t>2X2</t>
  </si>
  <si>
    <t>6506370A</t>
  </si>
  <si>
    <t>STRIP</t>
  </si>
  <si>
    <t xml:space="preserve">DSGST        </t>
  </si>
  <si>
    <t>CLFTEA17</t>
  </si>
  <si>
    <t>ETS-0-64</t>
  </si>
  <si>
    <t>5X2.5</t>
  </si>
  <si>
    <t xml:space="preserve">6525239A                                     </t>
  </si>
  <si>
    <t>6556617A</t>
  </si>
  <si>
    <t xml:space="preserve">MPAMCMST     </t>
  </si>
  <si>
    <t>6513992A</t>
  </si>
  <si>
    <t xml:space="preserve">RGTLLF       </t>
  </si>
  <si>
    <t>CLFTEA18</t>
  </si>
  <si>
    <t>5X5</t>
  </si>
  <si>
    <t xml:space="preserve">6487839B                                     </t>
  </si>
  <si>
    <t>6487839B</t>
  </si>
  <si>
    <t>7X5</t>
  </si>
  <si>
    <t>6514558B</t>
  </si>
  <si>
    <t xml:space="preserve">RGFMCM300    </t>
  </si>
  <si>
    <t>CLFTEA19</t>
  </si>
  <si>
    <t xml:space="preserve">6526546B                                     </t>
  </si>
  <si>
    <t>6526546B</t>
  </si>
  <si>
    <t xml:space="preserve">RUY          </t>
  </si>
  <si>
    <t>CLFTEA20</t>
  </si>
  <si>
    <t>6X6</t>
  </si>
  <si>
    <t xml:space="preserve">6479550B                                     </t>
  </si>
  <si>
    <t>6479550B</t>
  </si>
  <si>
    <t xml:space="preserve">RHH          </t>
  </si>
  <si>
    <t>CLFTEA22</t>
  </si>
  <si>
    <t xml:space="preserve">6469014A                                     </t>
  </si>
  <si>
    <t>6469014A</t>
  </si>
  <si>
    <t xml:space="preserve">DRCLLF       </t>
  </si>
  <si>
    <t>CLFTEA23</t>
  </si>
  <si>
    <t xml:space="preserve">6570740A                                     </t>
  </si>
  <si>
    <t>6576907B</t>
  </si>
  <si>
    <t>6568521A</t>
  </si>
  <si>
    <t xml:space="preserve">RHB300       </t>
  </si>
  <si>
    <t>CLFTEA24</t>
  </si>
  <si>
    <t>ETM-2-64</t>
  </si>
  <si>
    <t xml:space="preserve">6575258A                                     </t>
  </si>
  <si>
    <t>6556725A</t>
  </si>
  <si>
    <t xml:space="preserve">RGE300LLF    </t>
  </si>
  <si>
    <t>6584432B</t>
  </si>
  <si>
    <t xml:space="preserve">RLTGFCST     </t>
  </si>
  <si>
    <t>CLFTEA25</t>
  </si>
  <si>
    <t>CLFTEA26</t>
  </si>
  <si>
    <t>4.5X3.5</t>
  </si>
  <si>
    <t xml:space="preserve">6518648B                                     </t>
  </si>
  <si>
    <t>6516100C</t>
  </si>
  <si>
    <t>CLFTEA27</t>
  </si>
  <si>
    <t xml:space="preserve">6512302B                                     </t>
  </si>
  <si>
    <t>6512302B</t>
  </si>
  <si>
    <t xml:space="preserve">DRB300       </t>
  </si>
  <si>
    <t>3X2</t>
  </si>
  <si>
    <t>6545098B</t>
  </si>
  <si>
    <t xml:space="preserve">DQCST        </t>
  </si>
  <si>
    <t>6514765A</t>
  </si>
  <si>
    <t xml:space="preserve">DRVST300     </t>
  </si>
  <si>
    <t>CLFTEA29</t>
  </si>
  <si>
    <t xml:space="preserve">6541533C                                     </t>
  </si>
  <si>
    <t>6541533C</t>
  </si>
  <si>
    <t xml:space="preserve">RSM300       </t>
  </si>
  <si>
    <t>CLFTEA3</t>
  </si>
  <si>
    <t xml:space="preserve">DRBST300     </t>
  </si>
  <si>
    <t>CLFTEA30</t>
  </si>
  <si>
    <t>6X5</t>
  </si>
  <si>
    <t>6514494A</t>
  </si>
  <si>
    <t xml:space="preserve">CLIP </t>
  </si>
  <si>
    <t xml:space="preserve">DQPCLIP      </t>
  </si>
  <si>
    <t>CLFTEA31</t>
  </si>
  <si>
    <t xml:space="preserve">6512615D                                     </t>
  </si>
  <si>
    <t>CLFTEA32</t>
  </si>
  <si>
    <t>ETS-2-128</t>
  </si>
  <si>
    <t xml:space="preserve">6548821B                                     </t>
  </si>
  <si>
    <t>CLFTEA33</t>
  </si>
  <si>
    <t xml:space="preserve">6518677A                                     </t>
  </si>
  <si>
    <t>6518677A</t>
  </si>
  <si>
    <t xml:space="preserve">RSB          </t>
  </si>
  <si>
    <t>CLFTEA34</t>
  </si>
  <si>
    <t xml:space="preserve">6569094B                                     </t>
  </si>
  <si>
    <t>6543758C</t>
  </si>
  <si>
    <t xml:space="preserve">RVECLIP      </t>
  </si>
  <si>
    <t>CLFTEA35</t>
  </si>
  <si>
    <t xml:space="preserve">6524040A                                     </t>
  </si>
  <si>
    <t>6524040A</t>
  </si>
  <si>
    <t>CLFTEA36</t>
  </si>
  <si>
    <t xml:space="preserve">6570774A                                     </t>
  </si>
  <si>
    <t>6570774A</t>
  </si>
  <si>
    <t xml:space="preserve">RSH          </t>
  </si>
  <si>
    <t>CLFTEA37</t>
  </si>
  <si>
    <t xml:space="preserve">6546196A                                     </t>
  </si>
  <si>
    <t>6546196A</t>
  </si>
  <si>
    <t xml:space="preserve">RTE300ST     </t>
  </si>
  <si>
    <t>CLFTEA38</t>
  </si>
  <si>
    <t>CLFTEA39</t>
  </si>
  <si>
    <t xml:space="preserve">6522503A                                     </t>
  </si>
  <si>
    <t>6571495A</t>
  </si>
  <si>
    <t xml:space="preserve">RUY300       </t>
  </si>
  <si>
    <t>CLFTEA40</t>
  </si>
  <si>
    <t>ETM-4-128</t>
  </si>
  <si>
    <t xml:space="preserve">6570166B                                     </t>
  </si>
  <si>
    <t>6546767B</t>
  </si>
  <si>
    <t>CLFTEA41</t>
  </si>
  <si>
    <t xml:space="preserve">6516230D                                     </t>
  </si>
  <si>
    <t>6516230D</t>
  </si>
  <si>
    <t>6522167C</t>
  </si>
  <si>
    <t>CLFTEA42</t>
  </si>
  <si>
    <t>5.5X3.5</t>
  </si>
  <si>
    <t>6555639A</t>
  </si>
  <si>
    <t xml:space="preserve">RHR300       </t>
  </si>
  <si>
    <t>CLFTEA43</t>
  </si>
  <si>
    <t xml:space="preserve">6471369E                                     </t>
  </si>
  <si>
    <t>6471369E</t>
  </si>
  <si>
    <t xml:space="preserve">RGW          </t>
  </si>
  <si>
    <t>CLFTEA44</t>
  </si>
  <si>
    <t>ETS-2M-64</t>
  </si>
  <si>
    <t xml:space="preserve">6515677C                                     </t>
  </si>
  <si>
    <t>CLFTEA45</t>
  </si>
  <si>
    <t xml:space="preserve">RGELLF       </t>
  </si>
  <si>
    <t>CLFTEA46</t>
  </si>
  <si>
    <t>ETM-4-64</t>
  </si>
  <si>
    <t xml:space="preserve">6546767B                                     </t>
  </si>
  <si>
    <t xml:space="preserve">RGPST300     </t>
  </si>
  <si>
    <t>CLFTEA47</t>
  </si>
  <si>
    <t xml:space="preserve">6571495A                                     </t>
  </si>
  <si>
    <t>CLFTEA48</t>
  </si>
  <si>
    <t xml:space="preserve">6569544C                                     </t>
  </si>
  <si>
    <t>CLFTEA49</t>
  </si>
  <si>
    <t>CLFTEA5</t>
  </si>
  <si>
    <t>6555551A</t>
  </si>
  <si>
    <t xml:space="preserve">RGW300       </t>
  </si>
  <si>
    <t>CLFTEA50</t>
  </si>
  <si>
    <t xml:space="preserve">6545456B                                     </t>
  </si>
  <si>
    <t>6545456B</t>
  </si>
  <si>
    <t>CLFTEA51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</si>
  <si>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</si>
  <si>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</si>
  <si>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</si>
  <si>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</si>
  <si>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</si>
  <si>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6583782A</t>
  </si>
  <si>
    <t>CLFTEA53</t>
  </si>
  <si>
    <t>CLFTEA54</t>
  </si>
  <si>
    <t>CLFTEA56</t>
  </si>
  <si>
    <t>ETS-2Q-64</t>
  </si>
  <si>
    <t>6505620C</t>
  </si>
  <si>
    <t xml:space="preserve">DRC          </t>
  </si>
  <si>
    <t>CLFTEA57</t>
  </si>
  <si>
    <t>CLFTEA58</t>
  </si>
  <si>
    <t xml:space="preserve">6569306A                                     </t>
  </si>
  <si>
    <t>6569306A</t>
  </si>
  <si>
    <t>CLFTEA59</t>
  </si>
  <si>
    <t xml:space="preserve">6554905A                                     </t>
  </si>
  <si>
    <t>6554905A</t>
  </si>
  <si>
    <t>CLFTEA6</t>
  </si>
  <si>
    <t>6566339A</t>
  </si>
  <si>
    <t xml:space="preserve">DRVST        </t>
  </si>
  <si>
    <t>CLFTEA60</t>
  </si>
  <si>
    <t xml:space="preserve">6576395A                                     </t>
  </si>
  <si>
    <t>CLFTEA61</t>
  </si>
  <si>
    <t xml:space="preserve">6543758C                                     </t>
  </si>
  <si>
    <t>CLFTEA62</t>
  </si>
  <si>
    <t xml:space="preserve">6568521A                                     </t>
  </si>
  <si>
    <t>CLFTEA63</t>
  </si>
  <si>
    <t xml:space="preserve">6555639A                                     </t>
  </si>
  <si>
    <t>CLFTEA64</t>
  </si>
  <si>
    <t xml:space="preserve">6514494A                                     </t>
  </si>
  <si>
    <t>CLFTEA65</t>
  </si>
  <si>
    <t xml:space="preserve">6522212C                                     </t>
  </si>
  <si>
    <t>CLFTEA66</t>
  </si>
  <si>
    <t>CLFTEA67</t>
  </si>
  <si>
    <t>6521765A</t>
  </si>
  <si>
    <t>CLFTEA68</t>
  </si>
  <si>
    <t>CLFTEA69</t>
  </si>
  <si>
    <t>CLFTEA7</t>
  </si>
  <si>
    <t>6510697B</t>
  </si>
  <si>
    <t>CLFTEA70</t>
  </si>
  <si>
    <t xml:space="preserve">6529253A                                     </t>
  </si>
  <si>
    <t>CLFTEA71</t>
  </si>
  <si>
    <t>ETS-1-64</t>
  </si>
  <si>
    <t xml:space="preserve">RHL          </t>
  </si>
  <si>
    <t>CLFTEA72</t>
  </si>
  <si>
    <t xml:space="preserve">6523514A                                     </t>
  </si>
  <si>
    <t>6523514A</t>
  </si>
  <si>
    <t>CLFTEA73</t>
  </si>
  <si>
    <t xml:space="preserve">6576907B                                     </t>
  </si>
  <si>
    <t>CLFTEA74</t>
  </si>
  <si>
    <t>CLFTEA75</t>
  </si>
  <si>
    <t>CLFTEA76</t>
  </si>
  <si>
    <t xml:space="preserve">6547181A                                     </t>
  </si>
  <si>
    <t>6547181A</t>
  </si>
  <si>
    <t>CLFTEA77</t>
  </si>
  <si>
    <t xml:space="preserve">RGY          </t>
  </si>
  <si>
    <t>CLFTEA78</t>
  </si>
  <si>
    <t xml:space="preserve">6578526A                                     </t>
  </si>
  <si>
    <t>6545193C</t>
  </si>
  <si>
    <t xml:space="preserve">RGZVTT       </t>
  </si>
  <si>
    <t>CLFTEA79</t>
  </si>
  <si>
    <t>6542741A</t>
  </si>
  <si>
    <t xml:space="preserve">RGTST        </t>
  </si>
  <si>
    <t>CLFTEA80</t>
  </si>
  <si>
    <t>CLFTEA81</t>
  </si>
  <si>
    <t>CLFTEA83</t>
  </si>
  <si>
    <t>CLFTEA84</t>
  </si>
  <si>
    <t>CLFTEA85</t>
  </si>
  <si>
    <t xml:space="preserve">6529675B                                     </t>
  </si>
  <si>
    <t>CLFTEA86</t>
  </si>
  <si>
    <t>6575577B</t>
  </si>
  <si>
    <t xml:space="preserve">RGT          </t>
  </si>
  <si>
    <t>CLFTEA87</t>
  </si>
  <si>
    <t xml:space="preserve">6572612A                                     </t>
  </si>
  <si>
    <t>CLFTEA88</t>
  </si>
  <si>
    <t>CLFTEA89</t>
  </si>
  <si>
    <t xml:space="preserve">6547137A                                     </t>
  </si>
  <si>
    <t>6547137A</t>
  </si>
  <si>
    <t>CLFTEA9</t>
  </si>
  <si>
    <t>6511094C</t>
  </si>
  <si>
    <t>CLFTEA92</t>
  </si>
  <si>
    <t>CLFTEA98</t>
  </si>
  <si>
    <t>ETM-2M-64</t>
  </si>
  <si>
    <t>6529675B</t>
  </si>
  <si>
    <t xml:space="preserve">RGV          </t>
  </si>
  <si>
    <t>CLFTEA99</t>
  </si>
  <si>
    <t xml:space="preserve"> </t>
  </si>
  <si>
    <t>Item</t>
  </si>
  <si>
    <t>Description</t>
  </si>
  <si>
    <t>no. of unique testers</t>
  </si>
  <si>
    <t>2.a</t>
  </si>
  <si>
    <t>How many of the testers that changed setup from initial loadboard to optimizer loadboard was due because there was no more wip for the initial loadboard at begin of run?</t>
  </si>
  <si>
    <t>no change from initial to optimizer</t>
  </si>
  <si>
    <t xml:space="preserve">% keep current setup </t>
  </si>
  <si>
    <t>Count how many setup changes happened in the 1st 24 hours including the 1st one from initial loadboard to  optimizer loadboard</t>
  </si>
  <si>
    <t>5.a.i</t>
  </si>
  <si>
    <t>loadboard change within 24</t>
  </si>
  <si>
    <t>5.a.ii</t>
  </si>
  <si>
    <t>package size change within 24</t>
  </si>
  <si>
    <t>pkg 48</t>
  </si>
  <si>
    <t>(5aii)pkg 24</t>
  </si>
  <si>
    <t>lb 48</t>
  </si>
  <si>
    <t>(5ai)lb 24</t>
  </si>
  <si>
    <t>pkg &amp; lb 48</t>
  </si>
  <si>
    <t>(5)pkg &amp; lb 24</t>
  </si>
  <si>
    <t>(2a)lb 24</t>
  </si>
  <si>
    <t/>
  </si>
  <si>
    <t>48hrs</t>
  </si>
  <si>
    <t>24hrs</t>
  </si>
  <si>
    <t>Total changes</t>
  </si>
  <si>
    <t>ini2 24</t>
  </si>
  <si>
    <t>ini2 48</t>
  </si>
  <si>
    <t>with change</t>
  </si>
  <si>
    <t>without change</t>
  </si>
  <si>
    <t>changes setup from initial loadboard to optimizer loadboard</t>
  </si>
  <si>
    <t>unique testers</t>
  </si>
  <si>
    <t>(3)no change 24*</t>
  </si>
  <si>
    <t>no change 48*</t>
  </si>
  <si>
    <t>LB*</t>
  </si>
  <si>
    <t>HR*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</si>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</sst>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/>
    <xf numFmtId="0" fontId="16" fillId="33" borderId="11" xfId="0" applyFont="1" applyFill="1" applyBorder="1" applyAlignment="1">
      <alignment wrapText="1"/>
    </xf>
    <xf numFmtId="0" fontId="0" fillId="0" borderId="11" xfId="0" applyBorder="1" applyAlignment="1">
      <alignment horizontal="right" wrapText="1"/>
    </xf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16" fillId="33" borderId="12" xfId="0" applyFont="1" applyFill="1" applyBorder="1" applyAlignment="1">
      <alignment wrapText="1"/>
    </xf>
    <xf numFmtId="0" fontId="0" fillId="0" borderId="11" xfId="0" applyBorder="1"/>
    <xf numFmtId="10" fontId="0" fillId="0" borderId="11" xfId="0" applyNumberFormat="1" applyBorder="1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J17" sqref="J17"/>
    </sheetView>
  </sheetViews>
  <sheetFormatPr defaultRowHeight="15" x14ac:dyDescent="0.25"/>
  <cols>
    <col min="1" max="1" width="5.28515625" style="6" bestFit="1" customWidth="1"/>
    <col min="2" max="2" width="83.85546875" style="6" bestFit="1" customWidth="1"/>
    <col min="3" max="3" width="7.140625" style="6" bestFit="1" customWidth="1"/>
    <col min="4" max="4" width="7.140625" bestFit="1" customWidth="1"/>
  </cols>
  <sheetData>
    <row r="1" spans="1:4" x14ac:dyDescent="0.25">
      <c r="A1" s="2" t="s">
        <v>276</v>
      </c>
      <c r="B1" s="2" t="s">
        <v>277</v>
      </c>
      <c r="C1" s="2" t="s">
        <v>297</v>
      </c>
      <c r="D1" s="7" t="s">
        <v>296</v>
      </c>
    </row>
    <row r="2" spans="1:4" x14ac:dyDescent="0.25">
      <c r="A2" s="3">
        <v>1</v>
      </c>
      <c r="B2" s="4" t="s">
        <v>278</v>
      </c>
      <c r="C2" s="5">
        <v>83</v>
      </c>
      <c r="D2" s="8">
        <v>83</v>
      </c>
    </row>
    <row r="3" spans="1:4" x14ac:dyDescent="0.25">
      <c r="A3" s="3">
        <v>2</v>
      </c>
      <c r="B3" s="5" t="s">
        <v>303</v>
      </c>
      <c r="C3" s="5">
        <v>23</v>
      </c>
      <c r="D3" s="8">
        <v>30</v>
      </c>
    </row>
    <row r="4" spans="1:4" ht="30" x14ac:dyDescent="0.25">
      <c r="A4" s="3" t="s">
        <v>279</v>
      </c>
      <c r="B4" s="5" t="s">
        <v>280</v>
      </c>
      <c r="C4" s="5">
        <v>16</v>
      </c>
      <c r="D4" s="8">
        <v>20</v>
      </c>
    </row>
    <row r="5" spans="1:4" x14ac:dyDescent="0.25">
      <c r="A5" s="3">
        <v>3</v>
      </c>
      <c r="B5" s="4" t="s">
        <v>281</v>
      </c>
      <c r="C5" s="5">
        <v>41</v>
      </c>
      <c r="D5" s="8">
        <v>53</v>
      </c>
    </row>
    <row r="6" spans="1:4" x14ac:dyDescent="0.25">
      <c r="A6" s="3">
        <v>4</v>
      </c>
      <c r="B6" t="s">
        <v>282</v>
      </c>
      <c r="C6" s="9">
        <f>(C5/(C2-C4))</f>
        <v>0.61194029850746268</v>
      </c>
      <c r="D6" s="9">
        <f>(D5/(D2-D4))</f>
        <v>0.84126984126984128</v>
      </c>
    </row>
    <row r="7" spans="1:4" ht="30" x14ac:dyDescent="0.25">
      <c r="A7" s="3">
        <v>5</v>
      </c>
      <c r="B7" s="5" t="s">
        <v>283</v>
      </c>
      <c r="C7" s="5">
        <v>20</v>
      </c>
      <c r="D7" s="8">
        <v>26</v>
      </c>
    </row>
    <row r="8" spans="1:4" x14ac:dyDescent="0.25">
      <c r="A8" s="3" t="s">
        <v>284</v>
      </c>
      <c r="B8" s="4" t="s">
        <v>285</v>
      </c>
      <c r="C8" s="5">
        <v>50</v>
      </c>
      <c r="D8" s="8">
        <v>61</v>
      </c>
    </row>
    <row r="9" spans="1:4" x14ac:dyDescent="0.25">
      <c r="A9" s="3" t="s">
        <v>286</v>
      </c>
      <c r="B9" s="4" t="s">
        <v>287</v>
      </c>
      <c r="C9" s="5">
        <v>36</v>
      </c>
      <c r="D9" s="8">
        <v>26</v>
      </c>
    </row>
    <row r="10" spans="1:4" x14ac:dyDescent="0.25">
      <c r="B10" s="6" t="s">
        <v>298</v>
      </c>
      <c r="C10">
        <f>C2-C5</f>
        <v>42</v>
      </c>
      <c r="D10">
        <f>D2-D5</f>
        <v>30</v>
      </c>
    </row>
    <row r="13" spans="1:4" x14ac:dyDescent="0.25">
      <c r="B13" s="10" t="s">
        <v>304</v>
      </c>
      <c r="C13" s="10">
        <v>83</v>
      </c>
    </row>
    <row r="14" spans="1:4" x14ac:dyDescent="0.25">
      <c r="B14" s="10" t="s">
        <v>301</v>
      </c>
      <c r="C14" s="10">
        <v>30</v>
      </c>
    </row>
    <row r="15" spans="1:4" x14ac:dyDescent="0.25">
      <c r="B15" s="10" t="s">
        <v>302</v>
      </c>
      <c r="C15" s="10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X76" sqref="X76:X77"/>
    </sheetView>
  </sheetViews>
  <sheetFormatPr defaultRowHeight="15" x14ac:dyDescent="0.25"/>
  <cols>
    <col min="1" max="1" width="9.28515625" bestFit="1" customWidth="1"/>
    <col min="2" max="2" width="12.28515625" hidden="1" customWidth="1"/>
    <col min="3" max="3" width="11.7109375" bestFit="1" customWidth="1"/>
    <col min="4" max="4" width="25.7109375" bestFit="1" customWidth="1"/>
    <col min="5" max="5" width="20.42578125" bestFit="1" customWidth="1"/>
    <col min="6" max="6" width="7" hidden="1" customWidth="1"/>
    <col min="7" max="7" width="9.42578125" hidden="1" customWidth="1"/>
    <col min="8" max="8" width="11.85546875" bestFit="1" customWidth="1"/>
    <col min="9" max="9" width="9.5703125" hidden="1" customWidth="1"/>
    <col min="10" max="10" width="6.140625" bestFit="1" customWidth="1"/>
    <col min="11" max="11" width="8.7109375" hidden="1" customWidth="1"/>
    <col min="12" max="12" width="14" hidden="1" customWidth="1"/>
    <col min="13" max="13" width="13.5703125" hidden="1" customWidth="1"/>
    <col min="14" max="14" width="14.28515625" hidden="1" customWidth="1"/>
    <col min="15" max="16" width="8.5703125" hidden="1" customWidth="1"/>
    <col min="17" max="17" width="16.7109375" hidden="1" customWidth="1"/>
    <col min="18" max="19" width="16.140625" hidden="1" customWidth="1"/>
    <col min="20" max="20" width="11.140625" hidden="1" customWidth="1"/>
    <col min="21" max="21" width="3.5703125" bestFit="1" customWidth="1"/>
    <col min="22" max="22" width="4" bestFit="1" customWidth="1"/>
    <col min="23" max="23" width="4.42578125" bestFit="1" customWidth="1"/>
    <col min="24" max="24" width="16" bestFit="1" customWidth="1"/>
    <col min="25" max="25" width="13.5703125" bestFit="1" customWidth="1"/>
    <col min="26" max="27" width="6.7109375" bestFit="1" customWidth="1"/>
    <col min="28" max="28" width="8.5703125" bestFit="1" customWidth="1"/>
    <col min="29" max="29" width="5.140625" bestFit="1" customWidth="1"/>
    <col min="30" max="30" width="13.140625" bestFit="1" customWidth="1"/>
    <col min="31" max="31" width="10.5703125" bestFit="1" customWidth="1"/>
    <col min="32" max="32" width="11.140625" bestFit="1" customWidth="1"/>
    <col min="33" max="33" width="6.5703125" bestFit="1" customWidth="1"/>
    <col min="34" max="34" width="9.140625" bestFit="1" customWidth="1"/>
    <col min="35" max="35" width="5.140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309</v>
      </c>
      <c r="V1" t="s">
        <v>307</v>
      </c>
      <c r="W1" t="s">
        <v>308</v>
      </c>
      <c r="X1" t="s">
        <v>305</v>
      </c>
      <c r="Y1" t="s">
        <v>306</v>
      </c>
      <c r="Z1" t="s">
        <v>299</v>
      </c>
      <c r="AA1" t="s">
        <v>300</v>
      </c>
      <c r="AB1" t="s">
        <v>294</v>
      </c>
      <c r="AC1" t="s">
        <v>290</v>
      </c>
      <c r="AD1" t="s">
        <v>293</v>
      </c>
      <c r="AE1" t="s">
        <v>292</v>
      </c>
      <c r="AF1" t="s">
        <v>289</v>
      </c>
      <c r="AG1" t="s">
        <v>288</v>
      </c>
      <c r="AH1" t="s">
        <v>291</v>
      </c>
      <c r="AI1" t="s">
        <v>290</v>
      </c>
    </row>
    <row r="2" spans="1:3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27</v>
      </c>
      <c r="G2">
        <v>101783</v>
      </c>
      <c r="H2">
        <v>1</v>
      </c>
      <c r="I2">
        <v>6317</v>
      </c>
      <c r="J2">
        <v>16.11</v>
      </c>
      <c r="K2" t="s">
        <v>25</v>
      </c>
      <c r="L2" t="s">
        <v>26</v>
      </c>
      <c r="M2">
        <v>51381.59</v>
      </c>
      <c r="N2">
        <v>2488</v>
      </c>
      <c r="O2">
        <v>17306</v>
      </c>
      <c r="P2">
        <v>0</v>
      </c>
      <c r="Q2">
        <v>0.05</v>
      </c>
      <c r="R2">
        <v>0.34</v>
      </c>
      <c r="S2">
        <v>0</v>
      </c>
      <c r="T2">
        <v>0.39</v>
      </c>
      <c r="U2" t="str">
        <f>IF(COUNTIF($A$1:A1,A1)=1,"",1)</f>
        <v/>
      </c>
      <c r="V2">
        <f>IF(EXACT(TRIM(D2),TRIM(E2)),1,0)</f>
        <v>0</v>
      </c>
      <c r="W2">
        <f t="shared" ref="W2:W33" si="0">IF(J2&lt;=24,1,0)</f>
        <v>1</v>
      </c>
      <c r="X2" t="str">
        <f>IF((V2*W2)&gt;=1,1,"")</f>
        <v/>
      </c>
      <c r="Y2" t="str">
        <f>IF(V2&gt;=1,1," ")</f>
        <v xml:space="preserve"> </v>
      </c>
      <c r="Z2">
        <v>1</v>
      </c>
      <c r="AA2">
        <v>1</v>
      </c>
      <c r="AB2" t="s">
        <v>275</v>
      </c>
      <c r="AC2" t="s">
        <v>295</v>
      </c>
      <c r="AD2" t="s">
        <v>275</v>
      </c>
      <c r="AE2" t="s">
        <v>295</v>
      </c>
      <c r="AG2" t="s">
        <v>295</v>
      </c>
      <c r="AH2">
        <v>1</v>
      </c>
    </row>
    <row r="3" spans="1:3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>
        <v>14</v>
      </c>
      <c r="G3">
        <v>127240</v>
      </c>
      <c r="H3">
        <v>0</v>
      </c>
      <c r="I3">
        <v>27286</v>
      </c>
      <c r="J3">
        <v>4.66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tr">
        <f>IF(COUNTIF($A$1:A2,A2)=1,"",1)</f>
        <v/>
      </c>
      <c r="V3">
        <f t="shared" ref="V3:V66" si="1">IF(EXACT(TRIM(D3),TRIM(E3)),1,0)</f>
        <v>1</v>
      </c>
      <c r="W3">
        <f t="shared" si="0"/>
        <v>1</v>
      </c>
      <c r="X3">
        <f t="shared" ref="X3:X66" si="2">IF((V3*W3)&gt;=1,1,"")</f>
        <v>1</v>
      </c>
      <c r="Y3">
        <f>IF(V3&gt;=1,1," ")</f>
        <v>1</v>
      </c>
      <c r="AB3" t="s">
        <v>275</v>
      </c>
      <c r="AC3" t="s">
        <v>295</v>
      </c>
      <c r="AD3" t="s">
        <v>275</v>
      </c>
      <c r="AE3" t="s">
        <v>295</v>
      </c>
      <c r="AG3" t="s">
        <v>295</v>
      </c>
    </row>
    <row r="4" spans="1:35" x14ac:dyDescent="0.25">
      <c r="A4" t="s">
        <v>33</v>
      </c>
      <c r="B4" t="s">
        <v>28</v>
      </c>
      <c r="C4" t="s">
        <v>34</v>
      </c>
      <c r="D4" t="s">
        <v>35</v>
      </c>
      <c r="E4" t="s">
        <v>36</v>
      </c>
      <c r="F4">
        <v>9</v>
      </c>
      <c r="G4">
        <v>110418</v>
      </c>
      <c r="H4">
        <v>0</v>
      </c>
      <c r="I4">
        <v>19209</v>
      </c>
      <c r="J4">
        <v>5.75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tr">
        <f>IF(COUNTIF($A$1:A3,A3)=1,"",1)</f>
        <v/>
      </c>
      <c r="V4">
        <f t="shared" si="1"/>
        <v>1</v>
      </c>
      <c r="W4">
        <f t="shared" si="0"/>
        <v>1</v>
      </c>
      <c r="X4">
        <f t="shared" si="2"/>
        <v>1</v>
      </c>
      <c r="Y4">
        <f>IF(V4&gt;=1,1," ")</f>
        <v>1</v>
      </c>
      <c r="AB4" t="s">
        <v>275</v>
      </c>
      <c r="AC4" t="s">
        <v>295</v>
      </c>
      <c r="AD4" t="s">
        <v>275</v>
      </c>
      <c r="AE4" t="s">
        <v>295</v>
      </c>
      <c r="AG4" t="s">
        <v>295</v>
      </c>
    </row>
    <row r="5" spans="1:35" x14ac:dyDescent="0.25">
      <c r="A5" t="s">
        <v>37</v>
      </c>
      <c r="B5" t="s">
        <v>21</v>
      </c>
      <c r="C5" t="s">
        <v>38</v>
      </c>
      <c r="E5" t="s">
        <v>39</v>
      </c>
      <c r="F5">
        <v>11</v>
      </c>
      <c r="G5">
        <v>136867</v>
      </c>
      <c r="H5">
        <v>1</v>
      </c>
      <c r="I5">
        <v>16860</v>
      </c>
      <c r="J5">
        <v>8.1199999999999992</v>
      </c>
      <c r="K5" t="s">
        <v>25</v>
      </c>
      <c r="L5" t="s">
        <v>40</v>
      </c>
      <c r="M5">
        <v>37424.300000000003</v>
      </c>
      <c r="N5">
        <v>0</v>
      </c>
      <c r="O5">
        <v>7887</v>
      </c>
      <c r="P5">
        <v>0</v>
      </c>
      <c r="Q5">
        <v>0</v>
      </c>
      <c r="R5">
        <v>0.21</v>
      </c>
      <c r="S5">
        <v>0</v>
      </c>
      <c r="T5">
        <v>0.21</v>
      </c>
      <c r="U5" t="str">
        <f>IF(COUNTIF($A$1:A4,A4)=1,"",1)</f>
        <v/>
      </c>
      <c r="V5">
        <f t="shared" si="1"/>
        <v>0</v>
      </c>
      <c r="W5">
        <f t="shared" si="0"/>
        <v>1</v>
      </c>
      <c r="X5" t="str">
        <f t="shared" si="2"/>
        <v/>
      </c>
      <c r="Y5" t="str">
        <f>IF(V5&gt;=1,1," ")</f>
        <v xml:space="preserve"> </v>
      </c>
      <c r="Z5">
        <v>1</v>
      </c>
      <c r="AA5">
        <v>1</v>
      </c>
      <c r="AB5" t="s">
        <v>275</v>
      </c>
      <c r="AC5" t="s">
        <v>295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37</v>
      </c>
      <c r="B6" t="s">
        <v>21</v>
      </c>
      <c r="C6" t="s">
        <v>34</v>
      </c>
      <c r="E6" t="s">
        <v>36</v>
      </c>
      <c r="F6">
        <v>5</v>
      </c>
      <c r="G6">
        <v>62272</v>
      </c>
      <c r="H6">
        <v>2</v>
      </c>
      <c r="I6">
        <v>16797</v>
      </c>
      <c r="J6">
        <v>3.71</v>
      </c>
      <c r="K6" t="s">
        <v>25</v>
      </c>
      <c r="L6" t="s">
        <v>41</v>
      </c>
      <c r="M6">
        <v>65839.100000000006</v>
      </c>
      <c r="N6">
        <v>84989</v>
      </c>
      <c r="O6">
        <v>73386</v>
      </c>
      <c r="P6">
        <v>0</v>
      </c>
      <c r="Q6">
        <v>1.29</v>
      </c>
      <c r="R6">
        <v>1.1100000000000001</v>
      </c>
      <c r="S6">
        <v>0</v>
      </c>
      <c r="T6">
        <v>2.41</v>
      </c>
      <c r="U6" t="str">
        <f>IF(COUNTIF($A$1:A5,A5)=1,"",1)</f>
        <v/>
      </c>
      <c r="V6">
        <f t="shared" si="1"/>
        <v>0</v>
      </c>
      <c r="W6">
        <f t="shared" si="0"/>
        <v>1</v>
      </c>
      <c r="X6" t="str">
        <f t="shared" si="2"/>
        <v/>
      </c>
      <c r="Y6" t="str">
        <f>IF(V6&gt;=1,1," ")</f>
        <v xml:space="preserve"> </v>
      </c>
      <c r="AB6" t="s">
        <v>275</v>
      </c>
      <c r="AC6" t="s">
        <v>295</v>
      </c>
      <c r="AD6" t="s">
        <v>275</v>
      </c>
      <c r="AE6" t="s">
        <v>295</v>
      </c>
      <c r="AF6">
        <v>1</v>
      </c>
      <c r="AG6" t="s">
        <v>295</v>
      </c>
      <c r="AH6">
        <v>1</v>
      </c>
      <c r="AI6">
        <v>1</v>
      </c>
    </row>
    <row r="7" spans="1:35" x14ac:dyDescent="0.25">
      <c r="A7" t="s">
        <v>42</v>
      </c>
      <c r="B7" t="s">
        <v>28</v>
      </c>
      <c r="C7" t="s">
        <v>34</v>
      </c>
      <c r="D7" t="s">
        <v>43</v>
      </c>
      <c r="E7" t="s">
        <v>44</v>
      </c>
      <c r="F7">
        <v>10</v>
      </c>
      <c r="G7">
        <v>139493</v>
      </c>
      <c r="H7">
        <v>0</v>
      </c>
      <c r="I7">
        <v>3155</v>
      </c>
      <c r="J7">
        <v>44.21</v>
      </c>
      <c r="K7" t="s">
        <v>25</v>
      </c>
      <c r="L7" t="s">
        <v>45</v>
      </c>
      <c r="M7">
        <v>75720.649999999994</v>
      </c>
      <c r="N7">
        <v>30192</v>
      </c>
      <c r="O7">
        <v>169655</v>
      </c>
      <c r="P7">
        <v>0</v>
      </c>
      <c r="Q7">
        <v>0.4</v>
      </c>
      <c r="R7">
        <v>2.2400000000000002</v>
      </c>
      <c r="S7">
        <v>0</v>
      </c>
      <c r="T7">
        <v>2.64</v>
      </c>
      <c r="U7">
        <f>IF(COUNTIF($A$1:A6,A6)=1,"",1)</f>
        <v>1</v>
      </c>
      <c r="V7">
        <f t="shared" si="1"/>
        <v>1</v>
      </c>
      <c r="W7">
        <f t="shared" si="0"/>
        <v>0</v>
      </c>
      <c r="X7" t="str">
        <f t="shared" si="2"/>
        <v/>
      </c>
      <c r="Y7">
        <f>IF(V7&gt;=1,1," ")</f>
        <v>1</v>
      </c>
      <c r="AB7" t="s">
        <v>275</v>
      </c>
      <c r="AC7">
        <v>1</v>
      </c>
      <c r="AD7" t="s">
        <v>275</v>
      </c>
      <c r="AE7" t="s">
        <v>295</v>
      </c>
      <c r="AG7" t="s">
        <v>295</v>
      </c>
    </row>
    <row r="8" spans="1:35" x14ac:dyDescent="0.25">
      <c r="A8" t="s">
        <v>42</v>
      </c>
      <c r="B8" t="s">
        <v>28</v>
      </c>
      <c r="C8" t="s">
        <v>34</v>
      </c>
      <c r="D8" t="s">
        <v>43</v>
      </c>
      <c r="E8" t="s">
        <v>46</v>
      </c>
      <c r="F8">
        <v>1</v>
      </c>
      <c r="G8">
        <v>11876</v>
      </c>
      <c r="H8">
        <v>1</v>
      </c>
      <c r="I8">
        <v>23989</v>
      </c>
      <c r="J8">
        <v>0.5</v>
      </c>
      <c r="K8" t="s">
        <v>25</v>
      </c>
      <c r="L8" t="s">
        <v>45</v>
      </c>
      <c r="M8">
        <v>90560.3</v>
      </c>
      <c r="N8">
        <v>0</v>
      </c>
      <c r="O8">
        <v>72251</v>
      </c>
      <c r="P8">
        <v>0</v>
      </c>
      <c r="Q8">
        <v>0</v>
      </c>
      <c r="R8">
        <v>0.8</v>
      </c>
      <c r="S8">
        <v>0</v>
      </c>
      <c r="T8">
        <v>0.8</v>
      </c>
      <c r="U8" t="str">
        <f>IF(COUNTIF($A$1:A7,A7)=1,"",1)</f>
        <v/>
      </c>
      <c r="V8">
        <f t="shared" si="1"/>
        <v>0</v>
      </c>
      <c r="W8">
        <f t="shared" si="0"/>
        <v>1</v>
      </c>
      <c r="X8" t="str">
        <f t="shared" si="2"/>
        <v/>
      </c>
      <c r="Y8" t="str">
        <f>IF(V8&gt;=1,1," ")</f>
        <v xml:space="preserve"> </v>
      </c>
      <c r="AB8" t="s">
        <v>275</v>
      </c>
      <c r="AC8" t="s">
        <v>295</v>
      </c>
      <c r="AD8" t="s">
        <v>275</v>
      </c>
      <c r="AE8" t="s">
        <v>295</v>
      </c>
      <c r="AG8" t="s">
        <v>295</v>
      </c>
      <c r="AH8">
        <v>1</v>
      </c>
      <c r="AI8">
        <v>1</v>
      </c>
    </row>
    <row r="9" spans="1:35" x14ac:dyDescent="0.25">
      <c r="A9" t="s">
        <v>47</v>
      </c>
      <c r="B9" t="s">
        <v>48</v>
      </c>
      <c r="C9" t="s">
        <v>38</v>
      </c>
      <c r="D9" t="s">
        <v>49</v>
      </c>
      <c r="E9" t="s">
        <v>50</v>
      </c>
      <c r="F9">
        <v>7</v>
      </c>
      <c r="G9">
        <v>68197</v>
      </c>
      <c r="H9">
        <v>1</v>
      </c>
      <c r="I9">
        <v>2163</v>
      </c>
      <c r="J9">
        <v>31.53</v>
      </c>
      <c r="K9" t="s">
        <v>25</v>
      </c>
      <c r="L9" t="s">
        <v>51</v>
      </c>
      <c r="M9">
        <v>51911.9</v>
      </c>
      <c r="N9">
        <v>13786</v>
      </c>
      <c r="O9">
        <v>176114</v>
      </c>
      <c r="P9">
        <v>0</v>
      </c>
      <c r="Q9">
        <v>0.27</v>
      </c>
      <c r="R9">
        <v>3.39</v>
      </c>
      <c r="S9">
        <v>0</v>
      </c>
      <c r="T9">
        <v>3.66</v>
      </c>
      <c r="U9">
        <f>IF(COUNTIF($A$1:A8,A8)=1,"",1)</f>
        <v>1</v>
      </c>
      <c r="V9">
        <f t="shared" si="1"/>
        <v>0</v>
      </c>
      <c r="W9">
        <f t="shared" si="0"/>
        <v>0</v>
      </c>
      <c r="X9" t="str">
        <f t="shared" si="2"/>
        <v/>
      </c>
      <c r="Y9" t="str">
        <f>IF(V9&gt;=1,1," ")</f>
        <v xml:space="preserve"> </v>
      </c>
      <c r="AA9">
        <v>1</v>
      </c>
      <c r="AB9" t="s">
        <v>275</v>
      </c>
      <c r="AC9" t="s">
        <v>295</v>
      </c>
      <c r="AD9" t="s">
        <v>275</v>
      </c>
      <c r="AE9">
        <v>1</v>
      </c>
      <c r="AG9">
        <v>1</v>
      </c>
      <c r="AI9">
        <v>1</v>
      </c>
    </row>
    <row r="10" spans="1:35" x14ac:dyDescent="0.25">
      <c r="A10" t="s">
        <v>47</v>
      </c>
      <c r="B10" t="s">
        <v>48</v>
      </c>
      <c r="C10" t="s">
        <v>52</v>
      </c>
      <c r="D10" t="s">
        <v>49</v>
      </c>
      <c r="E10" t="s">
        <v>53</v>
      </c>
      <c r="F10">
        <v>9</v>
      </c>
      <c r="G10">
        <v>174768</v>
      </c>
      <c r="H10">
        <v>2</v>
      </c>
      <c r="I10">
        <v>11114</v>
      </c>
      <c r="J10">
        <v>15.73</v>
      </c>
      <c r="K10" t="s">
        <v>54</v>
      </c>
      <c r="L10" t="s">
        <v>55</v>
      </c>
      <c r="M10">
        <v>266738.25</v>
      </c>
      <c r="N10">
        <v>124207</v>
      </c>
      <c r="O10">
        <v>74376</v>
      </c>
      <c r="P10">
        <v>0</v>
      </c>
      <c r="Q10">
        <v>0.47</v>
      </c>
      <c r="R10">
        <v>0.28000000000000003</v>
      </c>
      <c r="S10">
        <v>0</v>
      </c>
      <c r="T10">
        <v>0.74</v>
      </c>
      <c r="U10" t="str">
        <f>IF(COUNTIF($A$1:A9,A9)=1,"",1)</f>
        <v/>
      </c>
      <c r="V10">
        <f t="shared" si="1"/>
        <v>0</v>
      </c>
      <c r="W10">
        <f t="shared" si="0"/>
        <v>1</v>
      </c>
      <c r="X10" t="str">
        <f t="shared" si="2"/>
        <v/>
      </c>
      <c r="Y10" t="str">
        <f>IF(V10&gt;=1,1," ")</f>
        <v xml:space="preserve"> </v>
      </c>
      <c r="AB10" t="s">
        <v>275</v>
      </c>
      <c r="AC10" t="s">
        <v>295</v>
      </c>
      <c r="AD10" t="s">
        <v>275</v>
      </c>
      <c r="AE10" t="s">
        <v>295</v>
      </c>
      <c r="AG10" t="s">
        <v>295</v>
      </c>
      <c r="AI10">
        <v>1</v>
      </c>
    </row>
    <row r="11" spans="1:35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>
        <v>34</v>
      </c>
      <c r="G11">
        <v>250175</v>
      </c>
      <c r="H11">
        <v>1</v>
      </c>
      <c r="I11">
        <v>7757</v>
      </c>
      <c r="J11">
        <v>32.25</v>
      </c>
      <c r="K11" t="s">
        <v>54</v>
      </c>
      <c r="L11" t="s">
        <v>61</v>
      </c>
      <c r="M11">
        <v>186174.37</v>
      </c>
      <c r="N11">
        <v>234027</v>
      </c>
      <c r="O11">
        <v>16148</v>
      </c>
      <c r="P11">
        <v>0</v>
      </c>
      <c r="Q11">
        <v>1.26</v>
      </c>
      <c r="R11">
        <v>0.09</v>
      </c>
      <c r="S11">
        <v>0</v>
      </c>
      <c r="T11">
        <v>1.34</v>
      </c>
      <c r="U11">
        <f>IF(COUNTIF($A$1:A10,A10)=1,"",1)</f>
        <v>1</v>
      </c>
      <c r="V11">
        <f t="shared" si="1"/>
        <v>0</v>
      </c>
      <c r="W11">
        <f t="shared" si="0"/>
        <v>0</v>
      </c>
      <c r="X11" t="str">
        <f t="shared" si="2"/>
        <v/>
      </c>
      <c r="Y11" t="str">
        <f>IF(V11&gt;=1,1," ")</f>
        <v xml:space="preserve"> </v>
      </c>
      <c r="AA11">
        <v>1</v>
      </c>
      <c r="AB11" t="s">
        <v>275</v>
      </c>
      <c r="AC11" t="s">
        <v>295</v>
      </c>
      <c r="AD11" t="s">
        <v>275</v>
      </c>
      <c r="AE11">
        <v>1</v>
      </c>
      <c r="AG11">
        <v>1</v>
      </c>
      <c r="AI11">
        <v>1</v>
      </c>
    </row>
    <row r="12" spans="1:35" x14ac:dyDescent="0.25">
      <c r="A12" t="s">
        <v>56</v>
      </c>
      <c r="B12" t="s">
        <v>57</v>
      </c>
      <c r="C12" t="s">
        <v>38</v>
      </c>
      <c r="D12" t="s">
        <v>59</v>
      </c>
      <c r="E12" t="s">
        <v>62</v>
      </c>
      <c r="F12">
        <v>4</v>
      </c>
      <c r="G12">
        <v>58748</v>
      </c>
      <c r="H12">
        <v>2</v>
      </c>
      <c r="I12">
        <v>33206</v>
      </c>
      <c r="J12">
        <v>1.77</v>
      </c>
      <c r="K12" t="s">
        <v>25</v>
      </c>
      <c r="L12" t="s">
        <v>63</v>
      </c>
      <c r="M12">
        <v>103299.28</v>
      </c>
      <c r="N12">
        <v>133869</v>
      </c>
      <c r="O12">
        <v>50271</v>
      </c>
      <c r="P12">
        <v>0</v>
      </c>
      <c r="Q12">
        <v>1.3</v>
      </c>
      <c r="R12">
        <v>0.49</v>
      </c>
      <c r="S12">
        <v>0</v>
      </c>
      <c r="T12">
        <v>1.78</v>
      </c>
      <c r="U12" t="str">
        <f>IF(COUNTIF($A$1:A11,A11)=1,"",1)</f>
        <v/>
      </c>
      <c r="V12">
        <f t="shared" si="1"/>
        <v>0</v>
      </c>
      <c r="W12">
        <f t="shared" si="0"/>
        <v>1</v>
      </c>
      <c r="X12" t="str">
        <f t="shared" si="2"/>
        <v/>
      </c>
      <c r="Y12" t="str">
        <f>IF(V12&gt;=1,1," ")</f>
        <v xml:space="preserve"> </v>
      </c>
      <c r="AB12" t="s">
        <v>275</v>
      </c>
      <c r="AC12" t="s">
        <v>295</v>
      </c>
      <c r="AD12" t="s">
        <v>275</v>
      </c>
      <c r="AE12" t="s">
        <v>295</v>
      </c>
      <c r="AG12" t="s">
        <v>295</v>
      </c>
      <c r="AI12">
        <v>1</v>
      </c>
    </row>
    <row r="13" spans="1:35" x14ac:dyDescent="0.25">
      <c r="A13" t="s">
        <v>64</v>
      </c>
      <c r="B13" t="s">
        <v>28</v>
      </c>
      <c r="C13" t="s">
        <v>65</v>
      </c>
      <c r="D13" t="s">
        <v>66</v>
      </c>
      <c r="E13" t="s">
        <v>67</v>
      </c>
      <c r="F13">
        <v>8</v>
      </c>
      <c r="G13">
        <v>59151</v>
      </c>
      <c r="H13">
        <v>0</v>
      </c>
      <c r="I13">
        <v>5415</v>
      </c>
      <c r="J13">
        <v>10.92</v>
      </c>
      <c r="K13" t="s">
        <v>32</v>
      </c>
      <c r="L13" t="s">
        <v>32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 t="s">
        <v>32</v>
      </c>
      <c r="S13" t="s">
        <v>32</v>
      </c>
      <c r="T13" t="s">
        <v>32</v>
      </c>
      <c r="U13">
        <f>IF(COUNTIF($A$1:A12,A12)=1,"",1)</f>
        <v>1</v>
      </c>
      <c r="V13">
        <f t="shared" si="1"/>
        <v>1</v>
      </c>
      <c r="W13">
        <f t="shared" si="0"/>
        <v>1</v>
      </c>
      <c r="X13">
        <f t="shared" si="2"/>
        <v>1</v>
      </c>
      <c r="Y13">
        <f>IF(V13&gt;=1,1," ")</f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5" x14ac:dyDescent="0.25">
      <c r="A14" t="s">
        <v>64</v>
      </c>
      <c r="B14" t="s">
        <v>28</v>
      </c>
      <c r="C14" t="s">
        <v>68</v>
      </c>
      <c r="D14" t="s">
        <v>66</v>
      </c>
      <c r="E14" t="s">
        <v>69</v>
      </c>
      <c r="F14">
        <v>2</v>
      </c>
      <c r="G14">
        <v>7336</v>
      </c>
      <c r="H14">
        <v>1</v>
      </c>
      <c r="I14">
        <v>10592</v>
      </c>
      <c r="J14">
        <v>0.69</v>
      </c>
      <c r="K14" t="s">
        <v>25</v>
      </c>
      <c r="L14" t="s">
        <v>70</v>
      </c>
      <c r="M14">
        <v>64701.18</v>
      </c>
      <c r="N14">
        <v>16488</v>
      </c>
      <c r="O14">
        <v>47495</v>
      </c>
      <c r="P14">
        <v>0</v>
      </c>
      <c r="Q14">
        <v>0.25</v>
      </c>
      <c r="R14">
        <v>0.73</v>
      </c>
      <c r="S14">
        <v>0</v>
      </c>
      <c r="T14">
        <v>0.99</v>
      </c>
      <c r="U14" t="str">
        <f>IF(COUNTIF($A$1:A13,A13)=1,"",1)</f>
        <v/>
      </c>
      <c r="V14">
        <f t="shared" si="1"/>
        <v>0</v>
      </c>
      <c r="W14">
        <f t="shared" si="0"/>
        <v>1</v>
      </c>
      <c r="X14" t="str">
        <f t="shared" si="2"/>
        <v/>
      </c>
      <c r="Y14" t="str">
        <f>IF(V14&gt;=1,1," ")</f>
        <v xml:space="preserve"> </v>
      </c>
      <c r="AB14" t="s">
        <v>275</v>
      </c>
      <c r="AC14" t="s">
        <v>295</v>
      </c>
      <c r="AD14" t="s">
        <v>275</v>
      </c>
      <c r="AE14" t="s">
        <v>295</v>
      </c>
      <c r="AF14">
        <v>1</v>
      </c>
      <c r="AG14" t="s">
        <v>295</v>
      </c>
      <c r="AH14">
        <v>1</v>
      </c>
      <c r="AI14">
        <v>1</v>
      </c>
    </row>
    <row r="15" spans="1:35" x14ac:dyDescent="0.25">
      <c r="A15" t="s">
        <v>71</v>
      </c>
      <c r="B15" t="s">
        <v>28</v>
      </c>
      <c r="C15" t="s">
        <v>29</v>
      </c>
      <c r="D15" t="s">
        <v>72</v>
      </c>
      <c r="E15" t="s">
        <v>73</v>
      </c>
      <c r="F15">
        <v>15</v>
      </c>
      <c r="G15">
        <v>123242</v>
      </c>
      <c r="H15">
        <v>0</v>
      </c>
      <c r="I15">
        <v>2661</v>
      </c>
      <c r="J15">
        <v>46.31</v>
      </c>
      <c r="K15" t="s">
        <v>25</v>
      </c>
      <c r="L15" t="s">
        <v>74</v>
      </c>
      <c r="M15">
        <v>63243.95</v>
      </c>
      <c r="N15">
        <v>71332</v>
      </c>
      <c r="O15">
        <v>102231</v>
      </c>
      <c r="P15">
        <v>0</v>
      </c>
      <c r="Q15">
        <v>1.1299999999999999</v>
      </c>
      <c r="R15">
        <v>1.62</v>
      </c>
      <c r="S15">
        <v>0</v>
      </c>
      <c r="T15">
        <v>2.74</v>
      </c>
      <c r="U15">
        <f>IF(COUNTIF($A$1:A14,A14)=1,"",1)</f>
        <v>1</v>
      </c>
      <c r="V15">
        <f t="shared" si="1"/>
        <v>1</v>
      </c>
      <c r="W15">
        <f t="shared" si="0"/>
        <v>0</v>
      </c>
      <c r="X15" t="str">
        <f t="shared" si="2"/>
        <v/>
      </c>
      <c r="Y15">
        <f>IF(V15&gt;=1,1," ")</f>
        <v>1</v>
      </c>
      <c r="AB15" t="s">
        <v>275</v>
      </c>
      <c r="AC15" t="s">
        <v>295</v>
      </c>
      <c r="AD15" t="s">
        <v>275</v>
      </c>
      <c r="AE15" t="s">
        <v>295</v>
      </c>
      <c r="AG15" t="s">
        <v>295</v>
      </c>
    </row>
    <row r="16" spans="1:35" x14ac:dyDescent="0.25">
      <c r="A16" t="s">
        <v>75</v>
      </c>
      <c r="B16" t="s">
        <v>48</v>
      </c>
      <c r="C16" t="s">
        <v>76</v>
      </c>
      <c r="D16" t="s">
        <v>77</v>
      </c>
      <c r="E16" t="s">
        <v>78</v>
      </c>
      <c r="F16">
        <v>13</v>
      </c>
      <c r="G16">
        <v>61954</v>
      </c>
      <c r="H16">
        <v>0</v>
      </c>
      <c r="I16">
        <v>1329</v>
      </c>
      <c r="J16">
        <v>46.62</v>
      </c>
      <c r="K16" t="s">
        <v>25</v>
      </c>
      <c r="L16" t="s">
        <v>79</v>
      </c>
      <c r="M16">
        <v>31898.79</v>
      </c>
      <c r="N16">
        <v>51738</v>
      </c>
      <c r="O16">
        <v>72293</v>
      </c>
      <c r="P16">
        <v>0</v>
      </c>
      <c r="Q16">
        <v>1.62</v>
      </c>
      <c r="R16">
        <v>2.27</v>
      </c>
      <c r="S16">
        <v>0</v>
      </c>
      <c r="T16">
        <v>3.89</v>
      </c>
      <c r="U16" t="str">
        <f>IF(COUNTIF($A$1:A15,A15)=1,"",1)</f>
        <v/>
      </c>
      <c r="V16">
        <f t="shared" si="1"/>
        <v>1</v>
      </c>
      <c r="W16">
        <f t="shared" si="0"/>
        <v>0</v>
      </c>
      <c r="X16" t="str">
        <f t="shared" si="2"/>
        <v/>
      </c>
      <c r="Y16">
        <f>IF(V16&gt;=1,1," ")</f>
        <v>1</v>
      </c>
      <c r="AB16" t="s">
        <v>275</v>
      </c>
      <c r="AC16" t="s">
        <v>295</v>
      </c>
      <c r="AD16" t="s">
        <v>275</v>
      </c>
      <c r="AE16" t="s">
        <v>295</v>
      </c>
      <c r="AG16" t="s">
        <v>295</v>
      </c>
    </row>
    <row r="17" spans="1:35" x14ac:dyDescent="0.25">
      <c r="A17" t="s">
        <v>80</v>
      </c>
      <c r="B17" t="s">
        <v>57</v>
      </c>
      <c r="C17" t="s">
        <v>38</v>
      </c>
      <c r="D17" t="s">
        <v>81</v>
      </c>
      <c r="E17" t="s">
        <v>82</v>
      </c>
      <c r="F17">
        <v>13</v>
      </c>
      <c r="G17">
        <v>137562</v>
      </c>
      <c r="H17">
        <v>0</v>
      </c>
      <c r="I17">
        <v>14487</v>
      </c>
      <c r="J17">
        <v>9.5</v>
      </c>
      <c r="K17" t="s">
        <v>25</v>
      </c>
      <c r="L17" t="s">
        <v>83</v>
      </c>
      <c r="M17">
        <v>69020.56</v>
      </c>
      <c r="N17">
        <v>97432</v>
      </c>
      <c r="O17">
        <v>45977</v>
      </c>
      <c r="P17">
        <v>0</v>
      </c>
      <c r="Q17">
        <v>1.41</v>
      </c>
      <c r="R17">
        <v>0.67</v>
      </c>
      <c r="S17">
        <v>0</v>
      </c>
      <c r="T17">
        <v>2.08</v>
      </c>
      <c r="U17" t="str">
        <f>IF(COUNTIF($A$1:A16,A16)=1,"",1)</f>
        <v/>
      </c>
      <c r="V17">
        <f t="shared" si="1"/>
        <v>1</v>
      </c>
      <c r="W17">
        <f t="shared" si="0"/>
        <v>1</v>
      </c>
      <c r="X17">
        <f t="shared" si="2"/>
        <v>1</v>
      </c>
      <c r="Y17">
        <f>IF(V17&gt;=1,1," ")</f>
        <v>1</v>
      </c>
      <c r="AB17" t="s">
        <v>275</v>
      </c>
      <c r="AC17" t="s">
        <v>295</v>
      </c>
      <c r="AD17" t="s">
        <v>275</v>
      </c>
      <c r="AE17" t="s">
        <v>295</v>
      </c>
      <c r="AG17" t="s">
        <v>295</v>
      </c>
    </row>
    <row r="18" spans="1:35" x14ac:dyDescent="0.25">
      <c r="A18" t="s">
        <v>84</v>
      </c>
      <c r="B18" t="s">
        <v>28</v>
      </c>
      <c r="C18" t="s">
        <v>52</v>
      </c>
      <c r="D18" t="s">
        <v>85</v>
      </c>
      <c r="E18" t="s">
        <v>86</v>
      </c>
      <c r="F18">
        <v>15</v>
      </c>
      <c r="G18">
        <v>369249</v>
      </c>
      <c r="H18">
        <v>1</v>
      </c>
      <c r="I18">
        <v>15850</v>
      </c>
      <c r="J18">
        <v>23.3</v>
      </c>
      <c r="K18" t="s">
        <v>54</v>
      </c>
      <c r="L18" t="s">
        <v>55</v>
      </c>
      <c r="M18">
        <v>195257.98</v>
      </c>
      <c r="N18">
        <v>24827</v>
      </c>
      <c r="O18">
        <v>666559</v>
      </c>
      <c r="P18">
        <v>0</v>
      </c>
      <c r="Q18">
        <v>0.13</v>
      </c>
      <c r="R18">
        <v>3.41</v>
      </c>
      <c r="S18">
        <v>0</v>
      </c>
      <c r="T18">
        <v>3.54</v>
      </c>
      <c r="U18" t="str">
        <f>IF(COUNTIF($A$1:A17,A17)=1,"",1)</f>
        <v/>
      </c>
      <c r="V18">
        <f t="shared" si="1"/>
        <v>0</v>
      </c>
      <c r="W18">
        <f t="shared" si="0"/>
        <v>1</v>
      </c>
      <c r="X18" t="str">
        <f t="shared" si="2"/>
        <v/>
      </c>
      <c r="Y18" t="str">
        <f>IF(V18&gt;=1,1," ")</f>
        <v xml:space="preserve"> </v>
      </c>
      <c r="Z18">
        <v>1</v>
      </c>
      <c r="AA18">
        <v>1</v>
      </c>
      <c r="AB18" t="s">
        <v>275</v>
      </c>
      <c r="AC18" t="s">
        <v>295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</row>
    <row r="19" spans="1:35" x14ac:dyDescent="0.25">
      <c r="A19" t="s">
        <v>84</v>
      </c>
      <c r="B19" t="s">
        <v>28</v>
      </c>
      <c r="C19" t="s">
        <v>65</v>
      </c>
      <c r="D19" t="s">
        <v>85</v>
      </c>
      <c r="E19" t="s">
        <v>87</v>
      </c>
      <c r="F19">
        <v>1</v>
      </c>
      <c r="G19">
        <v>5893</v>
      </c>
      <c r="H19">
        <v>2</v>
      </c>
      <c r="I19">
        <v>10530</v>
      </c>
      <c r="J19">
        <v>0.56000000000000005</v>
      </c>
      <c r="K19" t="s">
        <v>25</v>
      </c>
      <c r="L19" t="s">
        <v>88</v>
      </c>
      <c r="M19" t="s">
        <v>32</v>
      </c>
      <c r="N19">
        <v>39186</v>
      </c>
      <c r="O19">
        <v>17221</v>
      </c>
      <c r="P19">
        <v>0</v>
      </c>
      <c r="Q19">
        <v>0</v>
      </c>
      <c r="R19">
        <v>0</v>
      </c>
      <c r="S19">
        <v>0</v>
      </c>
      <c r="T19">
        <v>0</v>
      </c>
      <c r="U19" t="str">
        <f>IF(COUNTIF($A$1:A18,A18)=1,"",1)</f>
        <v/>
      </c>
      <c r="V19">
        <f t="shared" si="1"/>
        <v>0</v>
      </c>
      <c r="W19">
        <f t="shared" si="0"/>
        <v>1</v>
      </c>
      <c r="X19" t="str">
        <f t="shared" si="2"/>
        <v/>
      </c>
      <c r="Y19" t="str">
        <f>IF(V19&gt;=1,1," ")</f>
        <v xml:space="preserve"> </v>
      </c>
      <c r="AB19" t="s">
        <v>275</v>
      </c>
      <c r="AC19" t="s">
        <v>295</v>
      </c>
      <c r="AD19" t="s">
        <v>275</v>
      </c>
      <c r="AE19" t="s">
        <v>295</v>
      </c>
      <c r="AF19">
        <v>1</v>
      </c>
      <c r="AG19" t="s">
        <v>295</v>
      </c>
      <c r="AH19">
        <v>1</v>
      </c>
      <c r="AI19">
        <v>1</v>
      </c>
    </row>
    <row r="20" spans="1:35" x14ac:dyDescent="0.25">
      <c r="A20" t="s">
        <v>89</v>
      </c>
      <c r="B20" t="s">
        <v>90</v>
      </c>
      <c r="C20" t="s">
        <v>29</v>
      </c>
      <c r="D20" t="s">
        <v>91</v>
      </c>
      <c r="E20" t="s">
        <v>92</v>
      </c>
      <c r="F20">
        <v>7</v>
      </c>
      <c r="G20">
        <v>57855</v>
      </c>
      <c r="H20">
        <v>1</v>
      </c>
      <c r="I20">
        <v>1336</v>
      </c>
      <c r="J20">
        <v>43.3</v>
      </c>
      <c r="K20" t="s">
        <v>25</v>
      </c>
      <c r="L20" t="s">
        <v>93</v>
      </c>
      <c r="M20">
        <v>32052.94</v>
      </c>
      <c r="N20">
        <v>0</v>
      </c>
      <c r="O20">
        <v>208993</v>
      </c>
      <c r="P20">
        <v>0</v>
      </c>
      <c r="Q20">
        <v>0</v>
      </c>
      <c r="R20">
        <v>6.52</v>
      </c>
      <c r="S20">
        <v>0</v>
      </c>
      <c r="T20">
        <v>6.52</v>
      </c>
      <c r="U20">
        <f>IF(COUNTIF($A$1:A19,A19)=1,"",1)</f>
        <v>1</v>
      </c>
      <c r="V20">
        <f t="shared" si="1"/>
        <v>0</v>
      </c>
      <c r="W20">
        <f t="shared" si="0"/>
        <v>0</v>
      </c>
      <c r="X20" t="str">
        <f t="shared" si="2"/>
        <v/>
      </c>
      <c r="Y20" t="str">
        <f>IF(V20&gt;=1,1," ")</f>
        <v xml:space="preserve"> </v>
      </c>
      <c r="AA20">
        <v>1</v>
      </c>
      <c r="AB20" t="s">
        <v>275</v>
      </c>
      <c r="AC20" t="s">
        <v>295</v>
      </c>
      <c r="AD20" t="s">
        <v>275</v>
      </c>
      <c r="AE20">
        <v>1</v>
      </c>
      <c r="AG20">
        <v>1</v>
      </c>
      <c r="AH20">
        <v>1</v>
      </c>
      <c r="AI20">
        <v>1</v>
      </c>
    </row>
    <row r="21" spans="1:35" x14ac:dyDescent="0.25">
      <c r="A21" t="s">
        <v>89</v>
      </c>
      <c r="B21" t="s">
        <v>90</v>
      </c>
      <c r="C21" t="s">
        <v>52</v>
      </c>
      <c r="D21" t="s">
        <v>91</v>
      </c>
      <c r="E21" t="s">
        <v>94</v>
      </c>
      <c r="F21">
        <v>5</v>
      </c>
      <c r="G21">
        <v>83873</v>
      </c>
      <c r="H21">
        <v>2</v>
      </c>
      <c r="I21">
        <v>57759</v>
      </c>
      <c r="J21">
        <v>1.45</v>
      </c>
      <c r="K21" t="s">
        <v>54</v>
      </c>
      <c r="L21" t="s">
        <v>95</v>
      </c>
      <c r="M21" t="s">
        <v>32</v>
      </c>
      <c r="N21">
        <v>138708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tr">
        <f>IF(COUNTIF($A$1:A20,A20)=1,"",1)</f>
        <v/>
      </c>
      <c r="V21">
        <f t="shared" si="1"/>
        <v>0</v>
      </c>
      <c r="W21">
        <f t="shared" si="0"/>
        <v>1</v>
      </c>
      <c r="X21" t="str">
        <f t="shared" si="2"/>
        <v/>
      </c>
      <c r="Y21" t="str">
        <f>IF(V21&gt;=1,1," ")</f>
        <v xml:space="preserve"> </v>
      </c>
      <c r="AB21" t="s">
        <v>275</v>
      </c>
      <c r="AC21" t="s">
        <v>295</v>
      </c>
      <c r="AD21" t="s">
        <v>275</v>
      </c>
      <c r="AE21" t="s">
        <v>295</v>
      </c>
      <c r="AG21" t="s">
        <v>295</v>
      </c>
      <c r="AH21">
        <v>1</v>
      </c>
      <c r="AI21">
        <v>1</v>
      </c>
    </row>
    <row r="22" spans="1:35" x14ac:dyDescent="0.25">
      <c r="A22" t="s">
        <v>96</v>
      </c>
      <c r="B22" t="s">
        <v>28</v>
      </c>
      <c r="C22" t="s">
        <v>29</v>
      </c>
      <c r="D22" t="s">
        <v>30</v>
      </c>
      <c r="E22" t="s">
        <v>31</v>
      </c>
      <c r="F22">
        <v>14</v>
      </c>
      <c r="G22">
        <v>130004</v>
      </c>
      <c r="H22">
        <v>0</v>
      </c>
      <c r="I22">
        <v>27286</v>
      </c>
      <c r="J22">
        <v>4.76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>
        <f>IF(COUNTIF($A$1:A21,A21)=1,"",1)</f>
        <v>1</v>
      </c>
      <c r="V22">
        <f t="shared" si="1"/>
        <v>1</v>
      </c>
      <c r="W22">
        <f t="shared" si="0"/>
        <v>1</v>
      </c>
      <c r="X22">
        <f t="shared" si="2"/>
        <v>1</v>
      </c>
      <c r="Y22">
        <f>IF(V22&gt;=1,1," ")</f>
        <v>1</v>
      </c>
      <c r="AB22" t="s">
        <v>275</v>
      </c>
      <c r="AC22" t="s">
        <v>295</v>
      </c>
      <c r="AD22" t="s">
        <v>275</v>
      </c>
      <c r="AE22" t="s">
        <v>295</v>
      </c>
      <c r="AG22" t="s">
        <v>295</v>
      </c>
    </row>
    <row r="23" spans="1:35" x14ac:dyDescent="0.25">
      <c r="A23" t="s">
        <v>97</v>
      </c>
      <c r="B23" t="s">
        <v>28</v>
      </c>
      <c r="C23" t="s">
        <v>98</v>
      </c>
      <c r="D23" t="s">
        <v>99</v>
      </c>
      <c r="E23" t="s">
        <v>100</v>
      </c>
      <c r="F23">
        <v>10</v>
      </c>
      <c r="G23">
        <v>76751</v>
      </c>
      <c r="H23">
        <v>1</v>
      </c>
      <c r="I23">
        <v>3243</v>
      </c>
      <c r="J23">
        <v>23.67</v>
      </c>
      <c r="K23" t="s">
        <v>25</v>
      </c>
      <c r="L23" t="s">
        <v>41</v>
      </c>
      <c r="M23">
        <v>38698.53</v>
      </c>
      <c r="N23">
        <v>27712</v>
      </c>
      <c r="O23">
        <v>112055</v>
      </c>
      <c r="P23">
        <v>0</v>
      </c>
      <c r="Q23">
        <v>0.72</v>
      </c>
      <c r="R23">
        <v>2.9</v>
      </c>
      <c r="S23">
        <v>0</v>
      </c>
      <c r="T23">
        <v>3.61</v>
      </c>
      <c r="U23" t="str">
        <f>IF(COUNTIF($A$1:A22,A22)=1,"",1)</f>
        <v/>
      </c>
      <c r="V23">
        <f t="shared" si="1"/>
        <v>0</v>
      </c>
      <c r="W23">
        <f t="shared" si="0"/>
        <v>1</v>
      </c>
      <c r="X23" t="str">
        <f t="shared" si="2"/>
        <v/>
      </c>
      <c r="Y23" t="str">
        <f>IF(V23&gt;=1,1," ")</f>
        <v xml:space="preserve"> </v>
      </c>
      <c r="Z23">
        <v>1</v>
      </c>
      <c r="AA23">
        <v>1</v>
      </c>
      <c r="AB23" t="s">
        <v>275</v>
      </c>
      <c r="AC23" t="s">
        <v>295</v>
      </c>
      <c r="AD23" t="s">
        <v>275</v>
      </c>
      <c r="AE23" t="s">
        <v>295</v>
      </c>
      <c r="AG23" t="s">
        <v>295</v>
      </c>
      <c r="AH23">
        <v>1</v>
      </c>
      <c r="AI23">
        <v>1</v>
      </c>
    </row>
    <row r="24" spans="1:35" x14ac:dyDescent="0.25">
      <c r="A24" t="s">
        <v>101</v>
      </c>
      <c r="B24" t="s">
        <v>28</v>
      </c>
      <c r="C24" t="s">
        <v>38</v>
      </c>
      <c r="D24" t="s">
        <v>102</v>
      </c>
      <c r="E24" t="s">
        <v>103</v>
      </c>
      <c r="F24">
        <v>6</v>
      </c>
      <c r="G24">
        <v>78805</v>
      </c>
      <c r="H24">
        <v>0</v>
      </c>
      <c r="I24">
        <v>6112</v>
      </c>
      <c r="J24">
        <v>12.89</v>
      </c>
      <c r="K24" t="s">
        <v>25</v>
      </c>
      <c r="L24" t="s">
        <v>104</v>
      </c>
      <c r="M24">
        <v>30575.96</v>
      </c>
      <c r="N24">
        <v>9723</v>
      </c>
      <c r="O24">
        <v>0</v>
      </c>
      <c r="P24">
        <v>0</v>
      </c>
      <c r="Q24">
        <v>0.32</v>
      </c>
      <c r="R24">
        <v>0</v>
      </c>
      <c r="S24">
        <v>0</v>
      </c>
      <c r="T24">
        <v>0.32</v>
      </c>
      <c r="U24" t="str">
        <f>IF(COUNTIF($A$1:A23,A23)=1,"",1)</f>
        <v/>
      </c>
      <c r="V24">
        <f t="shared" si="1"/>
        <v>1</v>
      </c>
      <c r="W24">
        <f t="shared" si="0"/>
        <v>1</v>
      </c>
      <c r="X24">
        <f t="shared" si="2"/>
        <v>1</v>
      </c>
      <c r="Y24">
        <f>IF(V24&gt;=1,1," ")</f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5" x14ac:dyDescent="0.25">
      <c r="A25" t="s">
        <v>101</v>
      </c>
      <c r="B25" t="s">
        <v>28</v>
      </c>
      <c r="C25" t="s">
        <v>105</v>
      </c>
      <c r="D25" t="s">
        <v>102</v>
      </c>
      <c r="E25" t="s">
        <v>106</v>
      </c>
      <c r="F25">
        <v>12</v>
      </c>
      <c r="G25">
        <v>169513</v>
      </c>
      <c r="H25">
        <v>1</v>
      </c>
      <c r="I25">
        <v>24771</v>
      </c>
      <c r="J25">
        <v>6.84</v>
      </c>
      <c r="K25" t="s">
        <v>54</v>
      </c>
      <c r="L25" t="s">
        <v>107</v>
      </c>
      <c r="M25">
        <v>600628.97</v>
      </c>
      <c r="N25">
        <v>140406</v>
      </c>
      <c r="O25">
        <v>29107</v>
      </c>
      <c r="P25">
        <v>0</v>
      </c>
      <c r="Q25">
        <v>0.23</v>
      </c>
      <c r="R25">
        <v>0.05</v>
      </c>
      <c r="S25">
        <v>0</v>
      </c>
      <c r="T25">
        <v>0.28000000000000003</v>
      </c>
      <c r="U25" t="str">
        <f>IF(COUNTIF($A$1:A24,A24)=1,"",1)</f>
        <v/>
      </c>
      <c r="V25">
        <f t="shared" si="1"/>
        <v>0</v>
      </c>
      <c r="W25">
        <f t="shared" si="0"/>
        <v>1</v>
      </c>
      <c r="X25" t="str">
        <f t="shared" si="2"/>
        <v/>
      </c>
      <c r="Y25" t="str">
        <f>IF(V25&gt;=1,1," ")</f>
        <v xml:space="preserve"> </v>
      </c>
      <c r="AB25" t="s">
        <v>275</v>
      </c>
      <c r="AC25" t="s">
        <v>295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</row>
    <row r="26" spans="1:35" x14ac:dyDescent="0.25">
      <c r="A26" t="s">
        <v>101</v>
      </c>
      <c r="B26" t="s">
        <v>28</v>
      </c>
      <c r="C26" t="s">
        <v>52</v>
      </c>
      <c r="D26" t="s">
        <v>102</v>
      </c>
      <c r="E26" t="s">
        <v>108</v>
      </c>
      <c r="F26">
        <v>3</v>
      </c>
      <c r="G26">
        <v>67387</v>
      </c>
      <c r="H26">
        <v>2</v>
      </c>
      <c r="I26">
        <v>14051</v>
      </c>
      <c r="J26">
        <v>4.8</v>
      </c>
      <c r="K26" t="s">
        <v>25</v>
      </c>
      <c r="L26" t="s">
        <v>109</v>
      </c>
      <c r="M26">
        <v>337221.82</v>
      </c>
      <c r="N26">
        <v>99177</v>
      </c>
      <c r="O26">
        <v>67387</v>
      </c>
      <c r="P26">
        <v>0</v>
      </c>
      <c r="Q26">
        <v>0.28999999999999998</v>
      </c>
      <c r="R26">
        <v>0.2</v>
      </c>
      <c r="S26">
        <v>0</v>
      </c>
      <c r="T26">
        <v>0.49</v>
      </c>
      <c r="U26">
        <f>IF(COUNTIF($A$1:A25,A25)=1,"",1)</f>
        <v>1</v>
      </c>
      <c r="V26">
        <f t="shared" si="1"/>
        <v>0</v>
      </c>
      <c r="W26">
        <f t="shared" si="0"/>
        <v>1</v>
      </c>
      <c r="X26" t="str">
        <f t="shared" si="2"/>
        <v/>
      </c>
      <c r="Y26" t="str">
        <f>IF(V26&gt;=1,1," ")</f>
        <v xml:space="preserve"> </v>
      </c>
      <c r="AB26" t="s">
        <v>275</v>
      </c>
      <c r="AC26" t="s">
        <v>295</v>
      </c>
      <c r="AD26" t="s">
        <v>275</v>
      </c>
      <c r="AE26" t="s">
        <v>295</v>
      </c>
      <c r="AF26">
        <v>1</v>
      </c>
      <c r="AG26" t="s">
        <v>295</v>
      </c>
      <c r="AH26">
        <v>1</v>
      </c>
      <c r="AI26">
        <v>1</v>
      </c>
    </row>
    <row r="27" spans="1:35" x14ac:dyDescent="0.25">
      <c r="A27" t="s">
        <v>110</v>
      </c>
      <c r="B27" t="s">
        <v>28</v>
      </c>
      <c r="C27" t="s">
        <v>29</v>
      </c>
      <c r="D27" t="s">
        <v>111</v>
      </c>
      <c r="E27" t="s">
        <v>112</v>
      </c>
      <c r="F27">
        <v>14</v>
      </c>
      <c r="G27">
        <v>116066</v>
      </c>
      <c r="H27">
        <v>0</v>
      </c>
      <c r="I27">
        <v>9589</v>
      </c>
      <c r="J27">
        <v>12.1</v>
      </c>
      <c r="K27" t="s">
        <v>25</v>
      </c>
      <c r="L27" t="s">
        <v>113</v>
      </c>
      <c r="M27">
        <v>59080.13</v>
      </c>
      <c r="N27">
        <v>0</v>
      </c>
      <c r="O27">
        <v>93179</v>
      </c>
      <c r="P27">
        <v>0</v>
      </c>
      <c r="Q27">
        <v>0</v>
      </c>
      <c r="R27">
        <v>1.58</v>
      </c>
      <c r="S27">
        <v>0</v>
      </c>
      <c r="T27">
        <v>1.58</v>
      </c>
      <c r="U27">
        <f>IF(COUNTIF($A$1:A26,A26)=1,"",1)</f>
        <v>1</v>
      </c>
      <c r="V27">
        <f t="shared" si="1"/>
        <v>1</v>
      </c>
      <c r="W27">
        <f t="shared" si="0"/>
        <v>1</v>
      </c>
      <c r="X27">
        <f t="shared" si="2"/>
        <v>1</v>
      </c>
      <c r="Y27">
        <f>IF(V27&gt;=1,1," ")</f>
        <v>1</v>
      </c>
      <c r="AB27" t="s">
        <v>275</v>
      </c>
      <c r="AC27" t="s">
        <v>295</v>
      </c>
      <c r="AD27" t="s">
        <v>275</v>
      </c>
      <c r="AE27" t="s">
        <v>295</v>
      </c>
      <c r="AG27" t="s">
        <v>295</v>
      </c>
    </row>
    <row r="28" spans="1:35" x14ac:dyDescent="0.25">
      <c r="A28" t="s">
        <v>114</v>
      </c>
      <c r="B28" t="s">
        <v>57</v>
      </c>
      <c r="C28" t="s">
        <v>38</v>
      </c>
      <c r="E28" t="s">
        <v>103</v>
      </c>
      <c r="F28">
        <v>11</v>
      </c>
      <c r="G28">
        <v>104362</v>
      </c>
      <c r="H28">
        <v>1</v>
      </c>
      <c r="I28">
        <v>6112</v>
      </c>
      <c r="J28">
        <v>17.07</v>
      </c>
      <c r="K28" t="s">
        <v>25</v>
      </c>
      <c r="L28" t="s">
        <v>115</v>
      </c>
      <c r="M28" t="s">
        <v>32</v>
      </c>
      <c r="N28">
        <v>0</v>
      </c>
      <c r="O28">
        <v>2294</v>
      </c>
      <c r="P28">
        <v>0</v>
      </c>
      <c r="Q28">
        <v>0</v>
      </c>
      <c r="R28">
        <v>0</v>
      </c>
      <c r="S28">
        <v>0</v>
      </c>
      <c r="T28">
        <v>0</v>
      </c>
      <c r="U28" t="str">
        <f>IF(COUNTIF($A$1:A27,A27)=1,"",1)</f>
        <v/>
      </c>
      <c r="V28">
        <f t="shared" si="1"/>
        <v>0</v>
      </c>
      <c r="W28">
        <f t="shared" si="0"/>
        <v>1</v>
      </c>
      <c r="X28" t="str">
        <f t="shared" si="2"/>
        <v/>
      </c>
      <c r="Y28" t="str">
        <f>IF(V28&gt;=1,1," ")</f>
        <v xml:space="preserve"> </v>
      </c>
      <c r="Z28">
        <v>1</v>
      </c>
      <c r="AA28">
        <v>1</v>
      </c>
      <c r="AB28" t="s">
        <v>275</v>
      </c>
      <c r="AC28" t="s">
        <v>295</v>
      </c>
      <c r="AD28" t="s">
        <v>275</v>
      </c>
      <c r="AE28" t="s">
        <v>295</v>
      </c>
      <c r="AG28" t="s">
        <v>295</v>
      </c>
      <c r="AH28">
        <v>1</v>
      </c>
      <c r="AI28">
        <v>1</v>
      </c>
    </row>
    <row r="29" spans="1:35" x14ac:dyDescent="0.25">
      <c r="A29" t="s">
        <v>114</v>
      </c>
      <c r="B29" t="s">
        <v>57</v>
      </c>
      <c r="C29" t="s">
        <v>38</v>
      </c>
      <c r="E29" t="s">
        <v>62</v>
      </c>
      <c r="F29">
        <v>1</v>
      </c>
      <c r="G29">
        <v>16860</v>
      </c>
      <c r="H29">
        <v>2</v>
      </c>
      <c r="I29">
        <v>33206</v>
      </c>
      <c r="J29">
        <v>0.51</v>
      </c>
      <c r="K29" t="s">
        <v>25</v>
      </c>
      <c r="L29" t="s">
        <v>63</v>
      </c>
      <c r="M29">
        <v>107008</v>
      </c>
      <c r="N29">
        <v>133869</v>
      </c>
      <c r="O29">
        <v>50271</v>
      </c>
      <c r="P29">
        <v>0</v>
      </c>
      <c r="Q29">
        <v>1.25</v>
      </c>
      <c r="R29">
        <v>0.47</v>
      </c>
      <c r="S29">
        <v>0</v>
      </c>
      <c r="T29">
        <v>1.72</v>
      </c>
      <c r="U29" t="str">
        <f>IF(COUNTIF($A$1:A28,A28)=1,"",1)</f>
        <v/>
      </c>
      <c r="V29">
        <f t="shared" si="1"/>
        <v>0</v>
      </c>
      <c r="W29">
        <f t="shared" si="0"/>
        <v>1</v>
      </c>
      <c r="X29" t="str">
        <f t="shared" si="2"/>
        <v/>
      </c>
      <c r="Y29" t="str">
        <f>IF(V29&gt;=1,1," ")</f>
        <v xml:space="preserve"> </v>
      </c>
      <c r="AB29" t="s">
        <v>275</v>
      </c>
      <c r="AC29" t="s">
        <v>295</v>
      </c>
      <c r="AD29" t="s">
        <v>275</v>
      </c>
      <c r="AE29" t="s">
        <v>295</v>
      </c>
      <c r="AG29" t="s">
        <v>295</v>
      </c>
      <c r="AH29">
        <v>1</v>
      </c>
      <c r="AI29">
        <v>1</v>
      </c>
    </row>
    <row r="30" spans="1:35" x14ac:dyDescent="0.25">
      <c r="A30" t="s">
        <v>116</v>
      </c>
      <c r="B30" t="s">
        <v>28</v>
      </c>
      <c r="C30" t="s">
        <v>117</v>
      </c>
      <c r="E30" t="s">
        <v>118</v>
      </c>
      <c r="F30">
        <v>20</v>
      </c>
      <c r="G30">
        <v>130784</v>
      </c>
      <c r="H30">
        <v>1</v>
      </c>
      <c r="I30">
        <v>13839</v>
      </c>
      <c r="J30">
        <v>9.4499999999999993</v>
      </c>
      <c r="K30" t="s">
        <v>119</v>
      </c>
      <c r="L30" t="s">
        <v>120</v>
      </c>
      <c r="M30">
        <v>66325.279999999999</v>
      </c>
      <c r="N30">
        <v>134520</v>
      </c>
      <c r="O30">
        <v>163064</v>
      </c>
      <c r="P30">
        <v>0</v>
      </c>
      <c r="Q30">
        <v>2.0299999999999998</v>
      </c>
      <c r="R30">
        <v>2.46</v>
      </c>
      <c r="S30">
        <v>0</v>
      </c>
      <c r="T30">
        <v>4.49</v>
      </c>
      <c r="U30">
        <f>IF(COUNTIF($A$1:A29,A29)=1,"",1)</f>
        <v>1</v>
      </c>
      <c r="V30">
        <f t="shared" si="1"/>
        <v>0</v>
      </c>
      <c r="W30">
        <f t="shared" si="0"/>
        <v>1</v>
      </c>
      <c r="X30" t="str">
        <f t="shared" si="2"/>
        <v/>
      </c>
      <c r="Y30" t="str">
        <f>IF(V30&gt;=1,1," ")</f>
        <v xml:space="preserve"> </v>
      </c>
      <c r="Z30">
        <v>1</v>
      </c>
      <c r="AA30">
        <v>1</v>
      </c>
      <c r="AB30" t="s">
        <v>275</v>
      </c>
      <c r="AC30" t="s">
        <v>295</v>
      </c>
      <c r="AD30" t="s">
        <v>275</v>
      </c>
      <c r="AE30" t="s">
        <v>295</v>
      </c>
      <c r="AG30" t="s">
        <v>295</v>
      </c>
      <c r="AH30">
        <v>1</v>
      </c>
      <c r="AI30">
        <v>1</v>
      </c>
    </row>
    <row r="31" spans="1:35" x14ac:dyDescent="0.25">
      <c r="A31" t="s">
        <v>121</v>
      </c>
      <c r="B31" t="s">
        <v>28</v>
      </c>
      <c r="C31" t="s">
        <v>34</v>
      </c>
      <c r="D31" t="s">
        <v>122</v>
      </c>
      <c r="E31" t="s">
        <v>46</v>
      </c>
      <c r="F31">
        <v>13</v>
      </c>
      <c r="G31">
        <v>143843</v>
      </c>
      <c r="H31">
        <v>0</v>
      </c>
      <c r="I31">
        <v>23989</v>
      </c>
      <c r="J31">
        <v>6</v>
      </c>
      <c r="K31" t="s">
        <v>25</v>
      </c>
      <c r="L31" t="s">
        <v>45</v>
      </c>
      <c r="M31">
        <v>78536.990000000005</v>
      </c>
      <c r="N31">
        <v>0</v>
      </c>
      <c r="O31">
        <v>72251</v>
      </c>
      <c r="P31">
        <v>0</v>
      </c>
      <c r="Q31">
        <v>0</v>
      </c>
      <c r="R31">
        <v>0.92</v>
      </c>
      <c r="S31">
        <v>0</v>
      </c>
      <c r="T31">
        <v>0.92</v>
      </c>
      <c r="U31" t="str">
        <f>IF(COUNTIF($A$1:A30,A30)=1,"",1)</f>
        <v/>
      </c>
      <c r="V31">
        <f t="shared" si="1"/>
        <v>1</v>
      </c>
      <c r="W31">
        <f t="shared" si="0"/>
        <v>1</v>
      </c>
      <c r="X31">
        <f t="shared" si="2"/>
        <v>1</v>
      </c>
      <c r="Y31">
        <f>IF(V31&gt;=1,1," ")</f>
        <v>1</v>
      </c>
      <c r="AB31" t="s">
        <v>275</v>
      </c>
      <c r="AC31" t="s">
        <v>295</v>
      </c>
      <c r="AD31" t="s">
        <v>275</v>
      </c>
      <c r="AE31" t="s">
        <v>295</v>
      </c>
      <c r="AG31" t="s">
        <v>295</v>
      </c>
    </row>
    <row r="32" spans="1:35" x14ac:dyDescent="0.25">
      <c r="A32" t="s">
        <v>123</v>
      </c>
      <c r="B32" t="s">
        <v>124</v>
      </c>
      <c r="C32" t="s">
        <v>68</v>
      </c>
      <c r="D32" t="s">
        <v>125</v>
      </c>
      <c r="E32" t="s">
        <v>69</v>
      </c>
      <c r="F32">
        <v>39</v>
      </c>
      <c r="G32">
        <v>127549</v>
      </c>
      <c r="H32">
        <v>1</v>
      </c>
      <c r="I32">
        <v>10592</v>
      </c>
      <c r="J32">
        <v>12.04</v>
      </c>
      <c r="K32" t="s">
        <v>25</v>
      </c>
      <c r="L32" t="s">
        <v>70</v>
      </c>
      <c r="M32">
        <v>64616.54</v>
      </c>
      <c r="N32">
        <v>2408</v>
      </c>
      <c r="O32">
        <v>16553</v>
      </c>
      <c r="P32">
        <v>0</v>
      </c>
      <c r="Q32">
        <v>0.04</v>
      </c>
      <c r="R32">
        <v>0.26</v>
      </c>
      <c r="S32">
        <v>0</v>
      </c>
      <c r="T32">
        <v>0.28999999999999998</v>
      </c>
      <c r="U32" t="str">
        <f>IF(COUNTIF($A$1:A31,A31)=1,"",1)</f>
        <v/>
      </c>
      <c r="V32">
        <f t="shared" si="1"/>
        <v>0</v>
      </c>
      <c r="W32">
        <f t="shared" si="0"/>
        <v>1</v>
      </c>
      <c r="X32" t="str">
        <f t="shared" si="2"/>
        <v/>
      </c>
      <c r="Y32" t="str">
        <f>IF(V32&gt;=1,1," ")</f>
        <v xml:space="preserve"> </v>
      </c>
      <c r="Z32">
        <v>1</v>
      </c>
      <c r="AA32">
        <v>1</v>
      </c>
      <c r="AB32" t="s">
        <v>275</v>
      </c>
      <c r="AC32" t="s">
        <v>295</v>
      </c>
      <c r="AD32" t="s">
        <v>275</v>
      </c>
      <c r="AE32" t="s">
        <v>295</v>
      </c>
      <c r="AG32" t="s">
        <v>295</v>
      </c>
      <c r="AH32">
        <v>1</v>
      </c>
      <c r="AI32">
        <v>1</v>
      </c>
    </row>
    <row r="33" spans="1:35" x14ac:dyDescent="0.25">
      <c r="A33" t="s">
        <v>126</v>
      </c>
      <c r="B33" t="s">
        <v>28</v>
      </c>
      <c r="C33" t="s">
        <v>65</v>
      </c>
      <c r="D33" t="s">
        <v>127</v>
      </c>
      <c r="E33" t="s">
        <v>128</v>
      </c>
      <c r="F33">
        <v>15</v>
      </c>
      <c r="G33">
        <v>107319</v>
      </c>
      <c r="H33">
        <v>0</v>
      </c>
      <c r="I33">
        <v>2286</v>
      </c>
      <c r="J33">
        <v>46.95</v>
      </c>
      <c r="K33" t="s">
        <v>25</v>
      </c>
      <c r="L33" t="s">
        <v>129</v>
      </c>
      <c r="M33">
        <v>54869.27</v>
      </c>
      <c r="N33">
        <v>51155</v>
      </c>
      <c r="O33">
        <v>107322</v>
      </c>
      <c r="P33">
        <v>0</v>
      </c>
      <c r="Q33">
        <v>0.93</v>
      </c>
      <c r="R33">
        <v>1.96</v>
      </c>
      <c r="S33">
        <v>0</v>
      </c>
      <c r="T33">
        <v>2.89</v>
      </c>
      <c r="U33" t="str">
        <f>IF(COUNTIF($A$1:A32,A32)=1,"",1)</f>
        <v/>
      </c>
      <c r="V33">
        <f t="shared" si="1"/>
        <v>1</v>
      </c>
      <c r="W33">
        <f t="shared" si="0"/>
        <v>0</v>
      </c>
      <c r="X33" t="str">
        <f t="shared" si="2"/>
        <v/>
      </c>
      <c r="Y33">
        <f>IF(V33&gt;=1,1," ")</f>
        <v>1</v>
      </c>
      <c r="AB33" t="s">
        <v>275</v>
      </c>
      <c r="AC33" t="s">
        <v>295</v>
      </c>
      <c r="AD33" t="s">
        <v>275</v>
      </c>
      <c r="AE33" t="s">
        <v>295</v>
      </c>
      <c r="AG33" t="s">
        <v>295</v>
      </c>
    </row>
    <row r="34" spans="1:35" x14ac:dyDescent="0.25">
      <c r="A34" t="s">
        <v>130</v>
      </c>
      <c r="B34" t="s">
        <v>28</v>
      </c>
      <c r="C34" t="s">
        <v>98</v>
      </c>
      <c r="D34" t="s">
        <v>131</v>
      </c>
      <c r="E34" t="s">
        <v>132</v>
      </c>
      <c r="F34">
        <v>18</v>
      </c>
      <c r="G34">
        <v>139490</v>
      </c>
      <c r="H34">
        <v>1</v>
      </c>
      <c r="I34">
        <v>8888</v>
      </c>
      <c r="J34">
        <v>15.69</v>
      </c>
      <c r="K34" t="s">
        <v>119</v>
      </c>
      <c r="L34" t="s">
        <v>133</v>
      </c>
      <c r="M34">
        <v>70313.34</v>
      </c>
      <c r="N34">
        <v>191459</v>
      </c>
      <c r="O34">
        <v>612299</v>
      </c>
      <c r="P34">
        <v>0</v>
      </c>
      <c r="Q34">
        <v>2.72</v>
      </c>
      <c r="R34">
        <v>8.7100000000000009</v>
      </c>
      <c r="S34">
        <v>0</v>
      </c>
      <c r="T34">
        <v>11.43</v>
      </c>
      <c r="U34" t="str">
        <f>IF(COUNTIF($A$1:A33,A33)=1,"",1)</f>
        <v/>
      </c>
      <c r="V34">
        <f t="shared" si="1"/>
        <v>0</v>
      </c>
      <c r="W34">
        <f t="shared" ref="W34:W65" si="3">IF(J34&lt;=24,1,0)</f>
        <v>1</v>
      </c>
      <c r="X34" t="str">
        <f t="shared" si="2"/>
        <v/>
      </c>
      <c r="Y34" t="str">
        <f>IF(V34&gt;=1,1," ")</f>
        <v xml:space="preserve"> </v>
      </c>
      <c r="Z34">
        <v>1</v>
      </c>
      <c r="AA34">
        <v>1</v>
      </c>
      <c r="AB34" t="s">
        <v>275</v>
      </c>
      <c r="AC34" t="s">
        <v>295</v>
      </c>
      <c r="AD34" t="s">
        <v>275</v>
      </c>
      <c r="AE34" t="s">
        <v>295</v>
      </c>
      <c r="AG34" t="s">
        <v>295</v>
      </c>
      <c r="AH34">
        <v>1</v>
      </c>
      <c r="AI34">
        <v>1</v>
      </c>
    </row>
    <row r="35" spans="1:35" x14ac:dyDescent="0.25">
      <c r="A35" t="s">
        <v>134</v>
      </c>
      <c r="B35" t="s">
        <v>28</v>
      </c>
      <c r="C35" t="s">
        <v>38</v>
      </c>
      <c r="D35" t="s">
        <v>135</v>
      </c>
      <c r="E35" t="s">
        <v>136</v>
      </c>
      <c r="F35">
        <v>13</v>
      </c>
      <c r="G35">
        <v>157097</v>
      </c>
      <c r="H35">
        <v>0</v>
      </c>
      <c r="I35">
        <v>6487</v>
      </c>
      <c r="J35">
        <v>24.22</v>
      </c>
      <c r="K35" t="s">
        <v>25</v>
      </c>
      <c r="L35" t="s">
        <v>51</v>
      </c>
      <c r="M35">
        <v>89897.82</v>
      </c>
      <c r="N35">
        <v>97952</v>
      </c>
      <c r="O35">
        <v>27421</v>
      </c>
      <c r="P35">
        <v>0</v>
      </c>
      <c r="Q35">
        <v>1.0900000000000001</v>
      </c>
      <c r="R35">
        <v>0.31</v>
      </c>
      <c r="S35">
        <v>0</v>
      </c>
      <c r="T35">
        <v>1.39</v>
      </c>
      <c r="U35" t="str">
        <f>IF(COUNTIF($A$1:A34,A34)=1,"",1)</f>
        <v/>
      </c>
      <c r="V35">
        <f t="shared" si="1"/>
        <v>1</v>
      </c>
      <c r="W35">
        <f t="shared" si="3"/>
        <v>0</v>
      </c>
      <c r="X35" t="str">
        <f t="shared" si="2"/>
        <v/>
      </c>
      <c r="Y35">
        <f>IF(V35&gt;=1,1," ")</f>
        <v>1</v>
      </c>
      <c r="AB35" t="s">
        <v>275</v>
      </c>
      <c r="AC35" t="s">
        <v>295</v>
      </c>
      <c r="AD35" t="s">
        <v>275</v>
      </c>
      <c r="AE35" t="s">
        <v>295</v>
      </c>
      <c r="AG35" t="s">
        <v>295</v>
      </c>
    </row>
    <row r="36" spans="1:35" x14ac:dyDescent="0.25">
      <c r="A36" t="s">
        <v>137</v>
      </c>
      <c r="B36" t="s">
        <v>28</v>
      </c>
      <c r="C36" t="s">
        <v>22</v>
      </c>
      <c r="D36" t="s">
        <v>138</v>
      </c>
      <c r="E36" t="s">
        <v>139</v>
      </c>
      <c r="F36">
        <v>12</v>
      </c>
      <c r="G36">
        <v>55835</v>
      </c>
      <c r="H36">
        <v>0</v>
      </c>
      <c r="I36">
        <v>2362</v>
      </c>
      <c r="J36">
        <v>23.64</v>
      </c>
      <c r="K36" t="s">
        <v>25</v>
      </c>
      <c r="L36" t="s">
        <v>140</v>
      </c>
      <c r="M36">
        <v>27232.05</v>
      </c>
      <c r="N36">
        <v>0</v>
      </c>
      <c r="O36">
        <v>98130</v>
      </c>
      <c r="P36">
        <v>0</v>
      </c>
      <c r="Q36">
        <v>0</v>
      </c>
      <c r="R36">
        <v>3.6</v>
      </c>
      <c r="S36">
        <v>0</v>
      </c>
      <c r="T36">
        <v>3.6</v>
      </c>
      <c r="U36" t="str">
        <f>IF(COUNTIF($A$1:A35,A35)=1,"",1)</f>
        <v/>
      </c>
      <c r="V36">
        <f t="shared" si="1"/>
        <v>1</v>
      </c>
      <c r="W36">
        <f t="shared" si="3"/>
        <v>1</v>
      </c>
      <c r="X36">
        <f t="shared" si="2"/>
        <v>1</v>
      </c>
      <c r="Y36">
        <f>IF(V36&gt;=1,1," ")</f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5" x14ac:dyDescent="0.25">
      <c r="A37" t="s">
        <v>137</v>
      </c>
      <c r="B37" t="s">
        <v>28</v>
      </c>
      <c r="C37" t="s">
        <v>65</v>
      </c>
      <c r="D37" t="s">
        <v>138</v>
      </c>
      <c r="E37" t="s">
        <v>128</v>
      </c>
      <c r="F37">
        <v>1</v>
      </c>
      <c r="G37">
        <v>3955</v>
      </c>
      <c r="H37">
        <v>1</v>
      </c>
      <c r="I37">
        <v>2286</v>
      </c>
      <c r="J37">
        <v>1.73</v>
      </c>
      <c r="K37" t="s">
        <v>25</v>
      </c>
      <c r="L37" t="s">
        <v>129</v>
      </c>
      <c r="M37">
        <v>54869.27</v>
      </c>
      <c r="N37">
        <v>51155</v>
      </c>
      <c r="O37">
        <v>107322</v>
      </c>
      <c r="P37">
        <v>0</v>
      </c>
      <c r="Q37">
        <v>0.93</v>
      </c>
      <c r="R37">
        <v>1.96</v>
      </c>
      <c r="S37">
        <v>0</v>
      </c>
      <c r="T37">
        <v>2.89</v>
      </c>
      <c r="U37" t="str">
        <f>IF(COUNTIF($A$1:A36,A36)=1,"",1)</f>
        <v/>
      </c>
      <c r="V37">
        <f t="shared" si="1"/>
        <v>0</v>
      </c>
      <c r="W37">
        <f t="shared" si="3"/>
        <v>1</v>
      </c>
      <c r="X37" t="str">
        <f t="shared" si="2"/>
        <v/>
      </c>
      <c r="Y37" t="str">
        <f>IF(V37&gt;=1,1," ")</f>
        <v xml:space="preserve"> </v>
      </c>
      <c r="AB37" t="s">
        <v>275</v>
      </c>
      <c r="AC37" t="s">
        <v>295</v>
      </c>
      <c r="AD37" t="s">
        <v>275</v>
      </c>
      <c r="AE37" t="s">
        <v>295</v>
      </c>
      <c r="AF37">
        <v>1</v>
      </c>
      <c r="AG37" t="s">
        <v>295</v>
      </c>
      <c r="AH37">
        <v>1</v>
      </c>
      <c r="AI37">
        <v>1</v>
      </c>
    </row>
    <row r="38" spans="1:35" x14ac:dyDescent="0.25">
      <c r="A38" t="s">
        <v>141</v>
      </c>
      <c r="B38" t="s">
        <v>124</v>
      </c>
      <c r="C38" t="s">
        <v>38</v>
      </c>
      <c r="D38" t="s">
        <v>142</v>
      </c>
      <c r="E38" t="s">
        <v>143</v>
      </c>
      <c r="F38">
        <v>46</v>
      </c>
      <c r="G38">
        <v>542857</v>
      </c>
      <c r="H38">
        <v>0</v>
      </c>
      <c r="I38">
        <v>21808</v>
      </c>
      <c r="J38">
        <v>24.89</v>
      </c>
      <c r="K38" t="s">
        <v>54</v>
      </c>
      <c r="L38" t="s">
        <v>144</v>
      </c>
      <c r="M38">
        <v>0</v>
      </c>
      <c r="N38">
        <v>56306</v>
      </c>
      <c r="O38">
        <v>62277</v>
      </c>
      <c r="P38">
        <v>0</v>
      </c>
      <c r="Q38">
        <v>0</v>
      </c>
      <c r="R38">
        <v>0</v>
      </c>
      <c r="S38">
        <v>0</v>
      </c>
      <c r="T38">
        <v>0</v>
      </c>
      <c r="U38">
        <f>IF(COUNTIF($A$1:A37,A37)=1,"",1)</f>
        <v>1</v>
      </c>
      <c r="V38">
        <f t="shared" si="1"/>
        <v>1</v>
      </c>
      <c r="W38">
        <f t="shared" si="3"/>
        <v>0</v>
      </c>
      <c r="X38" t="str">
        <f t="shared" si="2"/>
        <v/>
      </c>
      <c r="Y38">
        <f>IF(V38&gt;=1,1," ")</f>
        <v>1</v>
      </c>
      <c r="AB38" t="s">
        <v>275</v>
      </c>
      <c r="AC38" t="s">
        <v>295</v>
      </c>
      <c r="AD38" t="s">
        <v>275</v>
      </c>
      <c r="AE38" t="s">
        <v>295</v>
      </c>
      <c r="AG38" t="s">
        <v>295</v>
      </c>
    </row>
    <row r="39" spans="1:35" x14ac:dyDescent="0.25">
      <c r="A39" t="s">
        <v>145</v>
      </c>
      <c r="B39" t="s">
        <v>28</v>
      </c>
      <c r="C39" t="s">
        <v>29</v>
      </c>
      <c r="D39" t="s">
        <v>30</v>
      </c>
      <c r="E39" t="s">
        <v>31</v>
      </c>
      <c r="F39">
        <v>13</v>
      </c>
      <c r="G39">
        <v>126826</v>
      </c>
      <c r="H39">
        <v>0</v>
      </c>
      <c r="I39">
        <v>27286</v>
      </c>
      <c r="J39">
        <v>4.6500000000000004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tr">
        <f>IF(COUNTIF($A$1:A38,A38)=1,"",1)</f>
        <v/>
      </c>
      <c r="V39">
        <f t="shared" si="1"/>
        <v>1</v>
      </c>
      <c r="W39">
        <f t="shared" si="3"/>
        <v>1</v>
      </c>
      <c r="X39">
        <f t="shared" si="2"/>
        <v>1</v>
      </c>
      <c r="Y39">
        <f>IF(V39&gt;=1,1," ")</f>
        <v>1</v>
      </c>
      <c r="AB39" t="s">
        <v>275</v>
      </c>
      <c r="AC39" t="s">
        <v>295</v>
      </c>
      <c r="AD39" t="s">
        <v>275</v>
      </c>
      <c r="AE39" t="s">
        <v>295</v>
      </c>
      <c r="AG39" t="s">
        <v>295</v>
      </c>
    </row>
    <row r="40" spans="1:35" x14ac:dyDescent="0.25">
      <c r="A40" t="s">
        <v>146</v>
      </c>
      <c r="B40" t="s">
        <v>28</v>
      </c>
      <c r="C40" t="s">
        <v>29</v>
      </c>
      <c r="D40" t="s">
        <v>147</v>
      </c>
      <c r="E40" t="s">
        <v>148</v>
      </c>
      <c r="F40">
        <v>12</v>
      </c>
      <c r="G40">
        <v>120072</v>
      </c>
      <c r="H40">
        <v>1</v>
      </c>
      <c r="I40">
        <v>15171</v>
      </c>
      <c r="J40">
        <v>7.91</v>
      </c>
      <c r="K40" t="s">
        <v>25</v>
      </c>
      <c r="L40" t="s">
        <v>149</v>
      </c>
      <c r="M40">
        <v>58626.37</v>
      </c>
      <c r="N40">
        <v>7756</v>
      </c>
      <c r="O40">
        <v>9992</v>
      </c>
      <c r="P40">
        <v>0</v>
      </c>
      <c r="Q40">
        <v>0.13</v>
      </c>
      <c r="R40">
        <v>0.17</v>
      </c>
      <c r="S40">
        <v>0</v>
      </c>
      <c r="T40">
        <v>0.3</v>
      </c>
      <c r="U40" t="str">
        <f>IF(COUNTIF($A$1:A39,A39)=1,"",1)</f>
        <v/>
      </c>
      <c r="V40">
        <f t="shared" si="1"/>
        <v>0</v>
      </c>
      <c r="W40">
        <f t="shared" si="3"/>
        <v>1</v>
      </c>
      <c r="X40" t="str">
        <f t="shared" si="2"/>
        <v/>
      </c>
      <c r="Y40" t="str">
        <f>IF(V40&gt;=1,1," ")</f>
        <v xml:space="preserve"> </v>
      </c>
      <c r="Z40">
        <v>1</v>
      </c>
      <c r="AA40">
        <v>1</v>
      </c>
      <c r="AB40" t="s">
        <v>275</v>
      </c>
      <c r="AC40" t="s">
        <v>295</v>
      </c>
      <c r="AD40" t="s">
        <v>275</v>
      </c>
      <c r="AE40" t="s">
        <v>295</v>
      </c>
      <c r="AG40" t="s">
        <v>295</v>
      </c>
      <c r="AH40">
        <v>1</v>
      </c>
      <c r="AI40">
        <v>1</v>
      </c>
    </row>
    <row r="41" spans="1:35" x14ac:dyDescent="0.25">
      <c r="A41" t="s">
        <v>150</v>
      </c>
      <c r="B41" t="s">
        <v>151</v>
      </c>
      <c r="C41" t="s">
        <v>29</v>
      </c>
      <c r="D41" t="s">
        <v>152</v>
      </c>
      <c r="E41" t="s">
        <v>153</v>
      </c>
      <c r="F41">
        <v>41</v>
      </c>
      <c r="G41">
        <v>394174</v>
      </c>
      <c r="H41">
        <v>1</v>
      </c>
      <c r="I41">
        <v>58490</v>
      </c>
      <c r="J41">
        <v>6.74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tr">
        <f>IF(COUNTIF($A$1:A40,A40)=1,"",1)</f>
        <v/>
      </c>
      <c r="V41">
        <f t="shared" si="1"/>
        <v>0</v>
      </c>
      <c r="W41">
        <f t="shared" si="3"/>
        <v>1</v>
      </c>
      <c r="X41" t="str">
        <f t="shared" si="2"/>
        <v/>
      </c>
      <c r="Y41" t="str">
        <f>IF(V41&gt;=1,1," ")</f>
        <v xml:space="preserve"> </v>
      </c>
      <c r="Z41">
        <v>1</v>
      </c>
      <c r="AA41">
        <v>1</v>
      </c>
      <c r="AB41" t="s">
        <v>275</v>
      </c>
      <c r="AC41" t="s">
        <v>295</v>
      </c>
      <c r="AD41" t="s">
        <v>275</v>
      </c>
      <c r="AE41" t="s">
        <v>295</v>
      </c>
      <c r="AG41" t="s">
        <v>295</v>
      </c>
      <c r="AH41">
        <v>1</v>
      </c>
      <c r="AI41">
        <v>1</v>
      </c>
    </row>
    <row r="42" spans="1:35" x14ac:dyDescent="0.25">
      <c r="A42" t="s">
        <v>154</v>
      </c>
      <c r="B42" t="s">
        <v>28</v>
      </c>
      <c r="C42" t="s">
        <v>38</v>
      </c>
      <c r="D42" t="s">
        <v>155</v>
      </c>
      <c r="E42" t="s">
        <v>156</v>
      </c>
      <c r="F42">
        <v>3</v>
      </c>
      <c r="G42">
        <v>44476</v>
      </c>
      <c r="H42">
        <v>0</v>
      </c>
      <c r="I42">
        <v>2500</v>
      </c>
      <c r="J42">
        <v>17.79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tr">
        <f>IF(COUNTIF($A$1:A41,A41)=1,"",1)</f>
        <v/>
      </c>
      <c r="V42">
        <f t="shared" si="1"/>
        <v>1</v>
      </c>
      <c r="W42">
        <f t="shared" si="3"/>
        <v>1</v>
      </c>
      <c r="X42">
        <f t="shared" si="2"/>
        <v>1</v>
      </c>
      <c r="Y42">
        <f>IF(V42&gt;=1,1," ")</f>
        <v>1</v>
      </c>
      <c r="AB42">
        <v>1</v>
      </c>
      <c r="AC42">
        <v>1</v>
      </c>
      <c r="AD42">
        <v>1</v>
      </c>
      <c r="AE42">
        <v>1</v>
      </c>
      <c r="AG42">
        <v>1</v>
      </c>
    </row>
    <row r="43" spans="1:35" x14ac:dyDescent="0.25">
      <c r="A43" t="s">
        <v>154</v>
      </c>
      <c r="B43" t="s">
        <v>28</v>
      </c>
      <c r="C43" t="s">
        <v>117</v>
      </c>
      <c r="D43" t="s">
        <v>155</v>
      </c>
      <c r="E43" t="s">
        <v>157</v>
      </c>
      <c r="F43">
        <v>4</v>
      </c>
      <c r="G43">
        <v>27573</v>
      </c>
      <c r="H43">
        <v>1</v>
      </c>
      <c r="I43">
        <v>16653</v>
      </c>
      <c r="J43">
        <v>1.66</v>
      </c>
      <c r="K43" t="s">
        <v>119</v>
      </c>
      <c r="L43" t="s">
        <v>120</v>
      </c>
      <c r="M43">
        <v>59120.69</v>
      </c>
      <c r="N43">
        <v>35625</v>
      </c>
      <c r="O43">
        <v>44801</v>
      </c>
      <c r="P43">
        <v>0</v>
      </c>
      <c r="Q43">
        <v>0.6</v>
      </c>
      <c r="R43">
        <v>0.76</v>
      </c>
      <c r="S43">
        <v>0</v>
      </c>
      <c r="T43">
        <v>1.36</v>
      </c>
      <c r="U43" t="str">
        <f>IF(COUNTIF($A$1:A42,A42)=1,"",1)</f>
        <v/>
      </c>
      <c r="V43">
        <f t="shared" si="1"/>
        <v>0</v>
      </c>
      <c r="W43">
        <f t="shared" si="3"/>
        <v>1</v>
      </c>
      <c r="X43" t="str">
        <f t="shared" si="2"/>
        <v/>
      </c>
      <c r="Y43" t="str">
        <f>IF(V43&gt;=1,1," ")</f>
        <v xml:space="preserve"> </v>
      </c>
      <c r="AB43" t="s">
        <v>275</v>
      </c>
      <c r="AC43" t="s">
        <v>295</v>
      </c>
      <c r="AD43" t="s">
        <v>275</v>
      </c>
      <c r="AE43" t="s">
        <v>295</v>
      </c>
      <c r="AG43" t="s">
        <v>295</v>
      </c>
      <c r="AH43">
        <v>1</v>
      </c>
      <c r="AI43">
        <v>1</v>
      </c>
    </row>
    <row r="44" spans="1:35" x14ac:dyDescent="0.25">
      <c r="A44" t="s">
        <v>158</v>
      </c>
      <c r="B44" t="s">
        <v>28</v>
      </c>
      <c r="C44" t="s">
        <v>159</v>
      </c>
      <c r="D44" t="s">
        <v>122</v>
      </c>
      <c r="E44" t="s">
        <v>160</v>
      </c>
      <c r="F44">
        <v>12</v>
      </c>
      <c r="G44">
        <v>77675</v>
      </c>
      <c r="H44">
        <v>1</v>
      </c>
      <c r="I44">
        <v>3198</v>
      </c>
      <c r="J44">
        <v>24.29</v>
      </c>
      <c r="K44" t="s">
        <v>25</v>
      </c>
      <c r="L44" t="s">
        <v>161</v>
      </c>
      <c r="M44">
        <v>42013.53</v>
      </c>
      <c r="N44">
        <v>49580</v>
      </c>
      <c r="O44">
        <v>134169</v>
      </c>
      <c r="P44">
        <v>0</v>
      </c>
      <c r="Q44">
        <v>1.18</v>
      </c>
      <c r="R44">
        <v>3.19</v>
      </c>
      <c r="S44">
        <v>0</v>
      </c>
      <c r="T44">
        <v>4.37</v>
      </c>
      <c r="U44">
        <f>IF(COUNTIF($A$1:A43,A43)=1,"",1)</f>
        <v>1</v>
      </c>
      <c r="V44">
        <f t="shared" si="1"/>
        <v>0</v>
      </c>
      <c r="W44">
        <f t="shared" si="3"/>
        <v>0</v>
      </c>
      <c r="X44" t="str">
        <f t="shared" si="2"/>
        <v/>
      </c>
      <c r="Y44" t="str">
        <f>IF(V44&gt;=1,1," ")</f>
        <v xml:space="preserve"> </v>
      </c>
      <c r="Z44">
        <v>1</v>
      </c>
      <c r="AA44">
        <v>1</v>
      </c>
      <c r="AB44" t="s">
        <v>275</v>
      </c>
      <c r="AC44" t="s">
        <v>295</v>
      </c>
      <c r="AD44" t="s">
        <v>275</v>
      </c>
      <c r="AE44" t="s">
        <v>295</v>
      </c>
      <c r="AG44" t="s">
        <v>295</v>
      </c>
      <c r="AH44">
        <v>1</v>
      </c>
      <c r="AI44">
        <v>1</v>
      </c>
    </row>
    <row r="45" spans="1:35" x14ac:dyDescent="0.25">
      <c r="A45" t="s">
        <v>162</v>
      </c>
      <c r="B45" t="s">
        <v>28</v>
      </c>
      <c r="C45" t="s">
        <v>65</v>
      </c>
      <c r="D45" t="s">
        <v>163</v>
      </c>
      <c r="E45" t="s">
        <v>164</v>
      </c>
      <c r="F45">
        <v>8</v>
      </c>
      <c r="G45">
        <v>58433</v>
      </c>
      <c r="H45">
        <v>0</v>
      </c>
      <c r="I45">
        <v>1250</v>
      </c>
      <c r="J45">
        <v>46.75</v>
      </c>
      <c r="K45" t="s">
        <v>25</v>
      </c>
      <c r="L45" t="s">
        <v>165</v>
      </c>
      <c r="M45" t="s">
        <v>32</v>
      </c>
      <c r="N45">
        <v>116814</v>
      </c>
      <c r="O45">
        <v>57846</v>
      </c>
      <c r="P45">
        <v>0</v>
      </c>
      <c r="Q45">
        <v>0</v>
      </c>
      <c r="R45">
        <v>0</v>
      </c>
      <c r="S45">
        <v>0</v>
      </c>
      <c r="T45">
        <v>0</v>
      </c>
      <c r="U45" t="str">
        <f>IF(COUNTIF($A$1:A44,A44)=1,"",1)</f>
        <v/>
      </c>
      <c r="V45">
        <f t="shared" si="1"/>
        <v>1</v>
      </c>
      <c r="W45">
        <f t="shared" si="3"/>
        <v>0</v>
      </c>
      <c r="X45" t="str">
        <f t="shared" si="2"/>
        <v/>
      </c>
      <c r="Y45">
        <f>IF(V45&gt;=1,1," ")</f>
        <v>1</v>
      </c>
      <c r="AB45" t="s">
        <v>275</v>
      </c>
      <c r="AC45" t="s">
        <v>295</v>
      </c>
      <c r="AD45" t="s">
        <v>275</v>
      </c>
      <c r="AE45" t="s">
        <v>295</v>
      </c>
      <c r="AG45" t="s">
        <v>295</v>
      </c>
    </row>
    <row r="46" spans="1:35" x14ac:dyDescent="0.25">
      <c r="A46" t="s">
        <v>166</v>
      </c>
      <c r="B46" t="s">
        <v>167</v>
      </c>
      <c r="C46" t="s">
        <v>117</v>
      </c>
      <c r="D46" t="s">
        <v>168</v>
      </c>
      <c r="E46" t="s">
        <v>157</v>
      </c>
      <c r="F46">
        <v>20</v>
      </c>
      <c r="G46">
        <v>114371</v>
      </c>
      <c r="H46">
        <v>1</v>
      </c>
      <c r="I46">
        <v>16653</v>
      </c>
      <c r="J46">
        <v>6.87</v>
      </c>
      <c r="K46" t="s">
        <v>119</v>
      </c>
      <c r="L46" t="s">
        <v>120</v>
      </c>
      <c r="M46">
        <v>58979.57</v>
      </c>
      <c r="N46">
        <v>6925</v>
      </c>
      <c r="O46">
        <v>6941</v>
      </c>
      <c r="P46">
        <v>0</v>
      </c>
      <c r="Q46">
        <v>0.12</v>
      </c>
      <c r="R46">
        <v>0.12</v>
      </c>
      <c r="S46">
        <v>0</v>
      </c>
      <c r="T46">
        <v>0.24</v>
      </c>
      <c r="U46" t="str">
        <f>IF(COUNTIF($A$1:A45,A45)=1,"",1)</f>
        <v/>
      </c>
      <c r="V46">
        <f t="shared" si="1"/>
        <v>0</v>
      </c>
      <c r="W46">
        <f t="shared" si="3"/>
        <v>1</v>
      </c>
      <c r="X46" t="str">
        <f t="shared" si="2"/>
        <v/>
      </c>
      <c r="Y46" t="str">
        <f>IF(V46&gt;=1,1," ")</f>
        <v xml:space="preserve"> </v>
      </c>
      <c r="Z46">
        <v>1</v>
      </c>
      <c r="AA46">
        <v>1</v>
      </c>
      <c r="AB46" t="s">
        <v>275</v>
      </c>
      <c r="AC46" t="s">
        <v>295</v>
      </c>
      <c r="AD46" t="s">
        <v>275</v>
      </c>
      <c r="AE46" t="s">
        <v>295</v>
      </c>
      <c r="AG46" t="s">
        <v>295</v>
      </c>
      <c r="AH46">
        <v>1</v>
      </c>
      <c r="AI46">
        <v>1</v>
      </c>
    </row>
    <row r="47" spans="1:35" x14ac:dyDescent="0.25">
      <c r="A47" t="s">
        <v>169</v>
      </c>
      <c r="B47" t="s">
        <v>28</v>
      </c>
      <c r="C47" t="s">
        <v>29</v>
      </c>
      <c r="D47" t="s">
        <v>30</v>
      </c>
      <c r="E47" t="s">
        <v>31</v>
      </c>
      <c r="F47">
        <v>17</v>
      </c>
      <c r="G47">
        <v>130397</v>
      </c>
      <c r="H47">
        <v>0</v>
      </c>
      <c r="I47">
        <v>27286</v>
      </c>
      <c r="J47">
        <v>4.78</v>
      </c>
      <c r="K47" t="s">
        <v>25</v>
      </c>
      <c r="L47" t="s">
        <v>170</v>
      </c>
      <c r="M47">
        <v>60916.13</v>
      </c>
      <c r="N47">
        <v>22097</v>
      </c>
      <c r="O47">
        <v>198</v>
      </c>
      <c r="P47">
        <v>0</v>
      </c>
      <c r="Q47">
        <v>0.36</v>
      </c>
      <c r="R47">
        <v>0</v>
      </c>
      <c r="S47">
        <v>0</v>
      </c>
      <c r="T47">
        <v>0.37</v>
      </c>
      <c r="U47" t="str">
        <f>IF(COUNTIF($A$1:A46,A46)=1,"",1)</f>
        <v/>
      </c>
      <c r="V47">
        <f t="shared" si="1"/>
        <v>1</v>
      </c>
      <c r="W47">
        <f t="shared" si="3"/>
        <v>1</v>
      </c>
      <c r="X47">
        <f t="shared" si="2"/>
        <v>1</v>
      </c>
      <c r="Y47">
        <f>IF(V47&gt;=1,1," ")</f>
        <v>1</v>
      </c>
      <c r="AB47" t="s">
        <v>275</v>
      </c>
      <c r="AC47" t="s">
        <v>295</v>
      </c>
      <c r="AD47" t="s">
        <v>275</v>
      </c>
      <c r="AE47" t="s">
        <v>295</v>
      </c>
      <c r="AG47" t="s">
        <v>295</v>
      </c>
    </row>
    <row r="48" spans="1:35" x14ac:dyDescent="0.25">
      <c r="A48" t="s">
        <v>171</v>
      </c>
      <c r="B48" t="s">
        <v>172</v>
      </c>
      <c r="C48" t="s">
        <v>29</v>
      </c>
      <c r="D48" t="s">
        <v>173</v>
      </c>
      <c r="E48" t="s">
        <v>153</v>
      </c>
      <c r="F48">
        <v>52</v>
      </c>
      <c r="G48">
        <v>371613</v>
      </c>
      <c r="H48">
        <v>0</v>
      </c>
      <c r="I48">
        <v>58490</v>
      </c>
      <c r="J48">
        <v>6.35</v>
      </c>
      <c r="K48" t="s">
        <v>25</v>
      </c>
      <c r="L48" t="s">
        <v>174</v>
      </c>
      <c r="M48">
        <v>182013.83</v>
      </c>
      <c r="N48">
        <v>20522</v>
      </c>
      <c r="O48">
        <v>510993</v>
      </c>
      <c r="P48">
        <v>0</v>
      </c>
      <c r="Q48">
        <v>0.11</v>
      </c>
      <c r="R48">
        <v>2.81</v>
      </c>
      <c r="S48">
        <v>0</v>
      </c>
      <c r="T48">
        <v>2.92</v>
      </c>
      <c r="U48" t="str">
        <f>IF(COUNTIF($A$1:A47,A47)=1,"",1)</f>
        <v/>
      </c>
      <c r="V48">
        <f t="shared" si="1"/>
        <v>1</v>
      </c>
      <c r="W48">
        <f t="shared" si="3"/>
        <v>1</v>
      </c>
      <c r="X48">
        <f t="shared" si="2"/>
        <v>1</v>
      </c>
      <c r="Y48">
        <f>IF(V48&gt;=1,1," ")</f>
        <v>1</v>
      </c>
      <c r="AB48" t="s">
        <v>275</v>
      </c>
      <c r="AC48" t="s">
        <v>295</v>
      </c>
      <c r="AD48" t="s">
        <v>275</v>
      </c>
      <c r="AE48" t="s">
        <v>295</v>
      </c>
      <c r="AG48" t="s">
        <v>295</v>
      </c>
    </row>
    <row r="49" spans="1:35" x14ac:dyDescent="0.25">
      <c r="A49" t="s">
        <v>175</v>
      </c>
      <c r="B49" t="s">
        <v>28</v>
      </c>
      <c r="C49" t="s">
        <v>29</v>
      </c>
      <c r="D49" t="s">
        <v>176</v>
      </c>
      <c r="E49" t="s">
        <v>148</v>
      </c>
      <c r="F49">
        <v>16</v>
      </c>
      <c r="G49">
        <v>123265</v>
      </c>
      <c r="H49">
        <v>0</v>
      </c>
      <c r="I49">
        <v>15171</v>
      </c>
      <c r="J49">
        <v>8.1300000000000008</v>
      </c>
      <c r="K49" t="s">
        <v>25</v>
      </c>
      <c r="L49" t="s">
        <v>149</v>
      </c>
      <c r="M49">
        <v>59715.040000000001</v>
      </c>
      <c r="N49">
        <v>80493</v>
      </c>
      <c r="O49">
        <v>107877</v>
      </c>
      <c r="P49">
        <v>0</v>
      </c>
      <c r="Q49">
        <v>1.35</v>
      </c>
      <c r="R49">
        <v>1.81</v>
      </c>
      <c r="S49">
        <v>0</v>
      </c>
      <c r="T49">
        <v>3.15</v>
      </c>
      <c r="U49" t="str">
        <f>IF(COUNTIF($A$1:A48,A48)=1,"",1)</f>
        <v/>
      </c>
      <c r="V49">
        <f t="shared" si="1"/>
        <v>1</v>
      </c>
      <c r="W49">
        <f t="shared" si="3"/>
        <v>1</v>
      </c>
      <c r="X49">
        <f t="shared" si="2"/>
        <v>1</v>
      </c>
      <c r="Y49">
        <f>IF(V49&gt;=1,1," ")</f>
        <v>1</v>
      </c>
      <c r="AB49" t="s">
        <v>275</v>
      </c>
      <c r="AC49" t="s">
        <v>295</v>
      </c>
      <c r="AD49" t="s">
        <v>275</v>
      </c>
      <c r="AE49" t="s">
        <v>295</v>
      </c>
      <c r="AG49" t="s">
        <v>295</v>
      </c>
    </row>
    <row r="50" spans="1:35" x14ac:dyDescent="0.25">
      <c r="A50" t="s">
        <v>177</v>
      </c>
      <c r="B50" t="s">
        <v>28</v>
      </c>
      <c r="C50" t="s">
        <v>29</v>
      </c>
      <c r="D50" t="s">
        <v>178</v>
      </c>
      <c r="E50" t="s">
        <v>148</v>
      </c>
      <c r="F50">
        <v>12</v>
      </c>
      <c r="G50">
        <v>117943</v>
      </c>
      <c r="H50">
        <v>1</v>
      </c>
      <c r="I50">
        <v>15171</v>
      </c>
      <c r="J50">
        <v>7.77</v>
      </c>
      <c r="K50" t="s">
        <v>25</v>
      </c>
      <c r="L50" t="s">
        <v>149</v>
      </c>
      <c r="M50">
        <v>55287.05</v>
      </c>
      <c r="N50">
        <v>30477</v>
      </c>
      <c r="O50">
        <v>236282</v>
      </c>
      <c r="P50">
        <v>0</v>
      </c>
      <c r="Q50">
        <v>0.55000000000000004</v>
      </c>
      <c r="R50">
        <v>4.2699999999999996</v>
      </c>
      <c r="S50">
        <v>0</v>
      </c>
      <c r="T50">
        <v>4.82</v>
      </c>
      <c r="U50" t="str">
        <f>IF(COUNTIF($A$1:A49,A49)=1,"",1)</f>
        <v/>
      </c>
      <c r="V50">
        <f t="shared" si="1"/>
        <v>0</v>
      </c>
      <c r="W50">
        <f t="shared" si="3"/>
        <v>1</v>
      </c>
      <c r="X50" t="str">
        <f t="shared" si="2"/>
        <v/>
      </c>
      <c r="Y50" t="str">
        <f>IF(V50&gt;=1,1," ")</f>
        <v xml:space="preserve"> </v>
      </c>
      <c r="Z50">
        <v>1</v>
      </c>
      <c r="AA50">
        <v>1</v>
      </c>
      <c r="AB50" t="s">
        <v>275</v>
      </c>
      <c r="AC50" t="s">
        <v>295</v>
      </c>
      <c r="AD50" t="s">
        <v>275</v>
      </c>
      <c r="AE50" t="s">
        <v>295</v>
      </c>
      <c r="AG50" t="s">
        <v>295</v>
      </c>
      <c r="AH50">
        <v>1</v>
      </c>
      <c r="AI50">
        <v>1</v>
      </c>
    </row>
    <row r="51" spans="1:35" x14ac:dyDescent="0.25">
      <c r="A51" t="s">
        <v>179</v>
      </c>
      <c r="B51" t="s">
        <v>28</v>
      </c>
      <c r="C51" t="s">
        <v>22</v>
      </c>
      <c r="D51" t="s">
        <v>138</v>
      </c>
      <c r="E51" t="s">
        <v>139</v>
      </c>
      <c r="F51">
        <v>11</v>
      </c>
      <c r="G51">
        <v>57343</v>
      </c>
      <c r="H51">
        <v>0</v>
      </c>
      <c r="I51">
        <v>2362</v>
      </c>
      <c r="J51">
        <v>24.28</v>
      </c>
      <c r="K51" t="s">
        <v>25</v>
      </c>
      <c r="L51" t="s">
        <v>140</v>
      </c>
      <c r="M51">
        <v>27219.7</v>
      </c>
      <c r="N51">
        <v>0</v>
      </c>
      <c r="O51">
        <v>98130</v>
      </c>
      <c r="P51">
        <v>0</v>
      </c>
      <c r="Q51">
        <v>0</v>
      </c>
      <c r="R51">
        <v>3.61</v>
      </c>
      <c r="S51">
        <v>0</v>
      </c>
      <c r="T51">
        <v>3.61</v>
      </c>
      <c r="U51" t="str">
        <f>IF(COUNTIF($A$1:A50,A50)=1,"",1)</f>
        <v/>
      </c>
      <c r="V51">
        <f t="shared" si="1"/>
        <v>1</v>
      </c>
      <c r="W51">
        <f t="shared" si="3"/>
        <v>0</v>
      </c>
      <c r="X51" t="str">
        <f t="shared" si="2"/>
        <v/>
      </c>
      <c r="Y51">
        <f>IF(V51&gt;=1,1," ")</f>
        <v>1</v>
      </c>
      <c r="AB51" t="s">
        <v>275</v>
      </c>
      <c r="AC51" t="s">
        <v>295</v>
      </c>
      <c r="AD51" t="s">
        <v>275</v>
      </c>
      <c r="AE51" t="s">
        <v>295</v>
      </c>
      <c r="AG51" t="s">
        <v>295</v>
      </c>
    </row>
    <row r="52" spans="1:35" x14ac:dyDescent="0.25">
      <c r="A52" t="s">
        <v>180</v>
      </c>
      <c r="B52" t="s">
        <v>57</v>
      </c>
      <c r="C52" t="s">
        <v>65</v>
      </c>
      <c r="E52" t="s">
        <v>181</v>
      </c>
      <c r="F52">
        <v>16</v>
      </c>
      <c r="G52">
        <v>103503</v>
      </c>
      <c r="H52">
        <v>1</v>
      </c>
      <c r="I52">
        <v>2190</v>
      </c>
      <c r="J52">
        <v>47.26</v>
      </c>
      <c r="K52" t="s">
        <v>25</v>
      </c>
      <c r="L52" t="s">
        <v>182</v>
      </c>
      <c r="M52">
        <v>51203.7</v>
      </c>
      <c r="N52">
        <v>330856</v>
      </c>
      <c r="O52">
        <v>39983</v>
      </c>
      <c r="P52">
        <v>0</v>
      </c>
      <c r="Q52">
        <v>6.46</v>
      </c>
      <c r="R52">
        <v>0.78</v>
      </c>
      <c r="S52">
        <v>0</v>
      </c>
      <c r="T52">
        <v>7.24</v>
      </c>
      <c r="U52" t="str">
        <f>IF(COUNTIF($A$1:A51,A51)=1,"",1)</f>
        <v/>
      </c>
      <c r="V52">
        <f t="shared" si="1"/>
        <v>0</v>
      </c>
      <c r="W52">
        <f t="shared" si="3"/>
        <v>0</v>
      </c>
      <c r="X52" t="str">
        <f t="shared" si="2"/>
        <v/>
      </c>
      <c r="Y52" t="str">
        <f>IF(V52&gt;=1,1," ")</f>
        <v xml:space="preserve"> </v>
      </c>
      <c r="AA52">
        <v>1</v>
      </c>
      <c r="AB52" t="s">
        <v>275</v>
      </c>
      <c r="AC52" t="s">
        <v>295</v>
      </c>
      <c r="AD52" t="s">
        <v>275</v>
      </c>
      <c r="AE52" t="s">
        <v>295</v>
      </c>
      <c r="AG52" t="s">
        <v>295</v>
      </c>
      <c r="AI52">
        <v>1</v>
      </c>
    </row>
    <row r="53" spans="1:35" x14ac:dyDescent="0.25">
      <c r="A53" t="s">
        <v>183</v>
      </c>
      <c r="B53" t="s">
        <v>28</v>
      </c>
      <c r="C53" t="s">
        <v>98</v>
      </c>
      <c r="D53" t="s">
        <v>184</v>
      </c>
      <c r="E53" t="s">
        <v>185</v>
      </c>
      <c r="F53">
        <v>26</v>
      </c>
      <c r="G53">
        <v>155817</v>
      </c>
      <c r="H53">
        <v>0</v>
      </c>
      <c r="I53">
        <v>6481</v>
      </c>
      <c r="J53">
        <v>24.04</v>
      </c>
      <c r="K53" t="s">
        <v>119</v>
      </c>
      <c r="L53" t="s">
        <v>133</v>
      </c>
      <c r="M53">
        <v>84722.03</v>
      </c>
      <c r="N53">
        <v>110139</v>
      </c>
      <c r="O53">
        <v>71184</v>
      </c>
      <c r="P53">
        <v>0</v>
      </c>
      <c r="Q53">
        <v>1.3</v>
      </c>
      <c r="R53">
        <v>0.84</v>
      </c>
      <c r="S53">
        <v>0</v>
      </c>
      <c r="T53">
        <v>2.14</v>
      </c>
      <c r="U53" t="str">
        <f>IF(COUNTIF($A$1:A52,A52)=1,"",1)</f>
        <v/>
      </c>
      <c r="V53">
        <f t="shared" si="1"/>
        <v>1</v>
      </c>
      <c r="W53">
        <f t="shared" si="3"/>
        <v>0</v>
      </c>
      <c r="X53" t="str">
        <f t="shared" si="2"/>
        <v/>
      </c>
      <c r="Y53">
        <f>IF(V53&gt;=1,1," ")</f>
        <v>1</v>
      </c>
      <c r="AB53" t="s">
        <v>275</v>
      </c>
      <c r="AC53" t="s">
        <v>295</v>
      </c>
      <c r="AD53" t="s">
        <v>275</v>
      </c>
      <c r="AE53" t="s">
        <v>295</v>
      </c>
      <c r="AG53" t="s">
        <v>295</v>
      </c>
    </row>
    <row r="54" spans="1:35" x14ac:dyDescent="0.25">
      <c r="A54" t="s">
        <v>186</v>
      </c>
      <c r="B54" t="s">
        <v>28</v>
      </c>
      <c r="C54" t="s">
        <v>65</v>
      </c>
      <c r="D54" t="s">
        <v>66</v>
      </c>
      <c r="E54" t="s">
        <v>67</v>
      </c>
      <c r="F54">
        <v>8</v>
      </c>
      <c r="G54">
        <v>59944</v>
      </c>
      <c r="H54">
        <v>0</v>
      </c>
      <c r="I54">
        <v>5415</v>
      </c>
      <c r="J54">
        <v>11.07</v>
      </c>
      <c r="K54" t="s">
        <v>25</v>
      </c>
      <c r="L54" t="s">
        <v>88</v>
      </c>
      <c r="M54">
        <v>32766.03</v>
      </c>
      <c r="N54">
        <v>31640</v>
      </c>
      <c r="O54">
        <v>79578</v>
      </c>
      <c r="P54">
        <v>0</v>
      </c>
      <c r="Q54">
        <v>0.97</v>
      </c>
      <c r="R54">
        <v>2.4300000000000002</v>
      </c>
      <c r="S54">
        <v>0</v>
      </c>
      <c r="T54">
        <v>3.39</v>
      </c>
      <c r="U54" t="str">
        <f>IF(COUNTIF($A$1:A53,A53)=1,"",1)</f>
        <v/>
      </c>
      <c r="V54">
        <f t="shared" si="1"/>
        <v>1</v>
      </c>
      <c r="W54">
        <f t="shared" si="3"/>
        <v>1</v>
      </c>
      <c r="X54">
        <f t="shared" si="2"/>
        <v>1</v>
      </c>
      <c r="Y54">
        <f>IF(V54&gt;=1,1," ")</f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5" x14ac:dyDescent="0.25">
      <c r="A55" t="s">
        <v>186</v>
      </c>
      <c r="B55" t="s">
        <v>28</v>
      </c>
      <c r="C55" t="s">
        <v>98</v>
      </c>
      <c r="D55" t="s">
        <v>66</v>
      </c>
      <c r="E55" t="s">
        <v>132</v>
      </c>
      <c r="F55">
        <v>1</v>
      </c>
      <c r="G55">
        <v>7815</v>
      </c>
      <c r="H55">
        <v>1</v>
      </c>
      <c r="I55">
        <v>8888</v>
      </c>
      <c r="J55">
        <v>0.88</v>
      </c>
      <c r="K55" t="s">
        <v>119</v>
      </c>
      <c r="L55" t="s">
        <v>133</v>
      </c>
      <c r="M55">
        <v>70313.34</v>
      </c>
      <c r="N55">
        <v>191459</v>
      </c>
      <c r="O55">
        <v>612299</v>
      </c>
      <c r="P55">
        <v>0</v>
      </c>
      <c r="Q55">
        <v>2.72</v>
      </c>
      <c r="R55">
        <v>8.7100000000000009</v>
      </c>
      <c r="S55">
        <v>0</v>
      </c>
      <c r="T55">
        <v>11.43</v>
      </c>
      <c r="U55" t="str">
        <f>IF(COUNTIF($A$1:A54,A54)=1,"",1)</f>
        <v/>
      </c>
      <c r="V55">
        <f t="shared" si="1"/>
        <v>0</v>
      </c>
      <c r="W55">
        <f t="shared" si="3"/>
        <v>1</v>
      </c>
      <c r="X55" t="str">
        <f t="shared" si="2"/>
        <v/>
      </c>
      <c r="Y55" t="str">
        <f>IF(V55&gt;=1,1," ")</f>
        <v xml:space="preserve"> </v>
      </c>
      <c r="AB55" t="s">
        <v>275</v>
      </c>
      <c r="AC55" t="s">
        <v>295</v>
      </c>
      <c r="AD55" t="s">
        <v>275</v>
      </c>
      <c r="AE55" t="s">
        <v>295</v>
      </c>
      <c r="AF55">
        <v>1</v>
      </c>
      <c r="AG55" t="s">
        <v>295</v>
      </c>
      <c r="AH55">
        <v>1</v>
      </c>
      <c r="AI55">
        <v>1</v>
      </c>
    </row>
    <row r="56" spans="1:35" x14ac:dyDescent="0.25">
      <c r="A56" t="s">
        <v>187</v>
      </c>
      <c r="B56" t="s">
        <v>188</v>
      </c>
      <c r="C56" t="s">
        <v>29</v>
      </c>
      <c r="D56" t="s">
        <v>189</v>
      </c>
      <c r="E56" t="s">
        <v>190</v>
      </c>
      <c r="F56">
        <v>19</v>
      </c>
      <c r="G56">
        <v>182742</v>
      </c>
      <c r="H56">
        <v>0</v>
      </c>
      <c r="I56">
        <v>10871</v>
      </c>
      <c r="J56">
        <v>16.809999999999999</v>
      </c>
      <c r="K56" t="s">
        <v>25</v>
      </c>
      <c r="L56" t="s">
        <v>191</v>
      </c>
      <c r="M56">
        <v>82117.05</v>
      </c>
      <c r="N56">
        <v>6714</v>
      </c>
      <c r="O56">
        <v>308994</v>
      </c>
      <c r="P56">
        <v>0</v>
      </c>
      <c r="Q56">
        <v>0.08</v>
      </c>
      <c r="R56">
        <v>3.76</v>
      </c>
      <c r="S56">
        <v>0</v>
      </c>
      <c r="T56">
        <v>3.84</v>
      </c>
      <c r="U56">
        <f>IF(COUNTIF($A$1:A55,A55)=1,"",1)</f>
        <v>1</v>
      </c>
      <c r="V56">
        <f t="shared" si="1"/>
        <v>1</v>
      </c>
      <c r="W56">
        <f t="shared" si="3"/>
        <v>1</v>
      </c>
      <c r="X56">
        <f t="shared" si="2"/>
        <v>1</v>
      </c>
      <c r="Y56">
        <f>IF(V56&gt;=1,1," ")</f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5" x14ac:dyDescent="0.25">
      <c r="A57" t="s">
        <v>187</v>
      </c>
      <c r="B57" t="s">
        <v>188</v>
      </c>
      <c r="C57" t="s">
        <v>38</v>
      </c>
      <c r="D57" t="s">
        <v>189</v>
      </c>
      <c r="E57" t="s">
        <v>192</v>
      </c>
      <c r="F57">
        <v>1</v>
      </c>
      <c r="G57">
        <v>6858</v>
      </c>
      <c r="H57">
        <v>1</v>
      </c>
      <c r="I57">
        <v>10006</v>
      </c>
      <c r="J57">
        <v>0.69</v>
      </c>
      <c r="K57" t="s">
        <v>25</v>
      </c>
      <c r="L57" t="s">
        <v>51</v>
      </c>
      <c r="M57" t="s">
        <v>32</v>
      </c>
      <c r="N57">
        <v>69524</v>
      </c>
      <c r="O57">
        <v>65794</v>
      </c>
      <c r="P57">
        <v>0</v>
      </c>
      <c r="Q57">
        <v>0</v>
      </c>
      <c r="R57">
        <v>0</v>
      </c>
      <c r="S57">
        <v>0</v>
      </c>
      <c r="T57">
        <v>0</v>
      </c>
      <c r="U57" t="str">
        <f>IF(COUNTIF($A$1:A56,A56)=1,"",1)</f>
        <v/>
      </c>
      <c r="V57">
        <f t="shared" si="1"/>
        <v>0</v>
      </c>
      <c r="W57">
        <f t="shared" si="3"/>
        <v>1</v>
      </c>
      <c r="X57" t="str">
        <f t="shared" si="2"/>
        <v/>
      </c>
      <c r="Y57" t="str">
        <f>IF(V57&gt;=1,1," ")</f>
        <v xml:space="preserve"> </v>
      </c>
      <c r="AB57" t="s">
        <v>275</v>
      </c>
      <c r="AC57" t="s">
        <v>295</v>
      </c>
      <c r="AD57" t="s">
        <v>275</v>
      </c>
      <c r="AE57" t="s">
        <v>295</v>
      </c>
      <c r="AF57">
        <v>1</v>
      </c>
      <c r="AG57" t="s">
        <v>295</v>
      </c>
      <c r="AH57">
        <v>1</v>
      </c>
      <c r="AI57">
        <v>1</v>
      </c>
    </row>
    <row r="58" spans="1:35" x14ac:dyDescent="0.25">
      <c r="A58" t="s">
        <v>193</v>
      </c>
      <c r="B58" t="s">
        <v>188</v>
      </c>
      <c r="C58" t="s">
        <v>29</v>
      </c>
      <c r="D58" t="s">
        <v>189</v>
      </c>
      <c r="E58" t="s">
        <v>190</v>
      </c>
      <c r="F58">
        <v>20</v>
      </c>
      <c r="G58">
        <v>198976</v>
      </c>
      <c r="H58">
        <v>0</v>
      </c>
      <c r="I58">
        <v>10871</v>
      </c>
      <c r="J58">
        <v>18.3</v>
      </c>
      <c r="K58" t="s">
        <v>25</v>
      </c>
      <c r="L58" t="s">
        <v>191</v>
      </c>
      <c r="M58">
        <v>83986.92</v>
      </c>
      <c r="N58">
        <v>6714</v>
      </c>
      <c r="O58">
        <v>308994</v>
      </c>
      <c r="P58">
        <v>0</v>
      </c>
      <c r="Q58">
        <v>0.08</v>
      </c>
      <c r="R58">
        <v>3.68</v>
      </c>
      <c r="S58">
        <v>0</v>
      </c>
      <c r="T58">
        <v>3.76</v>
      </c>
      <c r="U58">
        <f>IF(COUNTIF($A$1:A57,A57)=1,"",1)</f>
        <v>1</v>
      </c>
      <c r="V58">
        <f t="shared" si="1"/>
        <v>1</v>
      </c>
      <c r="W58">
        <f t="shared" si="3"/>
        <v>1</v>
      </c>
      <c r="X58">
        <f t="shared" si="2"/>
        <v>1</v>
      </c>
      <c r="Y58">
        <f>IF(V58&gt;=1,1," ")</f>
        <v>1</v>
      </c>
      <c r="AB58" t="s">
        <v>275</v>
      </c>
      <c r="AC58" t="s">
        <v>295</v>
      </c>
      <c r="AD58" t="s">
        <v>275</v>
      </c>
      <c r="AE58" t="s">
        <v>295</v>
      </c>
      <c r="AG58" t="s">
        <v>295</v>
      </c>
    </row>
    <row r="59" spans="1:35" x14ac:dyDescent="0.25">
      <c r="A59" t="s">
        <v>194</v>
      </c>
      <c r="B59" t="s">
        <v>188</v>
      </c>
      <c r="C59" t="s">
        <v>29</v>
      </c>
      <c r="D59" t="s">
        <v>189</v>
      </c>
      <c r="E59" t="s">
        <v>190</v>
      </c>
      <c r="F59">
        <v>22</v>
      </c>
      <c r="G59">
        <v>193804</v>
      </c>
      <c r="H59">
        <v>0</v>
      </c>
      <c r="I59">
        <v>10871</v>
      </c>
      <c r="J59">
        <v>17.829999999999998</v>
      </c>
      <c r="K59" t="s">
        <v>25</v>
      </c>
      <c r="L59" t="s">
        <v>191</v>
      </c>
      <c r="M59">
        <v>83204.55</v>
      </c>
      <c r="N59">
        <v>6714</v>
      </c>
      <c r="O59">
        <v>308994</v>
      </c>
      <c r="P59">
        <v>0</v>
      </c>
      <c r="Q59">
        <v>0.08</v>
      </c>
      <c r="R59">
        <v>3.71</v>
      </c>
      <c r="S59">
        <v>0</v>
      </c>
      <c r="T59">
        <v>3.79</v>
      </c>
      <c r="U59" t="str">
        <f>IF(COUNTIF($A$1:A58,A58)=1,"",1)</f>
        <v/>
      </c>
      <c r="V59">
        <f t="shared" si="1"/>
        <v>1</v>
      </c>
      <c r="W59">
        <f t="shared" si="3"/>
        <v>1</v>
      </c>
      <c r="X59">
        <f t="shared" si="2"/>
        <v>1</v>
      </c>
      <c r="Y59">
        <f>IF(V59&gt;=1,1," ")</f>
        <v>1</v>
      </c>
      <c r="AB59" t="s">
        <v>275</v>
      </c>
      <c r="AC59" t="s">
        <v>295</v>
      </c>
      <c r="AD59" t="s">
        <v>275</v>
      </c>
      <c r="AE59" t="s">
        <v>295</v>
      </c>
      <c r="AG59" t="s">
        <v>295</v>
      </c>
    </row>
    <row r="60" spans="1:35" x14ac:dyDescent="0.25">
      <c r="A60" t="s">
        <v>195</v>
      </c>
      <c r="B60" t="s">
        <v>196</v>
      </c>
      <c r="C60" t="s">
        <v>38</v>
      </c>
      <c r="D60" t="s">
        <v>138</v>
      </c>
      <c r="E60" t="s">
        <v>197</v>
      </c>
      <c r="F60">
        <v>22</v>
      </c>
      <c r="G60">
        <v>235618</v>
      </c>
      <c r="H60">
        <v>1</v>
      </c>
      <c r="I60">
        <v>10339</v>
      </c>
      <c r="J60">
        <v>22.79</v>
      </c>
      <c r="K60" t="s">
        <v>25</v>
      </c>
      <c r="L60" t="s">
        <v>198</v>
      </c>
      <c r="M60">
        <v>11196.3</v>
      </c>
      <c r="N60">
        <v>3456</v>
      </c>
      <c r="O60">
        <v>0</v>
      </c>
      <c r="P60">
        <v>0</v>
      </c>
      <c r="Q60">
        <v>0.31</v>
      </c>
      <c r="R60">
        <v>0</v>
      </c>
      <c r="S60">
        <v>0</v>
      </c>
      <c r="T60">
        <v>0.31</v>
      </c>
      <c r="U60" t="str">
        <f>IF(COUNTIF($A$1:A59,A59)=1,"",1)</f>
        <v/>
      </c>
      <c r="V60">
        <f t="shared" si="1"/>
        <v>0</v>
      </c>
      <c r="W60">
        <f t="shared" si="3"/>
        <v>1</v>
      </c>
      <c r="X60" t="str">
        <f t="shared" si="2"/>
        <v/>
      </c>
      <c r="Y60" t="str">
        <f>IF(V60&gt;=1,1," ")</f>
        <v xml:space="preserve"> </v>
      </c>
      <c r="Z60">
        <v>1</v>
      </c>
      <c r="AA60">
        <v>1</v>
      </c>
      <c r="AB60" t="s">
        <v>275</v>
      </c>
      <c r="AC60" t="s">
        <v>295</v>
      </c>
      <c r="AD60" t="s">
        <v>275</v>
      </c>
      <c r="AE60" t="s">
        <v>295</v>
      </c>
      <c r="AG60" t="s">
        <v>295</v>
      </c>
      <c r="AH60">
        <v>1</v>
      </c>
      <c r="AI60">
        <v>1</v>
      </c>
    </row>
    <row r="61" spans="1:35" x14ac:dyDescent="0.25">
      <c r="A61" t="s">
        <v>199</v>
      </c>
      <c r="B61" t="s">
        <v>28</v>
      </c>
      <c r="C61" t="s">
        <v>29</v>
      </c>
      <c r="D61" t="s">
        <v>168</v>
      </c>
      <c r="E61" t="s">
        <v>148</v>
      </c>
      <c r="F61">
        <v>12</v>
      </c>
      <c r="G61">
        <v>118786</v>
      </c>
      <c r="H61">
        <v>1</v>
      </c>
      <c r="I61">
        <v>15171</v>
      </c>
      <c r="J61">
        <v>7.83</v>
      </c>
      <c r="K61" t="s">
        <v>25</v>
      </c>
      <c r="L61" t="s">
        <v>149</v>
      </c>
      <c r="M61">
        <v>56721.29</v>
      </c>
      <c r="N61">
        <v>80493</v>
      </c>
      <c r="O61">
        <v>107877</v>
      </c>
      <c r="P61">
        <v>0</v>
      </c>
      <c r="Q61">
        <v>1.42</v>
      </c>
      <c r="R61">
        <v>1.9</v>
      </c>
      <c r="S61">
        <v>0</v>
      </c>
      <c r="T61">
        <v>3.32</v>
      </c>
      <c r="U61" t="str">
        <f>IF(COUNTIF($A$1:A60,A60)=1,"",1)</f>
        <v/>
      </c>
      <c r="V61">
        <f t="shared" si="1"/>
        <v>0</v>
      </c>
      <c r="W61">
        <f t="shared" si="3"/>
        <v>1</v>
      </c>
      <c r="X61" t="str">
        <f t="shared" si="2"/>
        <v/>
      </c>
      <c r="Y61" t="str">
        <f>IF(V61&gt;=1,1," ")</f>
        <v xml:space="preserve"> </v>
      </c>
      <c r="Z61">
        <v>1</v>
      </c>
      <c r="AA61">
        <v>1</v>
      </c>
      <c r="AB61" t="s">
        <v>275</v>
      </c>
      <c r="AC61" t="s">
        <v>295</v>
      </c>
      <c r="AD61" t="s">
        <v>275</v>
      </c>
      <c r="AE61" t="s">
        <v>295</v>
      </c>
      <c r="AG61" t="s">
        <v>295</v>
      </c>
      <c r="AH61">
        <v>1</v>
      </c>
      <c r="AI61">
        <v>1</v>
      </c>
    </row>
    <row r="62" spans="1:35" x14ac:dyDescent="0.25">
      <c r="A62" t="s">
        <v>200</v>
      </c>
      <c r="B62" t="s">
        <v>124</v>
      </c>
      <c r="C62" t="s">
        <v>38</v>
      </c>
      <c r="D62" t="s">
        <v>201</v>
      </c>
      <c r="E62" t="s">
        <v>202</v>
      </c>
      <c r="F62">
        <v>7</v>
      </c>
      <c r="G62">
        <v>102005</v>
      </c>
      <c r="H62">
        <v>0</v>
      </c>
      <c r="I62">
        <v>19395</v>
      </c>
      <c r="J62">
        <v>5.26</v>
      </c>
      <c r="K62" t="s">
        <v>25</v>
      </c>
      <c r="L62" t="s">
        <v>51</v>
      </c>
      <c r="M62">
        <v>78455.37</v>
      </c>
      <c r="N62">
        <v>13812</v>
      </c>
      <c r="O62">
        <v>27613</v>
      </c>
      <c r="P62">
        <v>0</v>
      </c>
      <c r="Q62">
        <v>0.18</v>
      </c>
      <c r="R62">
        <v>0.35</v>
      </c>
      <c r="S62">
        <v>0</v>
      </c>
      <c r="T62">
        <v>0.53</v>
      </c>
      <c r="U62" t="str">
        <f>IF(COUNTIF($A$1:A61,A61)=1,"",1)</f>
        <v/>
      </c>
      <c r="V62">
        <f t="shared" si="1"/>
        <v>1</v>
      </c>
      <c r="W62">
        <f t="shared" si="3"/>
        <v>1</v>
      </c>
      <c r="X62">
        <f t="shared" si="2"/>
        <v>1</v>
      </c>
      <c r="Y62">
        <f>IF(V62&gt;=1,1," ")</f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5" x14ac:dyDescent="0.25">
      <c r="A63" t="s">
        <v>200</v>
      </c>
      <c r="B63" t="s">
        <v>124</v>
      </c>
      <c r="C63" t="s">
        <v>68</v>
      </c>
      <c r="D63" t="s">
        <v>201</v>
      </c>
      <c r="E63" t="s">
        <v>69</v>
      </c>
      <c r="F63">
        <v>12</v>
      </c>
      <c r="G63">
        <v>39047</v>
      </c>
      <c r="H63">
        <v>1</v>
      </c>
      <c r="I63">
        <v>10592</v>
      </c>
      <c r="J63">
        <v>3.69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tr">
        <f>IF(COUNTIF($A$1:A62,A62)=1,"",1)</f>
        <v/>
      </c>
      <c r="V63">
        <f t="shared" si="1"/>
        <v>0</v>
      </c>
      <c r="W63">
        <f t="shared" si="3"/>
        <v>1</v>
      </c>
      <c r="X63" t="str">
        <f t="shared" si="2"/>
        <v/>
      </c>
      <c r="Y63" t="str">
        <f>IF(V63&gt;=1,1," ")</f>
        <v xml:space="preserve"> </v>
      </c>
      <c r="AB63" t="s">
        <v>275</v>
      </c>
      <c r="AC63" t="s">
        <v>295</v>
      </c>
      <c r="AD63" t="s">
        <v>275</v>
      </c>
      <c r="AE63" t="s">
        <v>295</v>
      </c>
      <c r="AF63">
        <v>1</v>
      </c>
      <c r="AG63" t="s">
        <v>295</v>
      </c>
      <c r="AH63">
        <v>1</v>
      </c>
      <c r="AI63">
        <v>1</v>
      </c>
    </row>
    <row r="64" spans="1:35" x14ac:dyDescent="0.25">
      <c r="A64" t="s">
        <v>203</v>
      </c>
      <c r="B64" t="s">
        <v>28</v>
      </c>
      <c r="C64" t="s">
        <v>38</v>
      </c>
      <c r="D64" t="s">
        <v>204</v>
      </c>
      <c r="E64" t="s">
        <v>205</v>
      </c>
      <c r="F64">
        <v>39</v>
      </c>
      <c r="G64">
        <v>499743</v>
      </c>
      <c r="H64">
        <v>0</v>
      </c>
      <c r="I64">
        <v>43936</v>
      </c>
      <c r="J64">
        <v>11.37</v>
      </c>
      <c r="K64" t="s">
        <v>32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 t="s">
        <v>32</v>
      </c>
      <c r="U64">
        <f>IF(COUNTIF($A$1:A63,A63)=1,"",1)</f>
        <v>1</v>
      </c>
      <c r="V64">
        <f t="shared" si="1"/>
        <v>1</v>
      </c>
      <c r="W64">
        <f t="shared" si="3"/>
        <v>1</v>
      </c>
      <c r="X64">
        <f t="shared" si="2"/>
        <v>1</v>
      </c>
      <c r="Y64">
        <f>IF(V64&gt;=1,1," ")</f>
        <v>1</v>
      </c>
      <c r="AB64" t="s">
        <v>275</v>
      </c>
      <c r="AC64" t="s">
        <v>295</v>
      </c>
      <c r="AD64" t="s">
        <v>275</v>
      </c>
      <c r="AE64" t="s">
        <v>295</v>
      </c>
      <c r="AG64" t="s">
        <v>295</v>
      </c>
    </row>
    <row r="65" spans="1:35" x14ac:dyDescent="0.25">
      <c r="A65" t="s">
        <v>206</v>
      </c>
      <c r="B65" t="s">
        <v>90</v>
      </c>
      <c r="C65" t="s">
        <v>29</v>
      </c>
      <c r="E65" t="s">
        <v>92</v>
      </c>
      <c r="F65">
        <v>5</v>
      </c>
      <c r="G65">
        <v>49867</v>
      </c>
      <c r="H65">
        <v>1</v>
      </c>
      <c r="I65">
        <v>1336</v>
      </c>
      <c r="J65">
        <v>37.33</v>
      </c>
      <c r="K65" t="s">
        <v>25</v>
      </c>
      <c r="L65" t="s">
        <v>93</v>
      </c>
      <c r="M65">
        <v>32052.94</v>
      </c>
      <c r="N65">
        <v>0</v>
      </c>
      <c r="O65">
        <v>208993</v>
      </c>
      <c r="P65">
        <v>0</v>
      </c>
      <c r="Q65">
        <v>0</v>
      </c>
      <c r="R65">
        <v>6.52</v>
      </c>
      <c r="S65">
        <v>0</v>
      </c>
      <c r="T65">
        <v>6.52</v>
      </c>
      <c r="U65" t="str">
        <f>IF(COUNTIF($A$1:A64,A64)=1,"",1)</f>
        <v/>
      </c>
      <c r="V65">
        <f t="shared" si="1"/>
        <v>0</v>
      </c>
      <c r="W65">
        <f t="shared" si="3"/>
        <v>0</v>
      </c>
      <c r="X65" t="str">
        <f t="shared" si="2"/>
        <v/>
      </c>
      <c r="Y65" t="str">
        <f>IF(V65&gt;=1,1," ")</f>
        <v xml:space="preserve"> </v>
      </c>
      <c r="AA65">
        <v>1</v>
      </c>
      <c r="AB65" t="s">
        <v>275</v>
      </c>
      <c r="AC65" t="s">
        <v>295</v>
      </c>
      <c r="AD65" t="s">
        <v>275</v>
      </c>
      <c r="AE65">
        <v>1</v>
      </c>
      <c r="AG65">
        <v>1</v>
      </c>
      <c r="AI65">
        <v>1</v>
      </c>
    </row>
    <row r="66" spans="1:35" x14ac:dyDescent="0.25">
      <c r="A66" t="s">
        <v>206</v>
      </c>
      <c r="B66" t="s">
        <v>90</v>
      </c>
      <c r="C66" t="s">
        <v>52</v>
      </c>
      <c r="E66" t="s">
        <v>207</v>
      </c>
      <c r="F66">
        <v>5</v>
      </c>
      <c r="G66">
        <v>105541</v>
      </c>
      <c r="H66">
        <v>2</v>
      </c>
      <c r="I66">
        <v>31041</v>
      </c>
      <c r="J66">
        <v>3.4</v>
      </c>
      <c r="K66" t="s">
        <v>54</v>
      </c>
      <c r="L66" t="s">
        <v>208</v>
      </c>
      <c r="M66">
        <v>322553.3</v>
      </c>
      <c r="N66">
        <v>18629</v>
      </c>
      <c r="O66">
        <v>12420</v>
      </c>
      <c r="P66">
        <v>0</v>
      </c>
      <c r="Q66">
        <v>0.06</v>
      </c>
      <c r="R66">
        <v>0.04</v>
      </c>
      <c r="S66">
        <v>0</v>
      </c>
      <c r="T66">
        <v>0.1</v>
      </c>
      <c r="U66" t="str">
        <f>IF(COUNTIF($A$1:A65,A65)=1,"",1)</f>
        <v/>
      </c>
      <c r="V66">
        <f t="shared" si="1"/>
        <v>0</v>
      </c>
      <c r="W66">
        <f t="shared" ref="W66:W97" si="4">IF(J66&lt;=24,1,0)</f>
        <v>1</v>
      </c>
      <c r="X66" t="str">
        <f t="shared" si="2"/>
        <v/>
      </c>
      <c r="Y66" t="str">
        <f>IF(V66&gt;=1,1," ")</f>
        <v xml:space="preserve"> </v>
      </c>
      <c r="AB66" t="s">
        <v>275</v>
      </c>
      <c r="AC66" t="s">
        <v>295</v>
      </c>
      <c r="AD66" t="s">
        <v>275</v>
      </c>
      <c r="AE66" t="s">
        <v>295</v>
      </c>
      <c r="AG66" t="s">
        <v>295</v>
      </c>
      <c r="AI66">
        <v>1</v>
      </c>
    </row>
    <row r="67" spans="1:35" x14ac:dyDescent="0.25">
      <c r="A67" t="s">
        <v>206</v>
      </c>
      <c r="B67" t="s">
        <v>90</v>
      </c>
      <c r="C67" t="s">
        <v>52</v>
      </c>
      <c r="E67" t="s">
        <v>94</v>
      </c>
      <c r="F67">
        <v>5</v>
      </c>
      <c r="G67">
        <v>64201</v>
      </c>
      <c r="H67">
        <v>3</v>
      </c>
      <c r="I67">
        <v>57759</v>
      </c>
      <c r="J67">
        <v>1.1100000000000001</v>
      </c>
      <c r="K67" t="s">
        <v>54</v>
      </c>
      <c r="L67" t="s">
        <v>95</v>
      </c>
      <c r="M67" t="s">
        <v>32</v>
      </c>
      <c r="N67">
        <v>138708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IF(COUNTIF($A$1:A66,A66)=1,"",1)</f>
        <v>1</v>
      </c>
      <c r="V67">
        <f t="shared" ref="V67:V116" si="5">IF(EXACT(TRIM(D67),TRIM(E67)),1,0)</f>
        <v>0</v>
      </c>
      <c r="W67">
        <f t="shared" si="4"/>
        <v>1</v>
      </c>
      <c r="X67" t="str">
        <f t="shared" ref="X67:X116" si="6">IF((V67*W67)&gt;=1,1,"")</f>
        <v/>
      </c>
      <c r="Y67" t="str">
        <f>IF(V67&gt;=1,1," ")</f>
        <v xml:space="preserve"> </v>
      </c>
      <c r="AB67" t="s">
        <v>275</v>
      </c>
      <c r="AC67" t="s">
        <v>295</v>
      </c>
      <c r="AD67" t="s">
        <v>275</v>
      </c>
      <c r="AE67" t="s">
        <v>295</v>
      </c>
      <c r="AG67" t="s">
        <v>295</v>
      </c>
      <c r="AI67">
        <v>1</v>
      </c>
    </row>
    <row r="68" spans="1:35" x14ac:dyDescent="0.25">
      <c r="A68" t="s">
        <v>209</v>
      </c>
      <c r="B68" t="s">
        <v>28</v>
      </c>
      <c r="C68" t="s">
        <v>98</v>
      </c>
      <c r="D68" t="s">
        <v>210</v>
      </c>
      <c r="E68" t="s">
        <v>132</v>
      </c>
      <c r="F68">
        <v>18</v>
      </c>
      <c r="G68">
        <v>140299</v>
      </c>
      <c r="H68">
        <v>1</v>
      </c>
      <c r="I68">
        <v>8888</v>
      </c>
      <c r="J68">
        <v>15.79</v>
      </c>
      <c r="K68" t="s">
        <v>119</v>
      </c>
      <c r="L68" t="s">
        <v>133</v>
      </c>
      <c r="M68">
        <v>70313.34</v>
      </c>
      <c r="N68">
        <v>191459</v>
      </c>
      <c r="O68">
        <v>612299</v>
      </c>
      <c r="P68">
        <v>0</v>
      </c>
      <c r="Q68">
        <v>2.72</v>
      </c>
      <c r="R68">
        <v>8.7100000000000009</v>
      </c>
      <c r="S68">
        <v>0</v>
      </c>
      <c r="T68">
        <v>11.43</v>
      </c>
      <c r="U68">
        <f>IF(COUNTIF($A$1:A67,A67)=1,"",1)</f>
        <v>1</v>
      </c>
      <c r="V68">
        <f t="shared" si="5"/>
        <v>0</v>
      </c>
      <c r="W68">
        <f t="shared" si="4"/>
        <v>1</v>
      </c>
      <c r="X68" t="str">
        <f t="shared" si="6"/>
        <v/>
      </c>
      <c r="Y68" t="str">
        <f>IF(V68&gt;=1,1," ")</f>
        <v xml:space="preserve"> </v>
      </c>
      <c r="Z68">
        <v>1</v>
      </c>
      <c r="AA68">
        <v>1</v>
      </c>
      <c r="AB68" t="s">
        <v>275</v>
      </c>
      <c r="AC68" t="s">
        <v>295</v>
      </c>
      <c r="AD68" t="s">
        <v>275</v>
      </c>
      <c r="AE68" t="s">
        <v>295</v>
      </c>
      <c r="AG68" t="s">
        <v>295</v>
      </c>
      <c r="AI68">
        <v>1</v>
      </c>
    </row>
    <row r="69" spans="1:35" x14ac:dyDescent="0.25">
      <c r="A69" t="s">
        <v>211</v>
      </c>
      <c r="B69" t="s">
        <v>28</v>
      </c>
      <c r="C69" t="s">
        <v>98</v>
      </c>
      <c r="D69" t="s">
        <v>212</v>
      </c>
      <c r="E69" t="s">
        <v>132</v>
      </c>
      <c r="F69">
        <v>19</v>
      </c>
      <c r="G69">
        <v>134248</v>
      </c>
      <c r="H69">
        <v>0</v>
      </c>
      <c r="I69">
        <v>8888</v>
      </c>
      <c r="J69">
        <v>15.1</v>
      </c>
      <c r="K69" t="s">
        <v>119</v>
      </c>
      <c r="L69" t="s">
        <v>133</v>
      </c>
      <c r="M69">
        <v>70313.34</v>
      </c>
      <c r="N69">
        <v>191459</v>
      </c>
      <c r="O69">
        <v>612299</v>
      </c>
      <c r="P69">
        <v>0</v>
      </c>
      <c r="Q69">
        <v>2.72</v>
      </c>
      <c r="R69">
        <v>8.7100000000000009</v>
      </c>
      <c r="S69">
        <v>0</v>
      </c>
      <c r="T69">
        <v>11.43</v>
      </c>
      <c r="U69" t="str">
        <f>IF(COUNTIF($A$1:A68,A68)=1,"",1)</f>
        <v/>
      </c>
      <c r="V69">
        <f t="shared" si="5"/>
        <v>1</v>
      </c>
      <c r="W69">
        <f t="shared" si="4"/>
        <v>1</v>
      </c>
      <c r="X69">
        <f t="shared" si="6"/>
        <v>1</v>
      </c>
      <c r="Y69">
        <f>IF(V69&gt;=1,1," ")</f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5" x14ac:dyDescent="0.25">
      <c r="A70" t="s">
        <v>211</v>
      </c>
      <c r="B70" t="s">
        <v>28</v>
      </c>
      <c r="C70" t="s">
        <v>65</v>
      </c>
      <c r="D70" t="s">
        <v>212</v>
      </c>
      <c r="E70" t="s">
        <v>87</v>
      </c>
      <c r="F70">
        <v>1</v>
      </c>
      <c r="G70">
        <v>5741</v>
      </c>
      <c r="H70">
        <v>1</v>
      </c>
      <c r="I70">
        <v>10530</v>
      </c>
      <c r="J70">
        <v>0.55000000000000004</v>
      </c>
      <c r="K70" t="s">
        <v>25</v>
      </c>
      <c r="L70" t="s">
        <v>88</v>
      </c>
      <c r="M70" t="s">
        <v>32</v>
      </c>
      <c r="N70">
        <v>39186</v>
      </c>
      <c r="O70">
        <v>17221</v>
      </c>
      <c r="P70">
        <v>0</v>
      </c>
      <c r="Q70">
        <v>0</v>
      </c>
      <c r="R70">
        <v>0</v>
      </c>
      <c r="S70">
        <v>0</v>
      </c>
      <c r="T70">
        <v>0</v>
      </c>
      <c r="U70" t="str">
        <f>IF(COUNTIF($A$1:A69,A69)=1,"",1)</f>
        <v/>
      </c>
      <c r="V70">
        <f t="shared" si="5"/>
        <v>0</v>
      </c>
      <c r="W70">
        <f t="shared" si="4"/>
        <v>1</v>
      </c>
      <c r="X70" t="str">
        <f t="shared" si="6"/>
        <v/>
      </c>
      <c r="Y70" t="str">
        <f>IF(V70&gt;=1,1," ")</f>
        <v xml:space="preserve"> </v>
      </c>
      <c r="AB70" t="s">
        <v>275</v>
      </c>
      <c r="AC70" t="s">
        <v>295</v>
      </c>
      <c r="AD70" t="s">
        <v>275</v>
      </c>
      <c r="AE70" t="s">
        <v>295</v>
      </c>
      <c r="AF70">
        <v>1</v>
      </c>
      <c r="AG70" t="s">
        <v>295</v>
      </c>
      <c r="AH70">
        <v>1</v>
      </c>
      <c r="AI70">
        <v>1</v>
      </c>
    </row>
    <row r="71" spans="1:35" x14ac:dyDescent="0.25">
      <c r="A71" t="s">
        <v>213</v>
      </c>
      <c r="B71" t="s">
        <v>28</v>
      </c>
      <c r="C71" t="s">
        <v>65</v>
      </c>
      <c r="D71" t="s">
        <v>214</v>
      </c>
      <c r="E71" t="s">
        <v>87</v>
      </c>
      <c r="F71">
        <v>25</v>
      </c>
      <c r="G71">
        <v>168160</v>
      </c>
      <c r="H71">
        <v>0</v>
      </c>
      <c r="I71">
        <v>10530</v>
      </c>
      <c r="J71">
        <v>15.97</v>
      </c>
      <c r="K71" t="s">
        <v>25</v>
      </c>
      <c r="L71" t="s">
        <v>88</v>
      </c>
      <c r="M71">
        <v>84303.45</v>
      </c>
      <c r="N71">
        <v>0</v>
      </c>
      <c r="O71">
        <v>33332</v>
      </c>
      <c r="P71">
        <v>0</v>
      </c>
      <c r="Q71">
        <v>0</v>
      </c>
      <c r="R71">
        <v>0.4</v>
      </c>
      <c r="S71">
        <v>0</v>
      </c>
      <c r="T71">
        <v>0.4</v>
      </c>
      <c r="U71">
        <f>IF(COUNTIF($A$1:A70,A70)=1,"",1)</f>
        <v>1</v>
      </c>
      <c r="V71">
        <f t="shared" si="5"/>
        <v>1</v>
      </c>
      <c r="W71">
        <f t="shared" si="4"/>
        <v>1</v>
      </c>
      <c r="X71">
        <f t="shared" si="6"/>
        <v>1</v>
      </c>
      <c r="Y71">
        <f>IF(V71&gt;=1,1," ")</f>
        <v>1</v>
      </c>
      <c r="AB71" t="s">
        <v>275</v>
      </c>
      <c r="AC71" t="s">
        <v>295</v>
      </c>
      <c r="AD71" t="s">
        <v>275</v>
      </c>
      <c r="AE71" t="s">
        <v>295</v>
      </c>
      <c r="AG71" t="s">
        <v>295</v>
      </c>
    </row>
    <row r="72" spans="1:35" x14ac:dyDescent="0.25">
      <c r="A72" t="s">
        <v>215</v>
      </c>
      <c r="B72" t="s">
        <v>28</v>
      </c>
      <c r="C72" t="s">
        <v>159</v>
      </c>
      <c r="D72" t="s">
        <v>216</v>
      </c>
      <c r="E72" t="s">
        <v>160</v>
      </c>
      <c r="F72">
        <v>14</v>
      </c>
      <c r="G72">
        <v>75907</v>
      </c>
      <c r="H72">
        <v>0</v>
      </c>
      <c r="I72">
        <v>3198</v>
      </c>
      <c r="J72">
        <v>23.74</v>
      </c>
      <c r="K72" t="s">
        <v>25</v>
      </c>
      <c r="L72" t="s">
        <v>161</v>
      </c>
      <c r="M72">
        <v>41987.46</v>
      </c>
      <c r="N72">
        <v>5602</v>
      </c>
      <c r="O72">
        <v>25893</v>
      </c>
      <c r="P72">
        <v>0</v>
      </c>
      <c r="Q72">
        <v>0.13</v>
      </c>
      <c r="R72">
        <v>0.62</v>
      </c>
      <c r="S72">
        <v>0</v>
      </c>
      <c r="T72">
        <v>0.75</v>
      </c>
      <c r="U72" t="str">
        <f>IF(COUNTIF($A$1:A71,A71)=1,"",1)</f>
        <v/>
      </c>
      <c r="V72">
        <f t="shared" si="5"/>
        <v>1</v>
      </c>
      <c r="W72">
        <f t="shared" si="4"/>
        <v>1</v>
      </c>
      <c r="X72">
        <f t="shared" si="6"/>
        <v>1</v>
      </c>
      <c r="Y72">
        <f>IF(V72&gt;=1,1," ")</f>
        <v>1</v>
      </c>
      <c r="AB72" t="s">
        <v>275</v>
      </c>
      <c r="AC72" t="s">
        <v>295</v>
      </c>
      <c r="AD72" t="s">
        <v>275</v>
      </c>
      <c r="AE72" t="s">
        <v>295</v>
      </c>
      <c r="AG72" t="s">
        <v>295</v>
      </c>
    </row>
    <row r="73" spans="1:35" x14ac:dyDescent="0.25">
      <c r="A73" t="s">
        <v>217</v>
      </c>
      <c r="B73" t="s">
        <v>28</v>
      </c>
      <c r="C73" t="s">
        <v>117</v>
      </c>
      <c r="D73" t="s">
        <v>218</v>
      </c>
      <c r="E73" t="s">
        <v>118</v>
      </c>
      <c r="F73">
        <v>26</v>
      </c>
      <c r="G73">
        <v>129375</v>
      </c>
      <c r="H73">
        <v>0</v>
      </c>
      <c r="I73">
        <v>13839</v>
      </c>
      <c r="J73">
        <v>9.35</v>
      </c>
      <c r="K73" t="s">
        <v>119</v>
      </c>
      <c r="L73" t="s">
        <v>120</v>
      </c>
      <c r="M73">
        <v>66211.64</v>
      </c>
      <c r="N73">
        <v>134520</v>
      </c>
      <c r="O73">
        <v>163064</v>
      </c>
      <c r="P73">
        <v>0</v>
      </c>
      <c r="Q73">
        <v>2.0299999999999998</v>
      </c>
      <c r="R73">
        <v>2.46</v>
      </c>
      <c r="S73">
        <v>0</v>
      </c>
      <c r="T73">
        <v>4.49</v>
      </c>
      <c r="U73" t="str">
        <f>IF(COUNTIF($A$1:A72,A72)=1,"",1)</f>
        <v/>
      </c>
      <c r="V73">
        <f t="shared" si="5"/>
        <v>1</v>
      </c>
      <c r="W73">
        <f t="shared" si="4"/>
        <v>1</v>
      </c>
      <c r="X73">
        <f t="shared" si="6"/>
        <v>1</v>
      </c>
      <c r="Y73">
        <f>IF(V73&gt;=1,1," ")</f>
        <v>1</v>
      </c>
      <c r="AB73" t="s">
        <v>275</v>
      </c>
      <c r="AC73" t="s">
        <v>295</v>
      </c>
      <c r="AD73" t="s">
        <v>275</v>
      </c>
      <c r="AE73" t="s">
        <v>295</v>
      </c>
      <c r="AG73" t="s">
        <v>295</v>
      </c>
    </row>
    <row r="74" spans="1:35" x14ac:dyDescent="0.25">
      <c r="A74" t="s">
        <v>219</v>
      </c>
      <c r="B74" t="s">
        <v>28</v>
      </c>
      <c r="C74" t="s">
        <v>29</v>
      </c>
      <c r="D74" t="s">
        <v>220</v>
      </c>
      <c r="E74" t="s">
        <v>148</v>
      </c>
      <c r="F74">
        <v>12</v>
      </c>
      <c r="G74">
        <v>120406</v>
      </c>
      <c r="H74">
        <v>1</v>
      </c>
      <c r="I74">
        <v>15171</v>
      </c>
      <c r="J74">
        <v>7.94</v>
      </c>
      <c r="K74" t="s">
        <v>25</v>
      </c>
      <c r="L74" t="s">
        <v>149</v>
      </c>
      <c r="M74">
        <v>53924.34</v>
      </c>
      <c r="N74">
        <v>30477</v>
      </c>
      <c r="O74">
        <v>236282</v>
      </c>
      <c r="P74">
        <v>0</v>
      </c>
      <c r="Q74">
        <v>0.56999999999999995</v>
      </c>
      <c r="R74">
        <v>4.38</v>
      </c>
      <c r="S74">
        <v>0</v>
      </c>
      <c r="T74">
        <v>4.95</v>
      </c>
      <c r="U74" t="str">
        <f>IF(COUNTIF($A$1:A73,A73)=1,"",1)</f>
        <v/>
      </c>
      <c r="V74">
        <f t="shared" si="5"/>
        <v>0</v>
      </c>
      <c r="W74">
        <f t="shared" si="4"/>
        <v>1</v>
      </c>
      <c r="X74" t="str">
        <f t="shared" si="6"/>
        <v/>
      </c>
      <c r="Y74" t="str">
        <f>IF(V74&gt;=1,1," ")</f>
        <v xml:space="preserve"> </v>
      </c>
      <c r="Z74">
        <v>1</v>
      </c>
      <c r="AA74">
        <v>1</v>
      </c>
      <c r="AB74" t="s">
        <v>275</v>
      </c>
      <c r="AC74" t="s">
        <v>295</v>
      </c>
      <c r="AD74" t="s">
        <v>275</v>
      </c>
      <c r="AE74" t="s">
        <v>295</v>
      </c>
      <c r="AG74" t="s">
        <v>295</v>
      </c>
      <c r="AH74">
        <v>1</v>
      </c>
      <c r="AI74">
        <v>1</v>
      </c>
    </row>
    <row r="75" spans="1:35" x14ac:dyDescent="0.25">
      <c r="A75" t="s">
        <v>221</v>
      </c>
      <c r="B75" t="s">
        <v>28</v>
      </c>
      <c r="C75" t="s">
        <v>38</v>
      </c>
      <c r="D75" t="s">
        <v>201</v>
      </c>
      <c r="E75" t="s">
        <v>202</v>
      </c>
      <c r="F75">
        <v>13</v>
      </c>
      <c r="G75">
        <v>150635</v>
      </c>
      <c r="H75">
        <v>0</v>
      </c>
      <c r="I75">
        <v>19395</v>
      </c>
      <c r="J75">
        <v>7.77</v>
      </c>
      <c r="K75" t="s">
        <v>25</v>
      </c>
      <c r="L75" t="s">
        <v>51</v>
      </c>
      <c r="M75">
        <v>83199.839999999997</v>
      </c>
      <c r="N75">
        <v>48348</v>
      </c>
      <c r="O75">
        <v>27533</v>
      </c>
      <c r="P75">
        <v>0</v>
      </c>
      <c r="Q75">
        <v>0.57999999999999996</v>
      </c>
      <c r="R75">
        <v>0.33</v>
      </c>
      <c r="S75">
        <v>0</v>
      </c>
      <c r="T75">
        <v>0.91</v>
      </c>
      <c r="U75" t="str">
        <f>IF(COUNTIF($A$1:A74,A74)=1,"",1)</f>
        <v/>
      </c>
      <c r="V75">
        <f t="shared" si="5"/>
        <v>1</v>
      </c>
      <c r="W75">
        <f t="shared" si="4"/>
        <v>1</v>
      </c>
      <c r="X75">
        <f t="shared" si="6"/>
        <v>1</v>
      </c>
      <c r="Y75">
        <f>IF(V75&gt;=1,1," ")</f>
        <v>1</v>
      </c>
      <c r="AB75">
        <v>1</v>
      </c>
      <c r="AC75">
        <v>1</v>
      </c>
      <c r="AD75" t="s">
        <v>275</v>
      </c>
      <c r="AE75" t="s">
        <v>295</v>
      </c>
      <c r="AG75" t="s">
        <v>295</v>
      </c>
    </row>
    <row r="76" spans="1:35" x14ac:dyDescent="0.25">
      <c r="A76" t="s">
        <v>221</v>
      </c>
      <c r="B76" t="s">
        <v>28</v>
      </c>
      <c r="C76" t="s">
        <v>38</v>
      </c>
      <c r="D76" t="s">
        <v>201</v>
      </c>
      <c r="E76" t="s">
        <v>143</v>
      </c>
      <c r="F76">
        <v>2</v>
      </c>
      <c r="G76">
        <v>24549</v>
      </c>
      <c r="H76">
        <v>1</v>
      </c>
      <c r="I76">
        <v>21808</v>
      </c>
      <c r="J76">
        <v>1.1299999999999999</v>
      </c>
      <c r="K76" t="s">
        <v>54</v>
      </c>
      <c r="L76" t="s">
        <v>144</v>
      </c>
      <c r="M76">
        <v>0</v>
      </c>
      <c r="N76">
        <v>696403</v>
      </c>
      <c r="O76">
        <v>41311</v>
      </c>
      <c r="P76">
        <v>0</v>
      </c>
      <c r="Q76">
        <v>0</v>
      </c>
      <c r="R76">
        <v>0</v>
      </c>
      <c r="S76">
        <v>0</v>
      </c>
      <c r="T76">
        <v>0</v>
      </c>
      <c r="U76" t="str">
        <f>IF(COUNTIF($A$1:A75,A75)=1,"",1)</f>
        <v/>
      </c>
      <c r="V76">
        <f t="shared" si="5"/>
        <v>0</v>
      </c>
      <c r="W76">
        <f t="shared" si="4"/>
        <v>1</v>
      </c>
      <c r="X76" t="str">
        <f t="shared" si="6"/>
        <v/>
      </c>
      <c r="Y76" t="str">
        <f>IF(V76&gt;=1,1," ")</f>
        <v xml:space="preserve"> </v>
      </c>
      <c r="AB76" t="s">
        <v>275</v>
      </c>
      <c r="AC76" t="s">
        <v>295</v>
      </c>
      <c r="AD76" t="s">
        <v>275</v>
      </c>
      <c r="AE76" t="s">
        <v>295</v>
      </c>
      <c r="AG76" t="s">
        <v>295</v>
      </c>
      <c r="AH76">
        <v>1</v>
      </c>
      <c r="AI76">
        <v>1</v>
      </c>
    </row>
    <row r="77" spans="1:35" x14ac:dyDescent="0.25">
      <c r="A77" t="s">
        <v>222</v>
      </c>
      <c r="B77" t="s">
        <v>28</v>
      </c>
      <c r="C77" t="s">
        <v>38</v>
      </c>
      <c r="D77" t="s">
        <v>155</v>
      </c>
      <c r="E77" t="s">
        <v>156</v>
      </c>
      <c r="F77">
        <v>3</v>
      </c>
      <c r="G77">
        <v>48825</v>
      </c>
      <c r="H77">
        <v>0</v>
      </c>
      <c r="I77">
        <v>2500</v>
      </c>
      <c r="J77">
        <v>19.53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>
        <f>IF(COUNTIF($A$1:A76,A76)=1,"",1)</f>
        <v>1</v>
      </c>
      <c r="V77">
        <f t="shared" si="5"/>
        <v>1</v>
      </c>
      <c r="W77">
        <f t="shared" si="4"/>
        <v>1</v>
      </c>
      <c r="X77">
        <f t="shared" si="6"/>
        <v>1</v>
      </c>
      <c r="Y77">
        <f>IF(V77&gt;=1,1," ")</f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5" x14ac:dyDescent="0.25">
      <c r="A78" t="s">
        <v>222</v>
      </c>
      <c r="B78" t="s">
        <v>28</v>
      </c>
      <c r="C78" t="s">
        <v>52</v>
      </c>
      <c r="D78" t="s">
        <v>155</v>
      </c>
      <c r="E78" t="s">
        <v>223</v>
      </c>
      <c r="F78">
        <v>5</v>
      </c>
      <c r="G78">
        <v>97465</v>
      </c>
      <c r="H78">
        <v>1</v>
      </c>
      <c r="I78">
        <v>11855</v>
      </c>
      <c r="J78">
        <v>8.2200000000000006</v>
      </c>
      <c r="K78" t="s">
        <v>54</v>
      </c>
      <c r="L78" t="s">
        <v>208</v>
      </c>
      <c r="M78">
        <v>284530.90999999997</v>
      </c>
      <c r="N78">
        <v>50508</v>
      </c>
      <c r="O78">
        <v>71549</v>
      </c>
      <c r="P78">
        <v>0</v>
      </c>
      <c r="Q78">
        <v>0.18</v>
      </c>
      <c r="R78">
        <v>0.25</v>
      </c>
      <c r="S78">
        <v>0</v>
      </c>
      <c r="T78">
        <v>0.43</v>
      </c>
      <c r="U78" t="str">
        <f>IF(COUNTIF($A$1:A77,A77)=1,"",1)</f>
        <v/>
      </c>
      <c r="V78">
        <f t="shared" si="5"/>
        <v>0</v>
      </c>
      <c r="W78">
        <f t="shared" si="4"/>
        <v>1</v>
      </c>
      <c r="X78" t="str">
        <f t="shared" si="6"/>
        <v/>
      </c>
      <c r="Y78" t="str">
        <f>IF(V78&gt;=1,1," ")</f>
        <v xml:space="preserve"> </v>
      </c>
      <c r="AB78" t="s">
        <v>275</v>
      </c>
      <c r="AC78" t="s">
        <v>295</v>
      </c>
      <c r="AD78" t="s">
        <v>275</v>
      </c>
      <c r="AE78" t="s">
        <v>295</v>
      </c>
      <c r="AF78">
        <v>1</v>
      </c>
      <c r="AG78" t="s">
        <v>295</v>
      </c>
      <c r="AH78">
        <v>1</v>
      </c>
      <c r="AI78">
        <v>1</v>
      </c>
    </row>
    <row r="79" spans="1:35" x14ac:dyDescent="0.25">
      <c r="A79" t="s">
        <v>224</v>
      </c>
      <c r="B79" t="s">
        <v>28</v>
      </c>
      <c r="C79" t="s">
        <v>29</v>
      </c>
      <c r="D79" t="s">
        <v>30</v>
      </c>
      <c r="E79" t="s">
        <v>31</v>
      </c>
      <c r="F79">
        <v>15</v>
      </c>
      <c r="G79">
        <v>129548</v>
      </c>
      <c r="H79">
        <v>0</v>
      </c>
      <c r="I79">
        <v>27286</v>
      </c>
      <c r="J79">
        <v>4.75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>
        <f>IF(COUNTIF($A$1:A78,A78)=1,"",1)</f>
        <v>1</v>
      </c>
      <c r="V79">
        <f t="shared" si="5"/>
        <v>1</v>
      </c>
      <c r="W79">
        <f t="shared" si="4"/>
        <v>1</v>
      </c>
      <c r="X79">
        <f t="shared" si="6"/>
        <v>1</v>
      </c>
      <c r="Y79">
        <f>IF(V79&gt;=1,1," ")</f>
        <v>1</v>
      </c>
      <c r="AB79" t="s">
        <v>275</v>
      </c>
      <c r="AC79" t="s">
        <v>295</v>
      </c>
      <c r="AD79" t="s">
        <v>275</v>
      </c>
      <c r="AE79" t="s">
        <v>295</v>
      </c>
      <c r="AG79" t="s">
        <v>295</v>
      </c>
    </row>
    <row r="80" spans="1:35" x14ac:dyDescent="0.25">
      <c r="A80" t="s">
        <v>225</v>
      </c>
      <c r="B80" t="s">
        <v>28</v>
      </c>
      <c r="C80" t="s">
        <v>29</v>
      </c>
      <c r="D80" t="s">
        <v>30</v>
      </c>
      <c r="E80" t="s">
        <v>31</v>
      </c>
      <c r="F80">
        <v>21</v>
      </c>
      <c r="G80">
        <v>130060</v>
      </c>
      <c r="H80">
        <v>0</v>
      </c>
      <c r="I80">
        <v>27286</v>
      </c>
      <c r="J80">
        <v>4.7699999999999996</v>
      </c>
      <c r="K80" t="s">
        <v>25</v>
      </c>
      <c r="L80" t="s">
        <v>170</v>
      </c>
      <c r="M80">
        <v>60916.13</v>
      </c>
      <c r="N80">
        <v>265916</v>
      </c>
      <c r="O80">
        <v>585207</v>
      </c>
      <c r="P80">
        <v>0</v>
      </c>
      <c r="Q80">
        <v>4.37</v>
      </c>
      <c r="R80">
        <v>9.61</v>
      </c>
      <c r="S80">
        <v>0</v>
      </c>
      <c r="T80">
        <v>13.97</v>
      </c>
      <c r="U80" t="str">
        <f>IF(COUNTIF($A$1:A79,A79)=1,"",1)</f>
        <v/>
      </c>
      <c r="V80">
        <f t="shared" si="5"/>
        <v>1</v>
      </c>
      <c r="W80">
        <f t="shared" si="4"/>
        <v>1</v>
      </c>
      <c r="X80">
        <f t="shared" si="6"/>
        <v>1</v>
      </c>
      <c r="Y80">
        <f>IF(V80&gt;=1,1," ")</f>
        <v>1</v>
      </c>
      <c r="AB80" t="s">
        <v>275</v>
      </c>
      <c r="AC80" t="s">
        <v>295</v>
      </c>
      <c r="AD80" t="s">
        <v>275</v>
      </c>
      <c r="AE80" t="s">
        <v>295</v>
      </c>
      <c r="AG80" t="s">
        <v>295</v>
      </c>
    </row>
    <row r="81" spans="1:35" x14ac:dyDescent="0.25">
      <c r="A81" t="s">
        <v>226</v>
      </c>
      <c r="B81" t="s">
        <v>124</v>
      </c>
      <c r="C81" t="s">
        <v>29</v>
      </c>
      <c r="E81" t="s">
        <v>227</v>
      </c>
      <c r="F81">
        <v>15</v>
      </c>
      <c r="G81">
        <v>129365</v>
      </c>
      <c r="H81">
        <v>1</v>
      </c>
      <c r="I81">
        <v>5441</v>
      </c>
      <c r="J81">
        <v>23.78</v>
      </c>
      <c r="K81" t="s">
        <v>25</v>
      </c>
      <c r="L81" t="s">
        <v>170</v>
      </c>
      <c r="M81">
        <v>66951.360000000001</v>
      </c>
      <c r="N81">
        <v>24818</v>
      </c>
      <c r="O81">
        <v>35823</v>
      </c>
      <c r="P81">
        <v>0</v>
      </c>
      <c r="Q81">
        <v>0.37</v>
      </c>
      <c r="R81">
        <v>0.54</v>
      </c>
      <c r="S81">
        <v>0</v>
      </c>
      <c r="T81">
        <v>0.91</v>
      </c>
      <c r="U81" t="str">
        <f>IF(COUNTIF($A$1:A80,A80)=1,"",1)</f>
        <v/>
      </c>
      <c r="V81">
        <f t="shared" si="5"/>
        <v>0</v>
      </c>
      <c r="W81">
        <f t="shared" si="4"/>
        <v>1</v>
      </c>
      <c r="X81" t="str">
        <f t="shared" si="6"/>
        <v/>
      </c>
      <c r="Y81" t="str">
        <f>IF(V81&gt;=1,1," ")</f>
        <v xml:space="preserve"> </v>
      </c>
      <c r="Z81">
        <v>1</v>
      </c>
      <c r="AA81">
        <v>1</v>
      </c>
      <c r="AB81" t="s">
        <v>275</v>
      </c>
      <c r="AC81" t="s">
        <v>295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</row>
    <row r="82" spans="1:35" x14ac:dyDescent="0.25">
      <c r="A82" t="s">
        <v>226</v>
      </c>
      <c r="B82" t="s">
        <v>124</v>
      </c>
      <c r="C82" t="s">
        <v>117</v>
      </c>
      <c r="E82" t="s">
        <v>157</v>
      </c>
      <c r="F82">
        <v>1</v>
      </c>
      <c r="G82">
        <v>3467</v>
      </c>
      <c r="H82">
        <v>2</v>
      </c>
      <c r="I82">
        <v>16653</v>
      </c>
      <c r="J82">
        <v>0.21</v>
      </c>
      <c r="K82" t="s">
        <v>119</v>
      </c>
      <c r="L82" t="s">
        <v>120</v>
      </c>
      <c r="M82">
        <v>59120.69</v>
      </c>
      <c r="N82">
        <v>35625</v>
      </c>
      <c r="O82">
        <v>44801</v>
      </c>
      <c r="P82">
        <v>0</v>
      </c>
      <c r="Q82">
        <v>0.6</v>
      </c>
      <c r="R82">
        <v>0.76</v>
      </c>
      <c r="S82">
        <v>0</v>
      </c>
      <c r="T82">
        <v>1.36</v>
      </c>
      <c r="U82" t="str">
        <f>IF(COUNTIF($A$1:A81,A81)=1,"",1)</f>
        <v/>
      </c>
      <c r="V82">
        <f t="shared" si="5"/>
        <v>0</v>
      </c>
      <c r="W82">
        <f t="shared" si="4"/>
        <v>1</v>
      </c>
      <c r="X82" t="str">
        <f t="shared" si="6"/>
        <v/>
      </c>
      <c r="Y82" t="str">
        <f>IF(V82&gt;=1,1," ")</f>
        <v xml:space="preserve"> </v>
      </c>
      <c r="AB82" t="s">
        <v>275</v>
      </c>
      <c r="AC82" t="s">
        <v>295</v>
      </c>
      <c r="AD82" t="s">
        <v>275</v>
      </c>
      <c r="AE82" t="s">
        <v>295</v>
      </c>
      <c r="AF82">
        <v>1</v>
      </c>
      <c r="AG82" t="s">
        <v>295</v>
      </c>
      <c r="AH82">
        <v>1</v>
      </c>
      <c r="AI82">
        <v>1</v>
      </c>
    </row>
    <row r="83" spans="1:35" x14ac:dyDescent="0.25">
      <c r="A83" t="s">
        <v>228</v>
      </c>
      <c r="B83" t="s">
        <v>28</v>
      </c>
      <c r="C83" t="s">
        <v>38</v>
      </c>
      <c r="D83" t="s">
        <v>229</v>
      </c>
      <c r="E83" t="s">
        <v>50</v>
      </c>
      <c r="F83">
        <v>11</v>
      </c>
      <c r="G83">
        <v>94130</v>
      </c>
      <c r="H83">
        <v>0</v>
      </c>
      <c r="I83">
        <v>2163</v>
      </c>
      <c r="J83">
        <v>43.52</v>
      </c>
      <c r="K83" t="s">
        <v>25</v>
      </c>
      <c r="L83" t="s">
        <v>51</v>
      </c>
      <c r="M83">
        <v>51911.9</v>
      </c>
      <c r="N83">
        <v>13786</v>
      </c>
      <c r="O83">
        <v>176114</v>
      </c>
      <c r="P83">
        <v>0</v>
      </c>
      <c r="Q83">
        <v>0.27</v>
      </c>
      <c r="R83">
        <v>3.39</v>
      </c>
      <c r="S83">
        <v>0</v>
      </c>
      <c r="T83">
        <v>3.66</v>
      </c>
      <c r="U83">
        <f>IF(COUNTIF($A$1:A82,A82)=1,"",1)</f>
        <v>1</v>
      </c>
      <c r="V83">
        <f t="shared" si="5"/>
        <v>1</v>
      </c>
      <c r="W83">
        <f t="shared" si="4"/>
        <v>0</v>
      </c>
      <c r="X83" t="str">
        <f t="shared" si="6"/>
        <v/>
      </c>
      <c r="Y83">
        <f>IF(V83&gt;=1,1," ")</f>
        <v>1</v>
      </c>
      <c r="AB83" t="s">
        <v>275</v>
      </c>
      <c r="AC83">
        <v>1</v>
      </c>
      <c r="AD83" t="s">
        <v>275</v>
      </c>
      <c r="AE83" t="s">
        <v>295</v>
      </c>
      <c r="AG83" t="s">
        <v>295</v>
      </c>
    </row>
    <row r="84" spans="1:35" x14ac:dyDescent="0.25">
      <c r="A84" t="s">
        <v>228</v>
      </c>
      <c r="B84" t="s">
        <v>28</v>
      </c>
      <c r="C84" t="s">
        <v>38</v>
      </c>
      <c r="D84" t="s">
        <v>229</v>
      </c>
      <c r="E84" t="s">
        <v>205</v>
      </c>
      <c r="F84">
        <v>5</v>
      </c>
      <c r="G84">
        <v>48365</v>
      </c>
      <c r="H84">
        <v>1</v>
      </c>
      <c r="I84">
        <v>43936</v>
      </c>
      <c r="J84">
        <v>1.1000000000000001</v>
      </c>
      <c r="K84" t="s">
        <v>32</v>
      </c>
      <c r="L84" t="s">
        <v>32</v>
      </c>
      <c r="M84" t="s">
        <v>32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tr">
        <f>IF(COUNTIF($A$1:A83,A83)=1,"",1)</f>
        <v/>
      </c>
      <c r="V84">
        <f t="shared" si="5"/>
        <v>0</v>
      </c>
      <c r="W84">
        <f t="shared" si="4"/>
        <v>1</v>
      </c>
      <c r="X84" t="str">
        <f t="shared" si="6"/>
        <v/>
      </c>
      <c r="Y84" t="str">
        <f>IF(V84&gt;=1,1," ")</f>
        <v xml:space="preserve"> </v>
      </c>
      <c r="AB84" t="s">
        <v>275</v>
      </c>
      <c r="AC84" t="s">
        <v>295</v>
      </c>
      <c r="AD84" t="s">
        <v>275</v>
      </c>
      <c r="AE84" t="s">
        <v>295</v>
      </c>
      <c r="AG84" t="s">
        <v>295</v>
      </c>
      <c r="AI84">
        <v>1</v>
      </c>
    </row>
    <row r="85" spans="1:35" x14ac:dyDescent="0.25">
      <c r="A85" t="s">
        <v>230</v>
      </c>
      <c r="B85" t="s">
        <v>231</v>
      </c>
      <c r="C85" t="s">
        <v>34</v>
      </c>
      <c r="D85" t="s">
        <v>35</v>
      </c>
      <c r="E85" t="s">
        <v>36</v>
      </c>
      <c r="F85">
        <v>10</v>
      </c>
      <c r="G85">
        <v>133451</v>
      </c>
      <c r="H85">
        <v>0</v>
      </c>
      <c r="I85">
        <v>16797</v>
      </c>
      <c r="J85">
        <v>7.94</v>
      </c>
      <c r="K85" t="s">
        <v>25</v>
      </c>
      <c r="L85" t="s">
        <v>232</v>
      </c>
      <c r="M85">
        <v>66706.789999999994</v>
      </c>
      <c r="N85">
        <v>0</v>
      </c>
      <c r="O85">
        <v>15045</v>
      </c>
      <c r="P85">
        <v>0</v>
      </c>
      <c r="Q85">
        <v>0</v>
      </c>
      <c r="R85">
        <v>0.23</v>
      </c>
      <c r="S85">
        <v>0</v>
      </c>
      <c r="T85">
        <v>0.23</v>
      </c>
      <c r="U85">
        <f>IF(COUNTIF($A$1:A84,A84)=1,"",1)</f>
        <v>1</v>
      </c>
      <c r="V85">
        <f t="shared" si="5"/>
        <v>1</v>
      </c>
      <c r="W85">
        <f t="shared" si="4"/>
        <v>1</v>
      </c>
      <c r="X85">
        <f t="shared" si="6"/>
        <v>1</v>
      </c>
      <c r="Y85">
        <f>IF(V85&gt;=1,1," ")</f>
        <v>1</v>
      </c>
      <c r="AB85" t="s">
        <v>275</v>
      </c>
      <c r="AC85" t="s">
        <v>295</v>
      </c>
      <c r="AD85" t="s">
        <v>275</v>
      </c>
      <c r="AE85" t="s">
        <v>295</v>
      </c>
      <c r="AG85" t="s">
        <v>295</v>
      </c>
    </row>
    <row r="86" spans="1:35" x14ac:dyDescent="0.25">
      <c r="A86" t="s">
        <v>233</v>
      </c>
      <c r="B86" t="s">
        <v>28</v>
      </c>
      <c r="C86" t="s">
        <v>38</v>
      </c>
      <c r="D86" t="s">
        <v>234</v>
      </c>
      <c r="E86" t="s">
        <v>235</v>
      </c>
      <c r="F86">
        <v>11</v>
      </c>
      <c r="G86">
        <v>139996</v>
      </c>
      <c r="H86">
        <v>0</v>
      </c>
      <c r="I86">
        <v>3669</v>
      </c>
      <c r="J86">
        <v>38.159999999999997</v>
      </c>
      <c r="K86" t="s">
        <v>25</v>
      </c>
      <c r="L86" t="s">
        <v>198</v>
      </c>
      <c r="M86">
        <v>88046.09</v>
      </c>
      <c r="N86">
        <v>0</v>
      </c>
      <c r="O86">
        <v>146888</v>
      </c>
      <c r="P86">
        <v>0</v>
      </c>
      <c r="Q86">
        <v>0</v>
      </c>
      <c r="R86">
        <v>1.67</v>
      </c>
      <c r="S86">
        <v>0</v>
      </c>
      <c r="T86">
        <v>1.67</v>
      </c>
      <c r="U86" t="str">
        <f>IF(COUNTIF($A$1:A85,A85)=1,"",1)</f>
        <v/>
      </c>
      <c r="V86">
        <f t="shared" si="5"/>
        <v>1</v>
      </c>
      <c r="W86">
        <f t="shared" si="4"/>
        <v>0</v>
      </c>
      <c r="X86" t="str">
        <f t="shared" si="6"/>
        <v/>
      </c>
      <c r="Y86">
        <f>IF(V86&gt;=1,1," ")</f>
        <v>1</v>
      </c>
      <c r="AB86" t="s">
        <v>275</v>
      </c>
      <c r="AC86">
        <v>1</v>
      </c>
      <c r="AD86" t="s">
        <v>275</v>
      </c>
      <c r="AE86">
        <v>1</v>
      </c>
      <c r="AG86">
        <v>1</v>
      </c>
    </row>
    <row r="87" spans="1:35" x14ac:dyDescent="0.25">
      <c r="A87" t="s">
        <v>233</v>
      </c>
      <c r="B87" t="s">
        <v>28</v>
      </c>
      <c r="C87" t="s">
        <v>29</v>
      </c>
      <c r="D87" t="s">
        <v>234</v>
      </c>
      <c r="E87" t="s">
        <v>112</v>
      </c>
      <c r="F87">
        <v>2</v>
      </c>
      <c r="G87">
        <v>20061</v>
      </c>
      <c r="H87">
        <v>1</v>
      </c>
      <c r="I87">
        <v>9589</v>
      </c>
      <c r="J87">
        <v>2.09</v>
      </c>
      <c r="K87" t="s">
        <v>25</v>
      </c>
      <c r="L87" t="s">
        <v>113</v>
      </c>
      <c r="M87">
        <v>51011.7</v>
      </c>
      <c r="N87">
        <v>0</v>
      </c>
      <c r="O87">
        <v>93179</v>
      </c>
      <c r="P87">
        <v>0</v>
      </c>
      <c r="Q87">
        <v>0</v>
      </c>
      <c r="R87">
        <v>1.83</v>
      </c>
      <c r="S87">
        <v>0</v>
      </c>
      <c r="T87">
        <v>1.83</v>
      </c>
      <c r="U87" t="str">
        <f>IF(COUNTIF($A$1:A86,A86)=1,"",1)</f>
        <v/>
      </c>
      <c r="V87">
        <f t="shared" si="5"/>
        <v>0</v>
      </c>
      <c r="W87">
        <f t="shared" si="4"/>
        <v>1</v>
      </c>
      <c r="X87" t="str">
        <f t="shared" si="6"/>
        <v/>
      </c>
      <c r="Y87" t="str">
        <f>IF(V87&gt;=1,1," ")</f>
        <v xml:space="preserve"> </v>
      </c>
      <c r="AB87" t="s">
        <v>275</v>
      </c>
      <c r="AC87" t="s">
        <v>295</v>
      </c>
      <c r="AD87" t="s">
        <v>275</v>
      </c>
      <c r="AE87" t="s">
        <v>295</v>
      </c>
      <c r="AG87" t="s">
        <v>295</v>
      </c>
      <c r="AH87">
        <v>1</v>
      </c>
      <c r="AI87">
        <v>1</v>
      </c>
    </row>
    <row r="88" spans="1:35" x14ac:dyDescent="0.25">
      <c r="A88" t="s">
        <v>236</v>
      </c>
      <c r="B88" t="s">
        <v>28</v>
      </c>
      <c r="C88" t="s">
        <v>52</v>
      </c>
      <c r="D88" t="s">
        <v>237</v>
      </c>
      <c r="E88" t="s">
        <v>86</v>
      </c>
      <c r="F88">
        <v>16</v>
      </c>
      <c r="G88">
        <v>377491</v>
      </c>
      <c r="H88">
        <v>0</v>
      </c>
      <c r="I88">
        <v>15850</v>
      </c>
      <c r="J88">
        <v>23.82</v>
      </c>
      <c r="K88" t="s">
        <v>54</v>
      </c>
      <c r="L88" t="s">
        <v>55</v>
      </c>
      <c r="M88">
        <v>195257.98</v>
      </c>
      <c r="N88">
        <v>24827</v>
      </c>
      <c r="O88">
        <v>666559</v>
      </c>
      <c r="P88">
        <v>0</v>
      </c>
      <c r="Q88">
        <v>0.13</v>
      </c>
      <c r="R88">
        <v>3.41</v>
      </c>
      <c r="S88">
        <v>0</v>
      </c>
      <c r="T88">
        <v>3.54</v>
      </c>
      <c r="U88">
        <f>IF(COUNTIF($A$1:A87,A87)=1,"",1)</f>
        <v>1</v>
      </c>
      <c r="V88">
        <f t="shared" si="5"/>
        <v>1</v>
      </c>
      <c r="W88">
        <f t="shared" si="4"/>
        <v>1</v>
      </c>
      <c r="X88">
        <f t="shared" si="6"/>
        <v>1</v>
      </c>
      <c r="Y88">
        <f>IF(V88&gt;=1,1," ")</f>
        <v>1</v>
      </c>
      <c r="AB88" t="s">
        <v>275</v>
      </c>
      <c r="AC88" t="s">
        <v>295</v>
      </c>
      <c r="AD88" t="s">
        <v>275</v>
      </c>
      <c r="AE88" t="s">
        <v>295</v>
      </c>
      <c r="AG88" t="s">
        <v>295</v>
      </c>
    </row>
    <row r="89" spans="1:35" x14ac:dyDescent="0.25">
      <c r="A89" t="s">
        <v>238</v>
      </c>
      <c r="B89" t="s">
        <v>28</v>
      </c>
      <c r="C89" t="s">
        <v>76</v>
      </c>
      <c r="D89" t="s">
        <v>77</v>
      </c>
      <c r="E89" t="s">
        <v>78</v>
      </c>
      <c r="F89">
        <v>12</v>
      </c>
      <c r="G89">
        <v>51738</v>
      </c>
      <c r="H89">
        <v>0</v>
      </c>
      <c r="I89">
        <v>1329</v>
      </c>
      <c r="J89">
        <v>38.93</v>
      </c>
      <c r="K89" t="s">
        <v>25</v>
      </c>
      <c r="L89" t="s">
        <v>79</v>
      </c>
      <c r="M89">
        <v>31898.79</v>
      </c>
      <c r="N89">
        <v>51738</v>
      </c>
      <c r="O89">
        <v>72293</v>
      </c>
      <c r="P89">
        <v>0</v>
      </c>
      <c r="Q89">
        <v>1.62</v>
      </c>
      <c r="R89">
        <v>2.27</v>
      </c>
      <c r="S89">
        <v>0</v>
      </c>
      <c r="T89">
        <v>3.89</v>
      </c>
      <c r="U89" t="str">
        <f>IF(COUNTIF($A$1:A88,A88)=1,"",1)</f>
        <v/>
      </c>
      <c r="V89">
        <f t="shared" si="5"/>
        <v>1</v>
      </c>
      <c r="W89">
        <f t="shared" si="4"/>
        <v>0</v>
      </c>
      <c r="X89" t="str">
        <f t="shared" si="6"/>
        <v/>
      </c>
      <c r="Y89">
        <f>IF(V89&gt;=1,1," ")</f>
        <v>1</v>
      </c>
      <c r="AB89" t="s">
        <v>275</v>
      </c>
      <c r="AC89">
        <v>1</v>
      </c>
      <c r="AD89" t="s">
        <v>275</v>
      </c>
      <c r="AE89">
        <v>1</v>
      </c>
      <c r="AG89">
        <v>1</v>
      </c>
    </row>
    <row r="90" spans="1:35" x14ac:dyDescent="0.25">
      <c r="A90" t="s">
        <v>238</v>
      </c>
      <c r="B90" t="s">
        <v>28</v>
      </c>
      <c r="C90" t="s">
        <v>29</v>
      </c>
      <c r="D90" t="s">
        <v>77</v>
      </c>
      <c r="E90" t="s">
        <v>112</v>
      </c>
      <c r="F90">
        <v>2</v>
      </c>
      <c r="G90">
        <v>17838</v>
      </c>
      <c r="H90">
        <v>1</v>
      </c>
      <c r="I90">
        <v>9589</v>
      </c>
      <c r="J90">
        <v>1.86</v>
      </c>
      <c r="K90" t="s">
        <v>25</v>
      </c>
      <c r="L90" t="s">
        <v>113</v>
      </c>
      <c r="M90">
        <v>53957.760000000002</v>
      </c>
      <c r="N90">
        <v>0</v>
      </c>
      <c r="O90">
        <v>93179</v>
      </c>
      <c r="P90">
        <v>0</v>
      </c>
      <c r="Q90">
        <v>0</v>
      </c>
      <c r="R90">
        <v>1.73</v>
      </c>
      <c r="S90">
        <v>0</v>
      </c>
      <c r="T90">
        <v>1.73</v>
      </c>
      <c r="U90" t="str">
        <f>IF(COUNTIF($A$1:A89,A89)=1,"",1)</f>
        <v/>
      </c>
      <c r="V90">
        <f t="shared" si="5"/>
        <v>0</v>
      </c>
      <c r="W90">
        <f t="shared" si="4"/>
        <v>1</v>
      </c>
      <c r="X90" t="str">
        <f t="shared" si="6"/>
        <v/>
      </c>
      <c r="Y90" t="str">
        <f>IF(V90&gt;=1,1," ")</f>
        <v xml:space="preserve"> </v>
      </c>
      <c r="AB90" t="s">
        <v>275</v>
      </c>
      <c r="AC90" t="s">
        <v>295</v>
      </c>
      <c r="AD90" t="s">
        <v>275</v>
      </c>
      <c r="AE90" t="s">
        <v>295</v>
      </c>
      <c r="AG90" t="s">
        <v>295</v>
      </c>
      <c r="AH90">
        <v>1</v>
      </c>
      <c r="AI90">
        <v>1</v>
      </c>
    </row>
    <row r="91" spans="1:35" x14ac:dyDescent="0.25">
      <c r="A91" t="s">
        <v>239</v>
      </c>
      <c r="B91" t="s">
        <v>28</v>
      </c>
      <c r="C91" t="s">
        <v>98</v>
      </c>
      <c r="D91" t="s">
        <v>212</v>
      </c>
      <c r="E91" t="s">
        <v>132</v>
      </c>
      <c r="F91">
        <v>22</v>
      </c>
      <c r="G91">
        <v>135198</v>
      </c>
      <c r="H91">
        <v>0</v>
      </c>
      <c r="I91">
        <v>8888</v>
      </c>
      <c r="J91">
        <v>15.21</v>
      </c>
      <c r="K91" t="s">
        <v>119</v>
      </c>
      <c r="L91" t="s">
        <v>133</v>
      </c>
      <c r="M91">
        <v>70313.34</v>
      </c>
      <c r="N91">
        <v>191459</v>
      </c>
      <c r="O91">
        <v>612299</v>
      </c>
      <c r="P91">
        <v>0</v>
      </c>
      <c r="Q91">
        <v>2.72</v>
      </c>
      <c r="R91">
        <v>8.7100000000000009</v>
      </c>
      <c r="S91">
        <v>0</v>
      </c>
      <c r="T91">
        <v>11.43</v>
      </c>
      <c r="U91">
        <f>IF(COUNTIF($A$1:A90,A90)=1,"",1)</f>
        <v>1</v>
      </c>
      <c r="V91">
        <f t="shared" si="5"/>
        <v>1</v>
      </c>
      <c r="W91">
        <f t="shared" si="4"/>
        <v>1</v>
      </c>
      <c r="X91">
        <f t="shared" si="6"/>
        <v>1</v>
      </c>
      <c r="Y91">
        <f>IF(V91&gt;=1,1," ")</f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5" x14ac:dyDescent="0.25">
      <c r="A92" t="s">
        <v>239</v>
      </c>
      <c r="B92" t="s">
        <v>28</v>
      </c>
      <c r="C92" t="s">
        <v>65</v>
      </c>
      <c r="D92" t="s">
        <v>212</v>
      </c>
      <c r="E92" t="s">
        <v>87</v>
      </c>
      <c r="F92">
        <v>1</v>
      </c>
      <c r="G92">
        <v>5895</v>
      </c>
      <c r="H92">
        <v>1</v>
      </c>
      <c r="I92">
        <v>10530</v>
      </c>
      <c r="J92">
        <v>0.56000000000000005</v>
      </c>
      <c r="K92" t="s">
        <v>25</v>
      </c>
      <c r="L92" t="s">
        <v>88</v>
      </c>
      <c r="M92" t="s">
        <v>32</v>
      </c>
      <c r="N92">
        <v>39186</v>
      </c>
      <c r="O92">
        <v>17221</v>
      </c>
      <c r="P92">
        <v>0</v>
      </c>
      <c r="Q92">
        <v>0</v>
      </c>
      <c r="R92">
        <v>0</v>
      </c>
      <c r="S92">
        <v>0</v>
      </c>
      <c r="T92">
        <v>0</v>
      </c>
      <c r="U92" t="str">
        <f>IF(COUNTIF($A$1:A91,A91)=1,"",1)</f>
        <v/>
      </c>
      <c r="V92">
        <f t="shared" si="5"/>
        <v>0</v>
      </c>
      <c r="W92">
        <f t="shared" si="4"/>
        <v>1</v>
      </c>
      <c r="X92" t="str">
        <f t="shared" si="6"/>
        <v/>
      </c>
      <c r="Y92" t="str">
        <f>IF(V92&gt;=1,1," ")</f>
        <v xml:space="preserve"> </v>
      </c>
      <c r="AB92" t="s">
        <v>275</v>
      </c>
      <c r="AC92" t="s">
        <v>295</v>
      </c>
      <c r="AD92" t="s">
        <v>275</v>
      </c>
      <c r="AE92" t="s">
        <v>295</v>
      </c>
      <c r="AF92">
        <v>1</v>
      </c>
      <c r="AG92" t="s">
        <v>295</v>
      </c>
      <c r="AH92">
        <v>1</v>
      </c>
      <c r="AI92">
        <v>1</v>
      </c>
    </row>
    <row r="93" spans="1:35" x14ac:dyDescent="0.25">
      <c r="A93" t="s">
        <v>240</v>
      </c>
      <c r="B93" t="s">
        <v>28</v>
      </c>
      <c r="C93" t="s">
        <v>38</v>
      </c>
      <c r="D93" t="s">
        <v>241</v>
      </c>
      <c r="E93" t="s">
        <v>242</v>
      </c>
      <c r="F93">
        <v>9</v>
      </c>
      <c r="G93">
        <v>106597</v>
      </c>
      <c r="H93">
        <v>0</v>
      </c>
      <c r="I93">
        <v>6845</v>
      </c>
      <c r="J93">
        <v>15.57</v>
      </c>
      <c r="K93" t="s">
        <v>25</v>
      </c>
      <c r="L93" t="s">
        <v>198</v>
      </c>
      <c r="M93">
        <v>54325.45</v>
      </c>
      <c r="N93">
        <v>9169</v>
      </c>
      <c r="O93">
        <v>73535</v>
      </c>
      <c r="P93">
        <v>0</v>
      </c>
      <c r="Q93">
        <v>0.17</v>
      </c>
      <c r="R93">
        <v>1.35</v>
      </c>
      <c r="S93">
        <v>0</v>
      </c>
      <c r="T93">
        <v>1.52</v>
      </c>
      <c r="U93">
        <f>IF(COUNTIF($A$1:A92,A92)=1,"",1)</f>
        <v>1</v>
      </c>
      <c r="V93">
        <f t="shared" si="5"/>
        <v>1</v>
      </c>
      <c r="W93">
        <f t="shared" si="4"/>
        <v>1</v>
      </c>
      <c r="X93">
        <f t="shared" si="6"/>
        <v>1</v>
      </c>
      <c r="Y93">
        <f>IF(V93&gt;=1,1," ")</f>
        <v>1</v>
      </c>
      <c r="AB93" t="s">
        <v>275</v>
      </c>
      <c r="AC93" t="s">
        <v>295</v>
      </c>
      <c r="AD93" t="s">
        <v>275</v>
      </c>
      <c r="AE93" t="s">
        <v>295</v>
      </c>
      <c r="AG93" t="s">
        <v>295</v>
      </c>
    </row>
    <row r="94" spans="1:35" x14ac:dyDescent="0.25">
      <c r="A94" t="s">
        <v>243</v>
      </c>
      <c r="B94" t="s">
        <v>167</v>
      </c>
      <c r="C94" t="s">
        <v>34</v>
      </c>
      <c r="D94" t="s">
        <v>35</v>
      </c>
      <c r="E94" t="s">
        <v>36</v>
      </c>
      <c r="F94">
        <v>10</v>
      </c>
      <c r="G94">
        <v>133188</v>
      </c>
      <c r="H94">
        <v>0</v>
      </c>
      <c r="I94">
        <v>19209</v>
      </c>
      <c r="J94">
        <v>6.93</v>
      </c>
      <c r="K94" t="s">
        <v>25</v>
      </c>
      <c r="L94" t="s">
        <v>244</v>
      </c>
      <c r="M94">
        <v>67090.14</v>
      </c>
      <c r="N94">
        <v>162793</v>
      </c>
      <c r="O94">
        <v>804497</v>
      </c>
      <c r="P94">
        <v>0</v>
      </c>
      <c r="Q94">
        <v>2.4300000000000002</v>
      </c>
      <c r="R94">
        <v>11.99</v>
      </c>
      <c r="S94">
        <v>0</v>
      </c>
      <c r="T94">
        <v>14.42</v>
      </c>
      <c r="U94" t="str">
        <f>IF(COUNTIF($A$1:A93,A93)=1,"",1)</f>
        <v/>
      </c>
      <c r="V94">
        <f t="shared" si="5"/>
        <v>1</v>
      </c>
      <c r="W94">
        <f t="shared" si="4"/>
        <v>1</v>
      </c>
      <c r="X94">
        <f t="shared" si="6"/>
        <v>1</v>
      </c>
      <c r="Y94">
        <f>IF(V94&gt;=1,1," ")</f>
        <v>1</v>
      </c>
      <c r="AB94" t="s">
        <v>275</v>
      </c>
      <c r="AC94" t="s">
        <v>295</v>
      </c>
      <c r="AD94" t="s">
        <v>275</v>
      </c>
      <c r="AE94" t="s">
        <v>295</v>
      </c>
      <c r="AG94" t="s">
        <v>295</v>
      </c>
    </row>
    <row r="95" spans="1:35" x14ac:dyDescent="0.25">
      <c r="A95" t="s">
        <v>245</v>
      </c>
      <c r="B95" t="s">
        <v>28</v>
      </c>
      <c r="C95" t="s">
        <v>22</v>
      </c>
      <c r="D95" t="s">
        <v>246</v>
      </c>
      <c r="E95" t="s">
        <v>247</v>
      </c>
      <c r="F95">
        <v>18</v>
      </c>
      <c r="G95">
        <v>70206</v>
      </c>
      <c r="H95">
        <v>1</v>
      </c>
      <c r="I95">
        <v>1470</v>
      </c>
      <c r="J95">
        <v>47.76</v>
      </c>
      <c r="K95" t="s">
        <v>25</v>
      </c>
      <c r="L95" t="s">
        <v>248</v>
      </c>
      <c r="M95">
        <v>35270.19</v>
      </c>
      <c r="N95">
        <v>78269</v>
      </c>
      <c r="O95">
        <v>42747</v>
      </c>
      <c r="P95">
        <v>0</v>
      </c>
      <c r="Q95">
        <v>2.2200000000000002</v>
      </c>
      <c r="R95">
        <v>1.21</v>
      </c>
      <c r="S95">
        <v>0</v>
      </c>
      <c r="T95">
        <v>3.43</v>
      </c>
      <c r="U95" t="str">
        <f>IF(COUNTIF($A$1:A94,A94)=1,"",1)</f>
        <v/>
      </c>
      <c r="V95">
        <f t="shared" si="5"/>
        <v>0</v>
      </c>
      <c r="W95">
        <f t="shared" si="4"/>
        <v>0</v>
      </c>
      <c r="X95" t="str">
        <f t="shared" si="6"/>
        <v/>
      </c>
      <c r="Y95" t="str">
        <f>IF(V95&gt;=1,1," ")</f>
        <v xml:space="preserve"> </v>
      </c>
      <c r="AA95">
        <v>1</v>
      </c>
      <c r="AB95" t="s">
        <v>275</v>
      </c>
      <c r="AC95" t="s">
        <v>295</v>
      </c>
      <c r="AD95" t="s">
        <v>275</v>
      </c>
      <c r="AE95" t="s">
        <v>295</v>
      </c>
      <c r="AG95" t="s">
        <v>295</v>
      </c>
      <c r="AI95">
        <v>1</v>
      </c>
    </row>
    <row r="96" spans="1:35" x14ac:dyDescent="0.25">
      <c r="A96" t="s">
        <v>249</v>
      </c>
      <c r="B96" t="s">
        <v>167</v>
      </c>
      <c r="C96" t="s">
        <v>38</v>
      </c>
      <c r="E96" t="s">
        <v>250</v>
      </c>
      <c r="F96">
        <v>16</v>
      </c>
      <c r="G96">
        <v>204320</v>
      </c>
      <c r="H96">
        <v>1</v>
      </c>
      <c r="I96">
        <v>13223</v>
      </c>
      <c r="J96">
        <v>15.45</v>
      </c>
      <c r="K96" t="s">
        <v>54</v>
      </c>
      <c r="L96" t="s">
        <v>251</v>
      </c>
      <c r="M96">
        <v>107101.25</v>
      </c>
      <c r="N96">
        <v>14193</v>
      </c>
      <c r="O96">
        <v>462945</v>
      </c>
      <c r="P96">
        <v>0</v>
      </c>
      <c r="Q96">
        <v>0.13</v>
      </c>
      <c r="R96">
        <v>4.32</v>
      </c>
      <c r="S96">
        <v>0</v>
      </c>
      <c r="T96">
        <v>4.46</v>
      </c>
      <c r="U96" t="str">
        <f>IF(COUNTIF($A$1:A95,A95)=1,"",1)</f>
        <v/>
      </c>
      <c r="V96">
        <f t="shared" si="5"/>
        <v>0</v>
      </c>
      <c r="W96">
        <f t="shared" si="4"/>
        <v>1</v>
      </c>
      <c r="X96" t="str">
        <f t="shared" si="6"/>
        <v/>
      </c>
      <c r="Y96" t="str">
        <f>IF(V96&gt;=1,1," ")</f>
        <v xml:space="preserve"> </v>
      </c>
      <c r="Z96">
        <v>1</v>
      </c>
      <c r="AA96">
        <v>1</v>
      </c>
      <c r="AB96" t="s">
        <v>275</v>
      </c>
      <c r="AC96" t="s">
        <v>295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</row>
    <row r="97" spans="1:35" x14ac:dyDescent="0.25">
      <c r="A97" t="s">
        <v>249</v>
      </c>
      <c r="B97" t="s">
        <v>167</v>
      </c>
      <c r="C97" t="s">
        <v>22</v>
      </c>
      <c r="E97" t="s">
        <v>247</v>
      </c>
      <c r="F97">
        <v>1</v>
      </c>
      <c r="G97">
        <v>2401</v>
      </c>
      <c r="H97">
        <v>2</v>
      </c>
      <c r="I97">
        <v>1470</v>
      </c>
      <c r="J97">
        <v>1.63</v>
      </c>
      <c r="K97" t="s">
        <v>25</v>
      </c>
      <c r="L97" t="s">
        <v>248</v>
      </c>
      <c r="M97">
        <v>35270.19</v>
      </c>
      <c r="N97">
        <v>78269</v>
      </c>
      <c r="O97">
        <v>42747</v>
      </c>
      <c r="P97">
        <v>0</v>
      </c>
      <c r="Q97">
        <v>2.2200000000000002</v>
      </c>
      <c r="R97">
        <v>1.21</v>
      </c>
      <c r="S97">
        <v>0</v>
      </c>
      <c r="T97">
        <v>3.43</v>
      </c>
      <c r="U97" t="str">
        <f>IF(COUNTIF($A$1:A96,A96)=1,"",1)</f>
        <v/>
      </c>
      <c r="V97">
        <f t="shared" si="5"/>
        <v>0</v>
      </c>
      <c r="W97">
        <f t="shared" si="4"/>
        <v>1</v>
      </c>
      <c r="X97" t="str">
        <f t="shared" si="6"/>
        <v/>
      </c>
      <c r="Y97" t="str">
        <f>IF(V97&gt;=1,1," ")</f>
        <v xml:space="preserve"> </v>
      </c>
      <c r="AB97" t="s">
        <v>275</v>
      </c>
      <c r="AC97" t="s">
        <v>295</v>
      </c>
      <c r="AD97" t="s">
        <v>275</v>
      </c>
      <c r="AE97" t="s">
        <v>295</v>
      </c>
      <c r="AF97">
        <v>1</v>
      </c>
      <c r="AG97" t="s">
        <v>295</v>
      </c>
      <c r="AH97">
        <v>1</v>
      </c>
      <c r="AI97">
        <v>1</v>
      </c>
    </row>
    <row r="98" spans="1:35" x14ac:dyDescent="0.25">
      <c r="A98" t="s">
        <v>252</v>
      </c>
      <c r="B98" t="s">
        <v>28</v>
      </c>
      <c r="C98" t="s">
        <v>65</v>
      </c>
      <c r="D98" t="s">
        <v>66</v>
      </c>
      <c r="E98" t="s">
        <v>67</v>
      </c>
      <c r="F98">
        <v>9</v>
      </c>
      <c r="G98">
        <v>62970</v>
      </c>
      <c r="H98">
        <v>0</v>
      </c>
      <c r="I98">
        <v>5415</v>
      </c>
      <c r="J98">
        <v>11.63</v>
      </c>
      <c r="K98" t="s">
        <v>25</v>
      </c>
      <c r="L98" t="s">
        <v>88</v>
      </c>
      <c r="M98">
        <v>32730.639999999999</v>
      </c>
      <c r="N98">
        <v>31640</v>
      </c>
      <c r="O98">
        <v>79578</v>
      </c>
      <c r="P98">
        <v>0</v>
      </c>
      <c r="Q98">
        <v>0.97</v>
      </c>
      <c r="R98">
        <v>2.4300000000000002</v>
      </c>
      <c r="S98">
        <v>0</v>
      </c>
      <c r="T98">
        <v>3.4</v>
      </c>
      <c r="U98">
        <f>IF(COUNTIF($A$1:A97,A97)=1,"",1)</f>
        <v>1</v>
      </c>
      <c r="V98">
        <f t="shared" si="5"/>
        <v>1</v>
      </c>
      <c r="W98">
        <f t="shared" ref="W98:W116" si="7">IF(J98&lt;=24,1,0)</f>
        <v>1</v>
      </c>
      <c r="X98">
        <f t="shared" si="6"/>
        <v>1</v>
      </c>
      <c r="Y98">
        <f>IF(V98&gt;=1,1," ")</f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5" x14ac:dyDescent="0.25">
      <c r="A99" t="s">
        <v>252</v>
      </c>
      <c r="B99" t="s">
        <v>28</v>
      </c>
      <c r="C99" t="s">
        <v>117</v>
      </c>
      <c r="D99" t="s">
        <v>66</v>
      </c>
      <c r="E99" t="s">
        <v>157</v>
      </c>
      <c r="F99">
        <v>1</v>
      </c>
      <c r="G99">
        <v>3267</v>
      </c>
      <c r="H99">
        <v>1</v>
      </c>
      <c r="I99">
        <v>16653</v>
      </c>
      <c r="J99">
        <v>0.2</v>
      </c>
      <c r="K99" t="s">
        <v>119</v>
      </c>
      <c r="L99" t="s">
        <v>120</v>
      </c>
      <c r="M99">
        <v>58901.78</v>
      </c>
      <c r="N99">
        <v>3267</v>
      </c>
      <c r="O99">
        <v>51422</v>
      </c>
      <c r="P99">
        <v>0</v>
      </c>
      <c r="Q99">
        <v>0.06</v>
      </c>
      <c r="R99">
        <v>0.87</v>
      </c>
      <c r="S99">
        <v>0</v>
      </c>
      <c r="T99">
        <v>0.93</v>
      </c>
      <c r="U99" t="str">
        <f>IF(COUNTIF($A$1:A98,A98)=1,"",1)</f>
        <v/>
      </c>
      <c r="V99">
        <f t="shared" si="5"/>
        <v>0</v>
      </c>
      <c r="W99">
        <f t="shared" si="7"/>
        <v>1</v>
      </c>
      <c r="X99" t="str">
        <f t="shared" si="6"/>
        <v/>
      </c>
      <c r="Y99" t="str">
        <f>IF(V99&gt;=1,1," ")</f>
        <v xml:space="preserve"> </v>
      </c>
      <c r="AB99" t="s">
        <v>275</v>
      </c>
      <c r="AC99" t="s">
        <v>295</v>
      </c>
      <c r="AD99" t="s">
        <v>275</v>
      </c>
      <c r="AE99" t="s">
        <v>295</v>
      </c>
      <c r="AF99">
        <v>1</v>
      </c>
      <c r="AG99" t="s">
        <v>295</v>
      </c>
      <c r="AH99">
        <v>1</v>
      </c>
      <c r="AI99">
        <v>1</v>
      </c>
    </row>
    <row r="100" spans="1:35" x14ac:dyDescent="0.25">
      <c r="A100" t="s">
        <v>253</v>
      </c>
      <c r="B100" t="s">
        <v>28</v>
      </c>
      <c r="C100" t="s">
        <v>38</v>
      </c>
      <c r="D100" t="s">
        <v>241</v>
      </c>
      <c r="E100" t="s">
        <v>242</v>
      </c>
      <c r="F100">
        <v>8</v>
      </c>
      <c r="G100">
        <v>100125</v>
      </c>
      <c r="H100">
        <v>0</v>
      </c>
      <c r="I100">
        <v>6845</v>
      </c>
      <c r="J100">
        <v>14.63</v>
      </c>
      <c r="K100" t="s">
        <v>25</v>
      </c>
      <c r="L100" t="s">
        <v>198</v>
      </c>
      <c r="M100">
        <v>53428.3</v>
      </c>
      <c r="N100">
        <v>9169</v>
      </c>
      <c r="O100">
        <v>73535</v>
      </c>
      <c r="P100">
        <v>0</v>
      </c>
      <c r="Q100">
        <v>0.17</v>
      </c>
      <c r="R100">
        <v>1.38</v>
      </c>
      <c r="S100">
        <v>0</v>
      </c>
      <c r="T100">
        <v>1.55</v>
      </c>
      <c r="U100">
        <f>IF(COUNTIF($A$1:A99,A99)=1,"",1)</f>
        <v>1</v>
      </c>
      <c r="V100">
        <f t="shared" si="5"/>
        <v>1</v>
      </c>
      <c r="W100">
        <f t="shared" si="7"/>
        <v>1</v>
      </c>
      <c r="X100">
        <f t="shared" si="6"/>
        <v>1</v>
      </c>
      <c r="Y100">
        <f>IF(V100&gt;=1,1," ")</f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5" x14ac:dyDescent="0.25">
      <c r="A101" t="s">
        <v>253</v>
      </c>
      <c r="B101" t="s">
        <v>28</v>
      </c>
      <c r="C101" t="s">
        <v>117</v>
      </c>
      <c r="D101" t="s">
        <v>241</v>
      </c>
      <c r="E101" t="s">
        <v>118</v>
      </c>
      <c r="F101">
        <v>1</v>
      </c>
      <c r="G101">
        <v>6972</v>
      </c>
      <c r="H101">
        <v>1</v>
      </c>
      <c r="I101">
        <v>13839</v>
      </c>
      <c r="J101">
        <v>0.5</v>
      </c>
      <c r="K101" t="s">
        <v>119</v>
      </c>
      <c r="L101" t="s">
        <v>120</v>
      </c>
      <c r="M101">
        <v>66294.52</v>
      </c>
      <c r="N101">
        <v>134520</v>
      </c>
      <c r="O101">
        <v>163064</v>
      </c>
      <c r="P101">
        <v>0</v>
      </c>
      <c r="Q101">
        <v>2.0299999999999998</v>
      </c>
      <c r="R101">
        <v>2.46</v>
      </c>
      <c r="S101">
        <v>0</v>
      </c>
      <c r="T101">
        <v>4.49</v>
      </c>
      <c r="U101" t="str">
        <f>IF(COUNTIF($A$1:A100,A100)=1,"",1)</f>
        <v/>
      </c>
      <c r="V101">
        <f t="shared" si="5"/>
        <v>0</v>
      </c>
      <c r="W101">
        <f t="shared" si="7"/>
        <v>1</v>
      </c>
      <c r="X101" t="str">
        <f t="shared" si="6"/>
        <v/>
      </c>
      <c r="Y101" t="str">
        <f>IF(V101&gt;=1,1," ")</f>
        <v xml:space="preserve"> </v>
      </c>
      <c r="AB101" t="s">
        <v>275</v>
      </c>
      <c r="AC101" t="s">
        <v>295</v>
      </c>
      <c r="AD101" t="s">
        <v>275</v>
      </c>
      <c r="AE101" t="s">
        <v>295</v>
      </c>
      <c r="AF101">
        <v>1</v>
      </c>
      <c r="AG101" t="s">
        <v>295</v>
      </c>
      <c r="AH101">
        <v>1</v>
      </c>
      <c r="AI101">
        <v>1</v>
      </c>
    </row>
    <row r="102" spans="1:35" x14ac:dyDescent="0.25">
      <c r="A102" t="s">
        <v>254</v>
      </c>
      <c r="B102" t="s">
        <v>28</v>
      </c>
      <c r="C102" t="s">
        <v>29</v>
      </c>
      <c r="D102" t="s">
        <v>30</v>
      </c>
      <c r="E102" t="s">
        <v>31</v>
      </c>
      <c r="F102">
        <v>15</v>
      </c>
      <c r="G102">
        <v>130694</v>
      </c>
      <c r="H102">
        <v>0</v>
      </c>
      <c r="I102">
        <v>27286</v>
      </c>
      <c r="J102">
        <v>4.79</v>
      </c>
      <c r="K102" t="s">
        <v>25</v>
      </c>
      <c r="L102" t="s">
        <v>170</v>
      </c>
      <c r="M102">
        <v>60916.13</v>
      </c>
      <c r="N102">
        <v>80959</v>
      </c>
      <c r="O102">
        <v>24608</v>
      </c>
      <c r="P102">
        <v>0</v>
      </c>
      <c r="Q102">
        <v>1.33</v>
      </c>
      <c r="R102">
        <v>0.4</v>
      </c>
      <c r="S102">
        <v>0</v>
      </c>
      <c r="T102">
        <v>1.73</v>
      </c>
      <c r="U102">
        <f>IF(COUNTIF($A$1:A101,A101)=1,"",1)</f>
        <v>1</v>
      </c>
      <c r="V102">
        <f t="shared" si="5"/>
        <v>1</v>
      </c>
      <c r="W102">
        <f t="shared" si="7"/>
        <v>1</v>
      </c>
      <c r="X102">
        <f t="shared" si="6"/>
        <v>1</v>
      </c>
      <c r="Y102">
        <f>IF(V102&gt;=1,1," ")</f>
        <v>1</v>
      </c>
      <c r="AB102" t="s">
        <v>275</v>
      </c>
      <c r="AC102" t="s">
        <v>295</v>
      </c>
      <c r="AD102" t="s">
        <v>275</v>
      </c>
      <c r="AE102" t="s">
        <v>295</v>
      </c>
      <c r="AG102" t="s">
        <v>295</v>
      </c>
    </row>
    <row r="103" spans="1:35" x14ac:dyDescent="0.25">
      <c r="A103" t="s">
        <v>255</v>
      </c>
      <c r="B103" t="s">
        <v>28</v>
      </c>
      <c r="C103" t="s">
        <v>29</v>
      </c>
      <c r="D103" t="s">
        <v>30</v>
      </c>
      <c r="E103" t="s">
        <v>31</v>
      </c>
      <c r="F103">
        <v>13</v>
      </c>
      <c r="G103">
        <v>128099</v>
      </c>
      <c r="H103">
        <v>0</v>
      </c>
      <c r="I103">
        <v>27286</v>
      </c>
      <c r="J103">
        <v>4.6900000000000004</v>
      </c>
      <c r="K103" t="s">
        <v>32</v>
      </c>
      <c r="L103" t="s">
        <v>32</v>
      </c>
      <c r="M103" t="s">
        <v>32</v>
      </c>
      <c r="N103" t="s">
        <v>32</v>
      </c>
      <c r="O103" t="s">
        <v>32</v>
      </c>
      <c r="P103" t="s">
        <v>32</v>
      </c>
      <c r="Q103" t="s">
        <v>32</v>
      </c>
      <c r="R103" t="s">
        <v>32</v>
      </c>
      <c r="S103" t="s">
        <v>32</v>
      </c>
      <c r="T103" t="s">
        <v>32</v>
      </c>
      <c r="U103" t="str">
        <f>IF(COUNTIF($A$1:A102,A102)=1,"",1)</f>
        <v/>
      </c>
      <c r="V103">
        <f t="shared" si="5"/>
        <v>1</v>
      </c>
      <c r="W103">
        <f t="shared" si="7"/>
        <v>1</v>
      </c>
      <c r="X103">
        <f t="shared" si="6"/>
        <v>1</v>
      </c>
      <c r="Y103">
        <f>IF(V103&gt;=1,1," ")</f>
        <v>1</v>
      </c>
      <c r="AB103" t="s">
        <v>275</v>
      </c>
      <c r="AC103" t="s">
        <v>295</v>
      </c>
      <c r="AD103" t="s">
        <v>275</v>
      </c>
      <c r="AE103" t="s">
        <v>295</v>
      </c>
      <c r="AG103" t="s">
        <v>295</v>
      </c>
    </row>
    <row r="104" spans="1:35" x14ac:dyDescent="0.25">
      <c r="A104" t="s">
        <v>256</v>
      </c>
      <c r="B104" t="s">
        <v>167</v>
      </c>
      <c r="C104" t="s">
        <v>38</v>
      </c>
      <c r="D104" t="s">
        <v>257</v>
      </c>
      <c r="E104" t="s">
        <v>250</v>
      </c>
      <c r="F104">
        <v>16</v>
      </c>
      <c r="G104">
        <v>214095</v>
      </c>
      <c r="H104">
        <v>1</v>
      </c>
      <c r="I104">
        <v>13223</v>
      </c>
      <c r="J104">
        <v>16.190000000000001</v>
      </c>
      <c r="K104" t="s">
        <v>54</v>
      </c>
      <c r="L104" t="s">
        <v>251</v>
      </c>
      <c r="M104">
        <v>107404.51</v>
      </c>
      <c r="N104">
        <v>14193</v>
      </c>
      <c r="O104">
        <v>462945</v>
      </c>
      <c r="P104">
        <v>0</v>
      </c>
      <c r="Q104">
        <v>0.13</v>
      </c>
      <c r="R104">
        <v>4.3099999999999996</v>
      </c>
      <c r="S104">
        <v>0</v>
      </c>
      <c r="T104">
        <v>4.4400000000000004</v>
      </c>
      <c r="U104" t="str">
        <f>IF(COUNTIF($A$1:A103,A103)=1,"",1)</f>
        <v/>
      </c>
      <c r="V104">
        <f t="shared" si="5"/>
        <v>0</v>
      </c>
      <c r="W104">
        <f t="shared" si="7"/>
        <v>1</v>
      </c>
      <c r="X104" t="str">
        <f t="shared" si="6"/>
        <v/>
      </c>
      <c r="Y104" t="str">
        <f>IF(V104&gt;=1,1," ")</f>
        <v xml:space="preserve"> </v>
      </c>
      <c r="Z104">
        <v>1</v>
      </c>
      <c r="AA104">
        <v>1</v>
      </c>
      <c r="AB104" t="s">
        <v>275</v>
      </c>
      <c r="AC104" t="s">
        <v>295</v>
      </c>
      <c r="AD104" t="s">
        <v>275</v>
      </c>
      <c r="AE104" t="s">
        <v>295</v>
      </c>
      <c r="AG104" t="s">
        <v>295</v>
      </c>
      <c r="AH104">
        <v>1</v>
      </c>
      <c r="AI104">
        <v>1</v>
      </c>
    </row>
    <row r="105" spans="1:35" x14ac:dyDescent="0.25">
      <c r="A105" t="s">
        <v>258</v>
      </c>
      <c r="B105" t="s">
        <v>28</v>
      </c>
      <c r="C105" t="s">
        <v>38</v>
      </c>
      <c r="D105" t="s">
        <v>201</v>
      </c>
      <c r="E105" t="s">
        <v>202</v>
      </c>
      <c r="F105">
        <v>15</v>
      </c>
      <c r="G105">
        <v>140942</v>
      </c>
      <c r="H105">
        <v>0</v>
      </c>
      <c r="I105">
        <v>19395</v>
      </c>
      <c r="J105">
        <v>7.27</v>
      </c>
      <c r="K105" t="s">
        <v>25</v>
      </c>
      <c r="L105" t="s">
        <v>51</v>
      </c>
      <c r="M105">
        <v>83406.429999999993</v>
      </c>
      <c r="N105">
        <v>48348</v>
      </c>
      <c r="O105">
        <v>27533</v>
      </c>
      <c r="P105">
        <v>0</v>
      </c>
      <c r="Q105">
        <v>0.57999999999999996</v>
      </c>
      <c r="R105">
        <v>0.33</v>
      </c>
      <c r="S105">
        <v>0</v>
      </c>
      <c r="T105">
        <v>0.91</v>
      </c>
      <c r="U105" t="str">
        <f>IF(COUNTIF($A$1:A104,A104)=1,"",1)</f>
        <v/>
      </c>
      <c r="V105">
        <f t="shared" si="5"/>
        <v>1</v>
      </c>
      <c r="W105">
        <f t="shared" si="7"/>
        <v>1</v>
      </c>
      <c r="X105">
        <f t="shared" si="6"/>
        <v>1</v>
      </c>
      <c r="Y105">
        <f>IF(V105&gt;=1,1," ")</f>
        <v>1</v>
      </c>
      <c r="AB105">
        <v>1</v>
      </c>
      <c r="AC105">
        <v>1</v>
      </c>
      <c r="AD105" t="s">
        <v>275</v>
      </c>
      <c r="AE105" t="s">
        <v>295</v>
      </c>
      <c r="AG105" t="s">
        <v>295</v>
      </c>
    </row>
    <row r="106" spans="1:35" x14ac:dyDescent="0.25">
      <c r="A106" t="s">
        <v>258</v>
      </c>
      <c r="B106" t="s">
        <v>28</v>
      </c>
      <c r="C106" t="s">
        <v>38</v>
      </c>
      <c r="D106" t="s">
        <v>201</v>
      </c>
      <c r="E106" t="s">
        <v>259</v>
      </c>
      <c r="F106">
        <v>2</v>
      </c>
      <c r="G106">
        <v>13806</v>
      </c>
      <c r="H106">
        <v>1</v>
      </c>
      <c r="I106">
        <v>6626</v>
      </c>
      <c r="J106">
        <v>2.08</v>
      </c>
      <c r="K106" t="s">
        <v>25</v>
      </c>
      <c r="L106" t="s">
        <v>260</v>
      </c>
      <c r="M106">
        <v>92221.49</v>
      </c>
      <c r="N106">
        <v>0</v>
      </c>
      <c r="O106">
        <v>103492</v>
      </c>
      <c r="P106">
        <v>0</v>
      </c>
      <c r="Q106">
        <v>0</v>
      </c>
      <c r="R106">
        <v>1.1200000000000001</v>
      </c>
      <c r="S106">
        <v>0</v>
      </c>
      <c r="T106">
        <v>1.1200000000000001</v>
      </c>
      <c r="U106" t="str">
        <f>IF(COUNTIF($A$1:A105,A105)=1,"",1)</f>
        <v/>
      </c>
      <c r="V106">
        <f t="shared" si="5"/>
        <v>0</v>
      </c>
      <c r="W106">
        <f t="shared" si="7"/>
        <v>1</v>
      </c>
      <c r="X106" t="str">
        <f t="shared" si="6"/>
        <v/>
      </c>
      <c r="Y106" t="str">
        <f>IF(V106&gt;=1,1," ")</f>
        <v xml:space="preserve"> </v>
      </c>
      <c r="AB106" t="s">
        <v>275</v>
      </c>
      <c r="AC106" t="s">
        <v>295</v>
      </c>
      <c r="AD106" t="s">
        <v>275</v>
      </c>
      <c r="AE106" t="s">
        <v>295</v>
      </c>
      <c r="AG106" t="s">
        <v>295</v>
      </c>
      <c r="AH106">
        <v>1</v>
      </c>
      <c r="AI106">
        <v>1</v>
      </c>
    </row>
    <row r="107" spans="1:35" x14ac:dyDescent="0.25">
      <c r="A107" t="s">
        <v>261</v>
      </c>
      <c r="B107" t="s">
        <v>172</v>
      </c>
      <c r="C107" t="s">
        <v>29</v>
      </c>
      <c r="D107" t="s">
        <v>262</v>
      </c>
      <c r="E107" t="s">
        <v>153</v>
      </c>
      <c r="F107">
        <v>42</v>
      </c>
      <c r="G107">
        <v>373392</v>
      </c>
      <c r="H107">
        <v>1</v>
      </c>
      <c r="I107">
        <v>58490</v>
      </c>
      <c r="J107">
        <v>6.38</v>
      </c>
      <c r="K107" t="s">
        <v>25</v>
      </c>
      <c r="L107" t="s">
        <v>174</v>
      </c>
      <c r="M107">
        <v>182240.63</v>
      </c>
      <c r="N107">
        <v>20522</v>
      </c>
      <c r="O107">
        <v>510993</v>
      </c>
      <c r="P107">
        <v>0</v>
      </c>
      <c r="Q107">
        <v>0.11</v>
      </c>
      <c r="R107">
        <v>2.8</v>
      </c>
      <c r="S107">
        <v>0</v>
      </c>
      <c r="T107">
        <v>2.92</v>
      </c>
      <c r="U107">
        <f>IF(COUNTIF($A$1:A106,A106)=1,"",1)</f>
        <v>1</v>
      </c>
      <c r="V107">
        <f t="shared" si="5"/>
        <v>0</v>
      </c>
      <c r="W107">
        <f t="shared" si="7"/>
        <v>1</v>
      </c>
      <c r="X107" t="str">
        <f t="shared" si="6"/>
        <v/>
      </c>
      <c r="Y107" t="str">
        <f>IF(V107&gt;=1,1," ")</f>
        <v xml:space="preserve"> </v>
      </c>
      <c r="Z107">
        <v>1</v>
      </c>
      <c r="AA107">
        <v>1</v>
      </c>
      <c r="AB107" t="s">
        <v>275</v>
      </c>
      <c r="AC107" t="s">
        <v>295</v>
      </c>
      <c r="AD107" t="s">
        <v>275</v>
      </c>
      <c r="AE107" t="s">
        <v>295</v>
      </c>
      <c r="AG107" t="s">
        <v>295</v>
      </c>
      <c r="AH107">
        <v>1</v>
      </c>
      <c r="AI107">
        <v>1</v>
      </c>
    </row>
    <row r="108" spans="1:35" x14ac:dyDescent="0.25">
      <c r="A108" t="s">
        <v>263</v>
      </c>
      <c r="B108" t="s">
        <v>28</v>
      </c>
      <c r="C108" t="s">
        <v>65</v>
      </c>
      <c r="D108" t="s">
        <v>66</v>
      </c>
      <c r="E108" t="s">
        <v>67</v>
      </c>
      <c r="F108">
        <v>10</v>
      </c>
      <c r="G108">
        <v>61407</v>
      </c>
      <c r="H108">
        <v>0</v>
      </c>
      <c r="I108">
        <v>5415</v>
      </c>
      <c r="J108">
        <v>11.34</v>
      </c>
      <c r="K108" t="s">
        <v>25</v>
      </c>
      <c r="L108" t="s">
        <v>88</v>
      </c>
      <c r="M108">
        <v>33241.11</v>
      </c>
      <c r="N108">
        <v>31640</v>
      </c>
      <c r="O108">
        <v>79578</v>
      </c>
      <c r="P108">
        <v>0</v>
      </c>
      <c r="Q108">
        <v>0.95</v>
      </c>
      <c r="R108">
        <v>2.39</v>
      </c>
      <c r="S108">
        <v>0</v>
      </c>
      <c r="T108">
        <v>3.35</v>
      </c>
      <c r="U108" t="str">
        <f>IF(COUNTIF($A$1:A107,A107)=1,"",1)</f>
        <v/>
      </c>
      <c r="V108">
        <f t="shared" si="5"/>
        <v>1</v>
      </c>
      <c r="W108">
        <f t="shared" si="7"/>
        <v>1</v>
      </c>
      <c r="X108">
        <f t="shared" si="6"/>
        <v>1</v>
      </c>
      <c r="Y108">
        <f>IF(V108&gt;=1,1," ")</f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5" x14ac:dyDescent="0.25">
      <c r="A109" t="s">
        <v>263</v>
      </c>
      <c r="B109" t="s">
        <v>28</v>
      </c>
      <c r="C109" t="s">
        <v>29</v>
      </c>
      <c r="D109" t="s">
        <v>66</v>
      </c>
      <c r="E109" t="s">
        <v>31</v>
      </c>
      <c r="F109">
        <v>1</v>
      </c>
      <c r="G109">
        <v>9864</v>
      </c>
      <c r="H109">
        <v>1</v>
      </c>
      <c r="I109">
        <v>27286</v>
      </c>
      <c r="J109">
        <v>0.36</v>
      </c>
      <c r="K109" t="s">
        <v>25</v>
      </c>
      <c r="L109" t="s">
        <v>93</v>
      </c>
      <c r="M109">
        <v>60916.13</v>
      </c>
      <c r="N109">
        <v>300945</v>
      </c>
      <c r="O109">
        <v>308345</v>
      </c>
      <c r="P109">
        <v>0</v>
      </c>
      <c r="Q109">
        <v>4.9400000000000004</v>
      </c>
      <c r="R109">
        <v>5.0599999999999996</v>
      </c>
      <c r="S109">
        <v>0</v>
      </c>
      <c r="T109">
        <v>10</v>
      </c>
      <c r="U109" t="str">
        <f>IF(COUNTIF($A$1:A108,A108)=1,"",1)</f>
        <v/>
      </c>
      <c r="V109">
        <f t="shared" si="5"/>
        <v>0</v>
      </c>
      <c r="W109">
        <f t="shared" si="7"/>
        <v>1</v>
      </c>
      <c r="X109" t="str">
        <f t="shared" si="6"/>
        <v/>
      </c>
      <c r="Y109" t="str">
        <f>IF(V109&gt;=1,1," ")</f>
        <v xml:space="preserve"> </v>
      </c>
      <c r="AB109" t="s">
        <v>275</v>
      </c>
      <c r="AC109" t="s">
        <v>295</v>
      </c>
      <c r="AD109" t="s">
        <v>275</v>
      </c>
      <c r="AE109" t="s">
        <v>295</v>
      </c>
      <c r="AF109">
        <v>1</v>
      </c>
      <c r="AG109" t="s">
        <v>295</v>
      </c>
      <c r="AH109">
        <v>1</v>
      </c>
      <c r="AI109">
        <v>1</v>
      </c>
    </row>
    <row r="110" spans="1:35" x14ac:dyDescent="0.25">
      <c r="A110" t="s">
        <v>264</v>
      </c>
      <c r="B110" t="s">
        <v>188</v>
      </c>
      <c r="C110" t="s">
        <v>52</v>
      </c>
      <c r="D110" t="s">
        <v>265</v>
      </c>
      <c r="E110" t="s">
        <v>266</v>
      </c>
      <c r="F110">
        <v>6</v>
      </c>
      <c r="G110">
        <v>116520</v>
      </c>
      <c r="H110">
        <v>0</v>
      </c>
      <c r="I110">
        <v>9590</v>
      </c>
      <c r="J110">
        <v>12.15</v>
      </c>
      <c r="K110" t="s">
        <v>54</v>
      </c>
      <c r="L110" t="s">
        <v>55</v>
      </c>
      <c r="M110">
        <v>0</v>
      </c>
      <c r="N110">
        <v>52853</v>
      </c>
      <c r="O110">
        <v>63667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IF(COUNTIF($A$1:A109,A109)=1,"",1)</f>
        <v>1</v>
      </c>
      <c r="V110">
        <f t="shared" si="5"/>
        <v>1</v>
      </c>
      <c r="W110">
        <f t="shared" si="7"/>
        <v>1</v>
      </c>
      <c r="X110">
        <f t="shared" si="6"/>
        <v>1</v>
      </c>
      <c r="Y110">
        <f>IF(V110&gt;=1,1," ")</f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5" x14ac:dyDescent="0.25">
      <c r="A111" t="s">
        <v>264</v>
      </c>
      <c r="B111" t="s">
        <v>188</v>
      </c>
      <c r="C111" t="s">
        <v>29</v>
      </c>
      <c r="D111" t="s">
        <v>265</v>
      </c>
      <c r="E111" t="s">
        <v>190</v>
      </c>
      <c r="F111">
        <v>9</v>
      </c>
      <c r="G111">
        <v>90613</v>
      </c>
      <c r="H111">
        <v>1</v>
      </c>
      <c r="I111">
        <v>10871</v>
      </c>
      <c r="J111">
        <v>8.34</v>
      </c>
      <c r="K111" t="s">
        <v>25</v>
      </c>
      <c r="L111" t="s">
        <v>191</v>
      </c>
      <c r="M111">
        <v>84207.59</v>
      </c>
      <c r="N111">
        <v>591935</v>
      </c>
      <c r="O111">
        <v>2132223</v>
      </c>
      <c r="P111">
        <v>0</v>
      </c>
      <c r="Q111">
        <v>7.03</v>
      </c>
      <c r="R111">
        <v>25.32</v>
      </c>
      <c r="S111">
        <v>0</v>
      </c>
      <c r="T111">
        <v>32.35</v>
      </c>
      <c r="U111" t="str">
        <f>IF(COUNTIF($A$1:A110,A110)=1,"",1)</f>
        <v/>
      </c>
      <c r="V111">
        <f t="shared" si="5"/>
        <v>0</v>
      </c>
      <c r="W111">
        <f t="shared" si="7"/>
        <v>1</v>
      </c>
      <c r="X111" t="str">
        <f t="shared" si="6"/>
        <v/>
      </c>
      <c r="Y111" t="str">
        <f>IF(V111&gt;=1,1," ")</f>
        <v xml:space="preserve"> </v>
      </c>
      <c r="AB111" t="s">
        <v>275</v>
      </c>
      <c r="AC111" t="s">
        <v>295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</row>
    <row r="112" spans="1:35" x14ac:dyDescent="0.25">
      <c r="A112" t="s">
        <v>264</v>
      </c>
      <c r="B112" t="s">
        <v>188</v>
      </c>
      <c r="C112" t="s">
        <v>38</v>
      </c>
      <c r="D112" t="s">
        <v>265</v>
      </c>
      <c r="E112" t="s">
        <v>192</v>
      </c>
      <c r="F112">
        <v>1</v>
      </c>
      <c r="G112">
        <v>10670</v>
      </c>
      <c r="H112">
        <v>2</v>
      </c>
      <c r="I112">
        <v>10006</v>
      </c>
      <c r="J112">
        <v>1.07</v>
      </c>
      <c r="K112" t="s">
        <v>25</v>
      </c>
      <c r="L112" t="s">
        <v>51</v>
      </c>
      <c r="M112" t="s">
        <v>32</v>
      </c>
      <c r="N112">
        <v>69524</v>
      </c>
      <c r="O112">
        <v>65794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IF(COUNTIF($A$1:A111,A111)=1,"",1)</f>
        <v>1</v>
      </c>
      <c r="V112">
        <f t="shared" si="5"/>
        <v>0</v>
      </c>
      <c r="W112">
        <f t="shared" si="7"/>
        <v>1</v>
      </c>
      <c r="X112" t="str">
        <f t="shared" si="6"/>
        <v/>
      </c>
      <c r="Y112" t="str">
        <f>IF(V112&gt;=1,1," ")</f>
        <v xml:space="preserve"> </v>
      </c>
      <c r="AB112" t="s">
        <v>275</v>
      </c>
      <c r="AC112" t="s">
        <v>295</v>
      </c>
      <c r="AD112" t="s">
        <v>275</v>
      </c>
      <c r="AE112" t="s">
        <v>295</v>
      </c>
      <c r="AF112">
        <v>1</v>
      </c>
      <c r="AG112" t="s">
        <v>295</v>
      </c>
      <c r="AH112">
        <v>1</v>
      </c>
      <c r="AI112">
        <v>1</v>
      </c>
    </row>
    <row r="113" spans="1:35" x14ac:dyDescent="0.25">
      <c r="A113" t="s">
        <v>267</v>
      </c>
      <c r="B113" t="s">
        <v>57</v>
      </c>
      <c r="C113" t="s">
        <v>38</v>
      </c>
      <c r="E113" t="s">
        <v>268</v>
      </c>
      <c r="F113">
        <v>14</v>
      </c>
      <c r="G113">
        <v>184373</v>
      </c>
      <c r="H113">
        <v>1</v>
      </c>
      <c r="I113">
        <v>3881</v>
      </c>
      <c r="J113">
        <v>47.51</v>
      </c>
      <c r="K113" t="s">
        <v>25</v>
      </c>
      <c r="L113" t="s">
        <v>40</v>
      </c>
      <c r="M113">
        <v>93149.41</v>
      </c>
      <c r="N113">
        <v>76815</v>
      </c>
      <c r="O113">
        <v>107558</v>
      </c>
      <c r="P113">
        <v>0</v>
      </c>
      <c r="Q113">
        <v>0.82</v>
      </c>
      <c r="R113">
        <v>1.1499999999999999</v>
      </c>
      <c r="S113">
        <v>0</v>
      </c>
      <c r="T113">
        <v>1.98</v>
      </c>
      <c r="U113">
        <f>IF(COUNTIF($A$1:A112,A112)=1,"",1)</f>
        <v>1</v>
      </c>
      <c r="V113">
        <f t="shared" si="5"/>
        <v>0</v>
      </c>
      <c r="W113">
        <f t="shared" si="7"/>
        <v>0</v>
      </c>
      <c r="X113" t="str">
        <f t="shared" si="6"/>
        <v/>
      </c>
      <c r="Y113" t="str">
        <f>IF(V113&gt;=1,1," ")</f>
        <v xml:space="preserve"> </v>
      </c>
      <c r="AA113">
        <v>1</v>
      </c>
      <c r="AB113" t="s">
        <v>275</v>
      </c>
      <c r="AC113" t="s">
        <v>295</v>
      </c>
      <c r="AD113" t="s">
        <v>275</v>
      </c>
      <c r="AE113" t="s">
        <v>295</v>
      </c>
      <c r="AG113" t="s">
        <v>295</v>
      </c>
      <c r="AI113">
        <v>1</v>
      </c>
    </row>
    <row r="114" spans="1:35" x14ac:dyDescent="0.25">
      <c r="A114" t="s">
        <v>269</v>
      </c>
      <c r="B114" t="s">
        <v>188</v>
      </c>
      <c r="C114" t="s">
        <v>29</v>
      </c>
      <c r="D114" t="s">
        <v>189</v>
      </c>
      <c r="E114" t="s">
        <v>190</v>
      </c>
      <c r="F114">
        <v>24</v>
      </c>
      <c r="G114">
        <v>189150</v>
      </c>
      <c r="H114">
        <v>0</v>
      </c>
      <c r="I114">
        <v>10871</v>
      </c>
      <c r="J114">
        <v>17.399999999999999</v>
      </c>
      <c r="K114" t="s">
        <v>25</v>
      </c>
      <c r="L114" t="s">
        <v>191</v>
      </c>
      <c r="M114">
        <v>79227.820000000007</v>
      </c>
      <c r="N114">
        <v>6714</v>
      </c>
      <c r="O114">
        <v>308994</v>
      </c>
      <c r="P114">
        <v>0</v>
      </c>
      <c r="Q114">
        <v>0.08</v>
      </c>
      <c r="R114">
        <v>3.9</v>
      </c>
      <c r="S114">
        <v>0</v>
      </c>
      <c r="T114">
        <v>3.98</v>
      </c>
      <c r="U114" t="str">
        <f>IF(COUNTIF($A$1:A113,A113)=1,"",1)</f>
        <v/>
      </c>
      <c r="V114">
        <f t="shared" si="5"/>
        <v>1</v>
      </c>
      <c r="W114">
        <f t="shared" si="7"/>
        <v>1</v>
      </c>
      <c r="X114">
        <f t="shared" si="6"/>
        <v>1</v>
      </c>
      <c r="Y114">
        <f>IF(V114&gt;=1,1," ")</f>
        <v>1</v>
      </c>
      <c r="AB114" t="s">
        <v>275</v>
      </c>
      <c r="AC114" t="s">
        <v>295</v>
      </c>
      <c r="AD114" t="s">
        <v>275</v>
      </c>
      <c r="AE114" t="s">
        <v>295</v>
      </c>
      <c r="AG114" t="s">
        <v>295</v>
      </c>
    </row>
    <row r="115" spans="1:35" x14ac:dyDescent="0.25">
      <c r="A115" t="s">
        <v>270</v>
      </c>
      <c r="B115" t="s">
        <v>271</v>
      </c>
      <c r="C115" t="s">
        <v>29</v>
      </c>
      <c r="E115" t="s">
        <v>272</v>
      </c>
      <c r="F115">
        <v>18</v>
      </c>
      <c r="G115">
        <v>152745</v>
      </c>
      <c r="H115">
        <v>1</v>
      </c>
      <c r="I115">
        <v>6468</v>
      </c>
      <c r="J115">
        <v>23.62</v>
      </c>
      <c r="K115" t="s">
        <v>25</v>
      </c>
      <c r="L115" t="s">
        <v>273</v>
      </c>
      <c r="M115">
        <v>77608.91</v>
      </c>
      <c r="N115">
        <v>77836</v>
      </c>
      <c r="O115">
        <v>508805</v>
      </c>
      <c r="P115">
        <v>0</v>
      </c>
      <c r="Q115">
        <v>1</v>
      </c>
      <c r="R115">
        <v>6.56</v>
      </c>
      <c r="S115">
        <v>0</v>
      </c>
      <c r="T115">
        <v>7.56</v>
      </c>
      <c r="U115" t="str">
        <f>IF(COUNTIF($A$1:A114,A114)=1,"",1)</f>
        <v/>
      </c>
      <c r="V115">
        <f t="shared" si="5"/>
        <v>0</v>
      </c>
      <c r="W115">
        <f t="shared" si="7"/>
        <v>1</v>
      </c>
      <c r="X115" t="str">
        <f t="shared" si="6"/>
        <v/>
      </c>
      <c r="Y115" t="str">
        <f>IF(V115&gt;=1,1," ")</f>
        <v xml:space="preserve"> </v>
      </c>
      <c r="Z115">
        <v>1</v>
      </c>
      <c r="AA115">
        <v>1</v>
      </c>
      <c r="AB115" t="s">
        <v>275</v>
      </c>
      <c r="AC115" t="s">
        <v>295</v>
      </c>
      <c r="AD115" t="s">
        <v>275</v>
      </c>
      <c r="AE115" t="s">
        <v>295</v>
      </c>
      <c r="AG115" t="s">
        <v>295</v>
      </c>
      <c r="AH115">
        <v>1</v>
      </c>
      <c r="AI115">
        <v>1</v>
      </c>
    </row>
    <row r="116" spans="1:35" x14ac:dyDescent="0.25">
      <c r="A116" t="s">
        <v>274</v>
      </c>
      <c r="B116" t="s">
        <v>28</v>
      </c>
      <c r="C116" t="s">
        <v>38</v>
      </c>
      <c r="E116" t="s">
        <v>62</v>
      </c>
      <c r="F116">
        <v>12</v>
      </c>
      <c r="G116">
        <v>189454</v>
      </c>
      <c r="H116">
        <v>1</v>
      </c>
      <c r="I116">
        <v>33206</v>
      </c>
      <c r="J116">
        <v>5.71</v>
      </c>
      <c r="K116" t="s">
        <v>25</v>
      </c>
      <c r="L116" t="s">
        <v>63</v>
      </c>
      <c r="M116">
        <v>101936.44</v>
      </c>
      <c r="N116">
        <v>0</v>
      </c>
      <c r="O116">
        <v>80982</v>
      </c>
      <c r="P116">
        <v>0</v>
      </c>
      <c r="Q116">
        <v>0</v>
      </c>
      <c r="R116">
        <v>0.79</v>
      </c>
      <c r="S116">
        <v>0</v>
      </c>
      <c r="T116">
        <v>0.79</v>
      </c>
      <c r="U116" t="str">
        <f>IF(COUNTIF($A$1:A115,A115)=1,"",1)</f>
        <v/>
      </c>
      <c r="V116">
        <f t="shared" si="5"/>
        <v>0</v>
      </c>
      <c r="W116">
        <f t="shared" si="7"/>
        <v>1</v>
      </c>
      <c r="X116" t="str">
        <f t="shared" si="6"/>
        <v/>
      </c>
      <c r="Y116" t="str">
        <f>IF(V116&gt;=1,1," ")</f>
        <v xml:space="preserve"> </v>
      </c>
      <c r="Z116">
        <v>1</v>
      </c>
      <c r="AA116">
        <v>1</v>
      </c>
      <c r="AB116" t="s">
        <v>275</v>
      </c>
      <c r="AC116" t="s">
        <v>295</v>
      </c>
      <c r="AD116" t="s">
        <v>275</v>
      </c>
      <c r="AE116" t="s">
        <v>295</v>
      </c>
      <c r="AG116" t="s">
        <v>295</v>
      </c>
      <c r="AH116">
        <v>1</v>
      </c>
      <c r="AI116">
        <v>1</v>
      </c>
    </row>
    <row r="117" spans="1:35" ht="15.75" thickBot="1" x14ac:dyDescent="0.3">
      <c r="X117" s="1">
        <f>SUM(X2:X116)</f>
        <v>41</v>
      </c>
      <c r="Y117" s="1">
        <f>SUM(Y2:Y116)</f>
        <v>53</v>
      </c>
      <c r="Z117" s="1">
        <f t="shared" ref="Z117:AA117" si="8">SUM(Z2:Z116)</f>
        <v>23</v>
      </c>
      <c r="AA117" s="1">
        <f t="shared" si="8"/>
        <v>30</v>
      </c>
      <c r="AB117" s="1">
        <f t="shared" ref="AB117:AI117" si="9">SUM(AB2:AB116)</f>
        <v>16</v>
      </c>
      <c r="AC117" s="1">
        <f t="shared" si="9"/>
        <v>20</v>
      </c>
      <c r="AD117" s="1">
        <f t="shared" si="9"/>
        <v>20</v>
      </c>
      <c r="AE117" s="1">
        <f t="shared" si="9"/>
        <v>26</v>
      </c>
      <c r="AF117" s="1">
        <f t="shared" si="9"/>
        <v>36</v>
      </c>
      <c r="AG117" s="1">
        <f t="shared" si="9"/>
        <v>26</v>
      </c>
      <c r="AH117" s="1">
        <f t="shared" si="9"/>
        <v>50</v>
      </c>
      <c r="AI117" s="1">
        <f t="shared" si="9"/>
        <v>61</v>
      </c>
    </row>
    <row r="118" spans="1:35" ht="15.75" thickTop="1" x14ac:dyDescent="0.25"/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2015-12-07T01:19:41Z</dcterms:created>
  <dcterms:modified xsi:type="dcterms:W3CDTF">2015-12-07T05:40:43Z</dcterms:modified>
</cp:coreProperties>
</file>