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13_ncr:1_{C170C379-5F7A-4CDE-BEE7-44CF00742C3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ema_1" sheetId="1" r:id="rId1"/>
    <sheet name="Tema_2" sheetId="2" r:id="rId2"/>
    <sheet name="Tema_3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C11" i="2"/>
  <c r="B11" i="2"/>
  <c r="A11" i="2"/>
  <c r="D10" i="2"/>
  <c r="C10" i="2"/>
  <c r="F10" i="2" s="1"/>
  <c r="B10" i="2"/>
  <c r="A10" i="2"/>
  <c r="D9" i="2"/>
  <c r="C9" i="2"/>
  <c r="E9" i="2" s="1"/>
  <c r="F9" i="2"/>
  <c r="B9" i="2"/>
  <c r="A9" i="2"/>
  <c r="D8" i="2"/>
  <c r="C8" i="2"/>
  <c r="E8" i="2" s="1"/>
  <c r="F8" i="2"/>
  <c r="B8" i="2"/>
  <c r="A8" i="2"/>
  <c r="D7" i="2"/>
  <c r="C7" i="2"/>
  <c r="E7" i="2"/>
  <c r="B7" i="2"/>
  <c r="A7" i="2"/>
  <c r="D6" i="2"/>
  <c r="C6" i="2"/>
  <c r="F6" i="2" s="1"/>
  <c r="B6" i="2"/>
  <c r="A6" i="2"/>
  <c r="D5" i="2"/>
  <c r="C5" i="2"/>
  <c r="E5" i="2" s="1"/>
  <c r="F5" i="2"/>
  <c r="B5" i="2"/>
  <c r="A5" i="2"/>
  <c r="D4" i="2"/>
  <c r="C4" i="2"/>
  <c r="F4" i="2"/>
  <c r="B4" i="2"/>
  <c r="A4" i="2"/>
  <c r="D3" i="2"/>
  <c r="C3" i="2"/>
  <c r="E3" i="2" s="1"/>
  <c r="B3" i="2"/>
  <c r="A3" i="2"/>
  <c r="D2" i="2"/>
  <c r="C2" i="2"/>
  <c r="F2" i="2" s="1"/>
  <c r="B2" i="2"/>
  <c r="A2" i="2"/>
  <c r="D1" i="2"/>
  <c r="C1" i="2"/>
  <c r="B1" i="2"/>
  <c r="A1" i="2"/>
  <c r="F11" i="2"/>
  <c r="E11" i="2"/>
  <c r="F7" i="2"/>
  <c r="H5" i="1"/>
  <c r="G5" i="1"/>
  <c r="H4" i="1"/>
  <c r="G4" i="1"/>
  <c r="H3" i="1"/>
  <c r="G3" i="1"/>
  <c r="H2" i="1"/>
  <c r="G2" i="1"/>
  <c r="E4" i="2"/>
  <c r="E2" i="2" l="1"/>
  <c r="F3" i="2"/>
  <c r="E6" i="2"/>
  <c r="E10" i="2"/>
</calcChain>
</file>

<file path=xl/sharedStrings.xml><?xml version="1.0" encoding="utf-8"?>
<sst xmlns="http://schemas.openxmlformats.org/spreadsheetml/2006/main" count="51" uniqueCount="27">
  <si>
    <t>Nombre</t>
  </si>
  <si>
    <t>Genero</t>
  </si>
  <si>
    <t>Edad</t>
  </si>
  <si>
    <t>Puntaje</t>
  </si>
  <si>
    <t>Operaciones</t>
  </si>
  <si>
    <t>Juan Pérez</t>
  </si>
  <si>
    <t>Masculino</t>
  </si>
  <si>
    <t>Suma</t>
  </si>
  <si>
    <t>María García</t>
  </si>
  <si>
    <t>Femenino</t>
  </si>
  <si>
    <t>Promedio</t>
  </si>
  <si>
    <t>Pedro Rodríguez</t>
  </si>
  <si>
    <t>Máximo</t>
  </si>
  <si>
    <t>Ana Martínez</t>
  </si>
  <si>
    <t>Mínimo</t>
  </si>
  <si>
    <t>Carlos López</t>
  </si>
  <si>
    <t>Laura González</t>
  </si>
  <si>
    <t>Andrés Hernández</t>
  </si>
  <si>
    <t>Sofía Díaz</t>
  </si>
  <si>
    <t>Javier Pérez</t>
  </si>
  <si>
    <t>Carolina Sánchez</t>
  </si>
  <si>
    <t>Edad_Puntaje</t>
  </si>
  <si>
    <t>Rango_edad</t>
  </si>
  <si>
    <t>(Todas)</t>
  </si>
  <si>
    <t>Valores</t>
  </si>
  <si>
    <t>Promedio de Puntaje</t>
  </si>
  <si>
    <t>Promedio de 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</si>
</sst>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  <family val="2"/>
    </font>
    <font>
      <b/>
      <sz val="11"/>
      <color rgb="FFFFFFFF"/>
      <name val="Aptos Narrow"/>
      <family val="2"/>
    </font>
    <font>
      <b/>
      <sz val="11"/>
      <color rgb="FF00000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56082"/>
        <bgColor rgb="FF156082"/>
      </patternFill>
    </fill>
    <fill>
      <patternFill patternType="solid">
        <fgColor rgb="FFC0E6F5"/>
        <bgColor rgb="FFC0E6F5"/>
      </patternFill>
    </fill>
  </fills>
  <borders count="16">
    <border>
      <left/>
      <right/>
      <top/>
      <bottom/>
      <diagonal/>
    </border>
    <border>
      <left style="thin">
        <color rgb="FF44B3E1"/>
      </left>
      <right/>
      <top style="thin">
        <color rgb="FF44B3E1"/>
      </top>
      <bottom style="thin">
        <color rgb="FF44B3E1"/>
      </bottom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 style="thin">
        <color rgb="FF44B3E1"/>
      </right>
      <top style="thin">
        <color rgb="FF44B3E1"/>
      </top>
      <bottom style="thin">
        <color rgb="FF44B3E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/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/>
      <bottom style="thin">
        <color rgb="FF44B3E1"/>
      </bottom>
      <diagonal/>
    </border>
    <border>
      <left style="thin">
        <color rgb="FF44B3E1"/>
      </left>
      <right/>
      <top/>
      <bottom style="thin">
        <color rgb="FF44B3E1"/>
      </bottom>
      <diagonal/>
    </border>
    <border>
      <left/>
      <right/>
      <top style="thin">
        <color rgb="FF44B3E1"/>
      </top>
      <bottom/>
      <diagonal/>
    </border>
    <border>
      <left style="thin">
        <color rgb="FF44B3E1"/>
      </left>
      <right/>
      <top style="thin">
        <color rgb="FF44B3E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4" xfId="0" pivotButton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pivotButton="1" applyBorder="1"/>
    <xf numFmtId="0" fontId="0" fillId="0" borderId="11" xfId="0" applyBorder="1"/>
    <xf numFmtId="0" fontId="1" fillId="3" borderId="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Normal" xfId="0" builtinId="0" customBuiltin="1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none"/>
      </font>
      <fill>
        <patternFill patternType="solid">
          <fgColor rgb="FF156082"/>
          <bgColor rgb="FF15608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44B3E1"/>
        </left>
        <right/>
        <top style="thin">
          <color rgb="FF44B3E1"/>
        </top>
        <bottom style="thin">
          <color rgb="FF44B3E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border outline="0">
        <bottom style="thin">
          <color rgb="FF44B3E1"/>
        </bottom>
      </border>
    </dxf>
    <dxf>
      <border outline="0">
        <left style="thin">
          <color rgb="FF44B3E1"/>
        </left>
        <right style="thin">
          <color rgb="FF44B3E1"/>
        </right>
        <top style="thin">
          <color rgb="FF44B3E1"/>
        </top>
        <bottom style="thin">
          <color rgb="FF44B3E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Aptos Narrow"/>
              </a:defRPr>
            </a:pPr>
            <a:r>
              <a:rPr lang="es-ES" sz="1400" b="0" i="0" u="none" strike="noStrike" kern="1200" cap="none" spc="0" baseline="0">
                <a:solidFill>
                  <a:srgbClr val="595959"/>
                </a:solidFill>
                <a:uFillTx/>
                <a:latin typeface="Aptos Narrow"/>
              </a:rPr>
              <a:t>Distribucción de edad por alumnos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Tema_2!$C$1:$C$1</c:f>
              <c:strCache>
                <c:ptCount val="1"/>
                <c:pt idx="0">
                  <c:v>Edad</c:v>
                </c:pt>
              </c:strCache>
            </c:strRef>
          </c:tx>
          <c:spPr>
            <a:solidFill>
              <a:srgbClr val="156082"/>
            </a:solidFill>
            <a:ln>
              <a:noFill/>
            </a:ln>
          </c:spPr>
          <c:invertIfNegative val="0"/>
          <c:cat>
            <c:strRef>
              <c:f>Tema_2!$A$2:$A$11</c:f>
              <c:strCache>
                <c:ptCount val="10"/>
                <c:pt idx="0">
                  <c:v>Juan Pérez</c:v>
                </c:pt>
                <c:pt idx="1">
                  <c:v>María García</c:v>
                </c:pt>
                <c:pt idx="2">
                  <c:v>Pedro Rodríguez</c:v>
                </c:pt>
                <c:pt idx="3">
                  <c:v>Ana Martínez</c:v>
                </c:pt>
                <c:pt idx="4">
                  <c:v>Carlos López</c:v>
                </c:pt>
                <c:pt idx="5">
                  <c:v>Laura González</c:v>
                </c:pt>
                <c:pt idx="6">
                  <c:v>Andrés Hernández</c:v>
                </c:pt>
                <c:pt idx="7">
                  <c:v>Sofía Díaz</c:v>
                </c:pt>
                <c:pt idx="8">
                  <c:v>Javier Pérez</c:v>
                </c:pt>
                <c:pt idx="9">
                  <c:v>Carolina Sánchez</c:v>
                </c:pt>
              </c:strCache>
            </c:strRef>
          </c:cat>
          <c:val>
            <c:numRef>
              <c:f>Tema_2!$C$2:$C$11</c:f>
              <c:numCache>
                <c:formatCode>General</c:formatCode>
                <c:ptCount val="10"/>
                <c:pt idx="0">
                  <c:v>25</c:v>
                </c:pt>
                <c:pt idx="1">
                  <c:v>30</c:v>
                </c:pt>
                <c:pt idx="2">
                  <c:v>28</c:v>
                </c:pt>
                <c:pt idx="3">
                  <c:v>35</c:v>
                </c:pt>
                <c:pt idx="4">
                  <c:v>32</c:v>
                </c:pt>
                <c:pt idx="5">
                  <c:v>27</c:v>
                </c:pt>
                <c:pt idx="6">
                  <c:v>29</c:v>
                </c:pt>
                <c:pt idx="7">
                  <c:v>31</c:v>
                </c:pt>
                <c:pt idx="8">
                  <c:v>26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D-405E-A3AC-E78B903BE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335878976"/>
        <c:axId val="1"/>
      </c:barChart>
      <c:catAx>
        <c:axId val="133587897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Aptos Narrow"/>
                  </a:defRPr>
                </a:pPr>
                <a:r>
                  <a:rPr lang="es-E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Aptos Narrow"/>
                  </a:rPr>
                  <a:t>Nombre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es-E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Aptos Narrow"/>
                  </a:defRPr>
                </a:pPr>
                <a:r>
                  <a:rPr lang="es-E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Aptos Narrow"/>
                  </a:rPr>
                  <a:t>Edad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es-ES"/>
          </a:p>
        </c:txPr>
        <c:crossAx val="1335878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s-ES" sz="1000" b="0" i="0" u="none" strike="noStrike" kern="1200" baseline="0">
          <a:solidFill>
            <a:srgbClr val="000000"/>
          </a:solidFill>
          <a:latin typeface="Aptos Narrow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Aptos Narrow"/>
              </a:defRPr>
            </a:pPr>
            <a:r>
              <a:rPr lang="es-ES" sz="1400" b="0" i="0" u="none" strike="noStrike" kern="1200" cap="none" spc="0" baseline="0">
                <a:solidFill>
                  <a:srgbClr val="595959"/>
                </a:solidFill>
                <a:uFillTx/>
                <a:latin typeface="Aptos Narrow"/>
              </a:rPr>
              <a:t>Distribucción de Puntaje Alumnos</a:t>
            </a:r>
          </a:p>
        </c:rich>
      </c:tx>
      <c:layout>
        <c:manualLayout>
          <c:xMode val="edge"/>
          <c:yMode val="edge"/>
          <c:x val="0.2523508689320812"/>
          <c:y val="2.7797098279381746E-2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Tema_2!$D$1:$D$1</c:f>
              <c:strCache>
                <c:ptCount val="1"/>
                <c:pt idx="0">
                  <c:v>Puntaje</c:v>
                </c:pt>
              </c:strCache>
            </c:strRef>
          </c:tx>
          <c:spPr>
            <a:solidFill>
              <a:srgbClr val="E97132"/>
            </a:solidFill>
            <a:ln>
              <a:noFill/>
            </a:ln>
          </c:spPr>
          <c:invertIfNegative val="0"/>
          <c:cat>
            <c:strRef>
              <c:f>Tema_2!$A$2:$A$11</c:f>
              <c:strCache>
                <c:ptCount val="10"/>
                <c:pt idx="0">
                  <c:v>Juan Pérez</c:v>
                </c:pt>
                <c:pt idx="1">
                  <c:v>María García</c:v>
                </c:pt>
                <c:pt idx="2">
                  <c:v>Pedro Rodríguez</c:v>
                </c:pt>
                <c:pt idx="3">
                  <c:v>Ana Martínez</c:v>
                </c:pt>
                <c:pt idx="4">
                  <c:v>Carlos López</c:v>
                </c:pt>
                <c:pt idx="5">
                  <c:v>Laura González</c:v>
                </c:pt>
                <c:pt idx="6">
                  <c:v>Andrés Hernández</c:v>
                </c:pt>
                <c:pt idx="7">
                  <c:v>Sofía Díaz</c:v>
                </c:pt>
                <c:pt idx="8">
                  <c:v>Javier Pérez</c:v>
                </c:pt>
                <c:pt idx="9">
                  <c:v>Carolina Sánchez</c:v>
                </c:pt>
              </c:strCache>
            </c:strRef>
          </c:cat>
          <c:val>
            <c:numRef>
              <c:f>Tema_2!$D$2:$D$11</c:f>
              <c:numCache>
                <c:formatCode>General</c:formatCode>
                <c:ptCount val="10"/>
                <c:pt idx="0">
                  <c:v>85</c:v>
                </c:pt>
                <c:pt idx="1">
                  <c:v>82</c:v>
                </c:pt>
                <c:pt idx="2">
                  <c:v>78</c:v>
                </c:pt>
                <c:pt idx="3">
                  <c:v>89</c:v>
                </c:pt>
                <c:pt idx="4">
                  <c:v>95</c:v>
                </c:pt>
                <c:pt idx="5">
                  <c:v>80</c:v>
                </c:pt>
                <c:pt idx="6">
                  <c:v>87</c:v>
                </c:pt>
                <c:pt idx="7">
                  <c:v>91</c:v>
                </c:pt>
                <c:pt idx="8">
                  <c:v>83</c:v>
                </c:pt>
                <c:pt idx="9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3-4593-9F53-7E61464F6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335877056"/>
        <c:axId val="1"/>
      </c:barChart>
      <c:catAx>
        <c:axId val="1335877056"/>
        <c:scaling>
          <c:orientation val="minMax"/>
        </c:scaling>
        <c:delete val="0"/>
        <c:axPos val="l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Aptos Narrow"/>
                  </a:defRPr>
                </a:pPr>
                <a:r>
                  <a:rPr lang="es-E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Aptos Narrow"/>
                  </a:rPr>
                  <a:t>Nombre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es-E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es-ES"/>
          </a:p>
        </c:txPr>
        <c:crossAx val="1335877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Aptos Narrow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s-ES" sz="1000" b="0" i="0" u="none" strike="noStrike" kern="1200" baseline="0">
          <a:solidFill>
            <a:srgbClr val="000000"/>
          </a:solidFill>
          <a:latin typeface="Aptos Narrow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Aptos Narrow"/>
              </a:defRPr>
            </a:pPr>
            <a:r>
              <a:rPr lang="es-ES" sz="1400" b="0" i="0" u="none" strike="noStrike" kern="1200" cap="none" spc="0" baseline="0">
                <a:solidFill>
                  <a:srgbClr val="595959"/>
                </a:solidFill>
                <a:uFillTx/>
                <a:latin typeface="Aptos Narrow"/>
              </a:rPr>
              <a:t>Correlación entre la  Edad y Puntaje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Tema_2!$D$1:$D$1</c:f>
              <c:strCache>
                <c:ptCount val="1"/>
                <c:pt idx="0">
                  <c:v>Puntaje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</c:marker>
          <c:trendline>
            <c:spPr>
              <a:ln w="19046" cap="rnd">
                <a:solidFill>
                  <a:srgbClr val="156082"/>
                </a:solidFill>
                <a:custDash>
                  <a:ds d="200000" sp="0"/>
                </a:custDash>
              </a:ln>
            </c:spPr>
            <c:trendlineType val="linear"/>
            <c:dispRSqr val="1"/>
            <c:dispEq val="1"/>
            <c:trendlineLbl>
              <c:layout>
                <c:manualLayout>
                  <c:x val="0.10750241687628348"/>
                  <c:y val="0.12921986665931307"/>
                </c:manualLayout>
              </c:layout>
              <c:numFmt formatCode="General" sourceLinked="0"/>
              <c:spPr>
                <a:noFill/>
                <a:ln>
                  <a:noFill/>
                </a:ln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900" b="0" i="0" u="none" strike="noStrike" kern="1200" baseline="0">
                      <a:solidFill>
                        <a:srgbClr val="595959"/>
                      </a:solidFill>
                      <a:latin typeface="Aptos Narrow"/>
                    </a:defRPr>
                  </a:pPr>
                  <a:endParaRPr lang="es-ES"/>
                </a:p>
              </c:txPr>
            </c:trendlineLbl>
          </c:trendline>
          <c:xVal>
            <c:numRef>
              <c:f>Tema_2!$C$2:$C$11</c:f>
              <c:numCache>
                <c:formatCode>General</c:formatCode>
                <c:ptCount val="10"/>
                <c:pt idx="0">
                  <c:v>25</c:v>
                </c:pt>
                <c:pt idx="1">
                  <c:v>30</c:v>
                </c:pt>
                <c:pt idx="2">
                  <c:v>28</c:v>
                </c:pt>
                <c:pt idx="3">
                  <c:v>35</c:v>
                </c:pt>
                <c:pt idx="4">
                  <c:v>32</c:v>
                </c:pt>
                <c:pt idx="5">
                  <c:v>27</c:v>
                </c:pt>
                <c:pt idx="6">
                  <c:v>29</c:v>
                </c:pt>
                <c:pt idx="7">
                  <c:v>31</c:v>
                </c:pt>
                <c:pt idx="8">
                  <c:v>26</c:v>
                </c:pt>
                <c:pt idx="9">
                  <c:v>33</c:v>
                </c:pt>
              </c:numCache>
            </c:numRef>
          </c:xVal>
          <c:yVal>
            <c:numRef>
              <c:f>Tema_2!$D$2:$D$11</c:f>
              <c:numCache>
                <c:formatCode>General</c:formatCode>
                <c:ptCount val="10"/>
                <c:pt idx="0">
                  <c:v>85</c:v>
                </c:pt>
                <c:pt idx="1">
                  <c:v>82</c:v>
                </c:pt>
                <c:pt idx="2">
                  <c:v>78</c:v>
                </c:pt>
                <c:pt idx="3">
                  <c:v>89</c:v>
                </c:pt>
                <c:pt idx="4">
                  <c:v>95</c:v>
                </c:pt>
                <c:pt idx="5">
                  <c:v>80</c:v>
                </c:pt>
                <c:pt idx="6">
                  <c:v>87</c:v>
                </c:pt>
                <c:pt idx="7">
                  <c:v>91</c:v>
                </c:pt>
                <c:pt idx="8">
                  <c:v>83</c:v>
                </c:pt>
                <c:pt idx="9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05-4383-9F9A-F726FCB0D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673583"/>
        <c:axId val="1"/>
      </c:scatterChart>
      <c:valAx>
        <c:axId val="1473673583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Aptos Narrow"/>
                  </a:defRPr>
                </a:pPr>
                <a:r>
                  <a:rPr lang="es-E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Aptos Narrow"/>
                  </a:rPr>
                  <a:t>Edad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Aptos Narrow"/>
                <a:ea typeface="Aptos Narrow"/>
                <a:cs typeface="Aptos Narrow"/>
              </a:defRPr>
            </a:pPr>
            <a:endParaRPr lang="es-E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Aptos Narrow"/>
                  </a:defRPr>
                </a:pPr>
                <a:r>
                  <a:rPr lang="es-E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Aptos Narrow"/>
                  </a:rPr>
                  <a:t>Puntaje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es-ES"/>
          </a:p>
        </c:txPr>
        <c:crossAx val="1473673583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s-ES" sz="1000" b="0" i="0" u="none" strike="noStrike" kern="1200" baseline="0">
          <a:solidFill>
            <a:srgbClr val="000000"/>
          </a:solidFill>
          <a:latin typeface="Aptos Narrow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1" i="0" u="none" strike="noStrike" kern="1200" cap="all" spc="50" baseline="0">
                <a:solidFill>
                  <a:srgbClr val="595959"/>
                </a:solidFill>
                <a:latin typeface="Aptos Narrow"/>
              </a:defRPr>
            </a:pPr>
            <a:r>
              <a:rPr lang="es-ES" sz="1400" b="1" i="0" u="none" strike="noStrike" kern="1200" cap="all" spc="50" baseline="0">
                <a:solidFill>
                  <a:srgbClr val="595959"/>
                </a:solidFill>
                <a:uFillTx/>
                <a:latin typeface="Aptos Narrow"/>
              </a:rPr>
              <a:t>Distribucción de Género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rgbClr val="15608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0-AB3F-4FFE-9E13-0E1C94093E47}"/>
              </c:ext>
            </c:extLst>
          </c:dPt>
          <c:dPt>
            <c:idx val="1"/>
            <c:bubble3D val="0"/>
            <c:spPr>
              <a:solidFill>
                <a:srgbClr val="E9713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B3F-4FFE-9E13-0E1C94093E4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1" i="0" u="none" strike="noStrike" kern="1200" baseline="0">
                    <a:solidFill>
                      <a:srgbClr val="FFFFFF"/>
                    </a:solidFill>
                    <a:latin typeface="Aptos Narrow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Lit>
              <c:ptCount val="2"/>
              <c:pt idx="0">
                <c:v>Femenino</c:v>
              </c:pt>
              <c:pt idx="1">
                <c:v>Masculino</c:v>
              </c:pt>
            </c:strLit>
          </c:cat>
          <c:val>
            <c:numLit>
              <c:formatCode>General</c:formatCode>
              <c:ptCount val="2"/>
              <c:pt idx="0">
                <c:v>5</c:v>
              </c:pt>
              <c:pt idx="1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2-AB3F-4FFE-9E13-0E1C94093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 w="25400"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Aptos Narrow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s-ES" sz="900" b="0" i="0" u="none" strike="noStrike" kern="1200" baseline="0">
          <a:solidFill>
            <a:srgbClr val="000000"/>
          </a:solidFill>
          <a:latin typeface="Aptos Narrow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13</xdr:row>
      <xdr:rowOff>83820</xdr:rowOff>
    </xdr:from>
    <xdr:to>
      <xdr:col>4</xdr:col>
      <xdr:colOff>662940</xdr:colOff>
      <xdr:row>28</xdr:row>
      <xdr:rowOff>114300</xdr:rowOff>
    </xdr:to>
    <xdr:graphicFrame macro="">
      <xdr:nvGraphicFramePr>
        <xdr:cNvPr id="2049" name="Gráfico 5" descr="Tipo de gráfico: Columnas agrupadas. &quot;Edad&quot;&#10;&#10;Descripción generada automáticamente">
          <a:extLst>
            <a:ext uri="{FF2B5EF4-FFF2-40B4-BE49-F238E27FC236}">
              <a16:creationId xmlns:a16="http://schemas.microsoft.com/office/drawing/2014/main" id="{BD52C3C2-20EC-1BD7-39FD-059AEBE23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1196340</xdr:colOff>
      <xdr:row>13</xdr:row>
      <xdr:rowOff>53340</xdr:rowOff>
    </xdr:from>
    <xdr:to>
      <xdr:col>10</xdr:col>
      <xdr:colOff>320040</xdr:colOff>
      <xdr:row>28</xdr:row>
      <xdr:rowOff>91440</xdr:rowOff>
    </xdr:to>
    <xdr:graphicFrame macro="">
      <xdr:nvGraphicFramePr>
        <xdr:cNvPr id="2050" name="Gráfico 7" descr="Tipo de gráfico: Barras agrupadas. &quot;Edad&quot;, &quot;Puntaje&quot; por &quot;Nombre&quot;&#10;&#10;Descripción generada automáticamente">
          <a:extLst>
            <a:ext uri="{FF2B5EF4-FFF2-40B4-BE49-F238E27FC236}">
              <a16:creationId xmlns:a16="http://schemas.microsoft.com/office/drawing/2014/main" id="{513B0656-710A-4C8C-24C6-C44B0B825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213360</xdr:colOff>
      <xdr:row>30</xdr:row>
      <xdr:rowOff>137160</xdr:rowOff>
    </xdr:from>
    <xdr:to>
      <xdr:col>4</xdr:col>
      <xdr:colOff>678180</xdr:colOff>
      <xdr:row>45</xdr:row>
      <xdr:rowOff>167640</xdr:rowOff>
    </xdr:to>
    <xdr:graphicFrame macro="">
      <xdr:nvGraphicFramePr>
        <xdr:cNvPr id="2051" name="Gráfico 8" descr="Tipo de gráfico: Dispersión. Campo: Edad y campo: Puntaje parece estar muy correlacionado.&#10;&#10;Descripción generada automáticamente">
          <a:extLst>
            <a:ext uri="{FF2B5EF4-FFF2-40B4-BE49-F238E27FC236}">
              <a16:creationId xmlns:a16="http://schemas.microsoft.com/office/drawing/2014/main" id="{E8F54C97-79F3-99E9-AC8D-FD6849611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1165860</xdr:colOff>
      <xdr:row>30</xdr:row>
      <xdr:rowOff>152400</xdr:rowOff>
    </xdr:from>
    <xdr:to>
      <xdr:col>10</xdr:col>
      <xdr:colOff>525780</xdr:colOff>
      <xdr:row>46</xdr:row>
      <xdr:rowOff>0</xdr:rowOff>
    </xdr:to>
    <xdr:graphicFrame macro="">
      <xdr:nvGraphicFramePr>
        <xdr:cNvPr id="2052" name="Gráfico 10">
          <a:extLst>
            <a:ext uri="{FF2B5EF4-FFF2-40B4-BE49-F238E27FC236}">
              <a16:creationId xmlns:a16="http://schemas.microsoft.com/office/drawing/2014/main" id="{3390B9F8-BC49-43C1-6550-E44796297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366.925941203706" createdVersion="4" refreshedVersion="8" minRefreshableVersion="3" recordCount="10" xr:uid="{00000000-000A-0000-FFFF-FFFF07000000}">
  <cacheSource type="worksheet">
    <worksheetSource ref="A1:F11" sheet="Tema_2"/>
  </cacheSource>
  <cacheFields count="6">
    <cacheField name="Nombre" numFmtId="0">
      <sharedItems count="10">
        <s v="Juan Pérez"/>
        <s v="María García"/>
        <s v="Pedro Rodríguez"/>
        <s v="Ana Martínez"/>
        <s v="Carlos López"/>
        <s v="Laura González"/>
        <s v="Andrés Hernández"/>
        <s v="Sofía Díaz"/>
        <s v="Javier Pérez"/>
        <s v="Carolina Sánchez"/>
      </sharedItems>
    </cacheField>
    <cacheField name="Genero" numFmtId="0">
      <sharedItems count="2">
        <s v="Masculino"/>
        <s v="Femenino"/>
      </sharedItems>
    </cacheField>
    <cacheField name="Edad" numFmtId="0">
      <sharedItems containsSemiMixedTypes="0" containsString="0" containsNumber="1" containsInteger="1" minValue="25" maxValue="35"/>
    </cacheField>
    <cacheField name="Puntaje" numFmtId="0">
      <sharedItems containsSemiMixedTypes="0" containsString="0" containsNumber="1" containsInteger="1" minValue="78" maxValue="95"/>
    </cacheField>
    <cacheField name="Edad_Puntaje" numFmtId="0">
      <sharedItems count="2">
        <s v="No cumple"/>
        <s v="Cumple"/>
      </sharedItems>
    </cacheField>
    <cacheField name="Rango_edad" numFmtId="0">
      <sharedItems count="3">
        <s v="20-25"/>
        <s v="25-30"/>
        <s v="30-3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3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>
  <location ref="A5:C16" firstHeaderRow="1" firstDataRow="2" firstDataCol="1" rowPageCount="3" colPageCount="1"/>
  <pivotFields count="6">
    <pivotField axis="axisRow" compact="0" showAll="0" includeNewItemsInFilter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compact="0" showAll="0" includeNewItemsInFilter="1">
      <items count="3">
        <item x="0"/>
        <item x="1"/>
        <item t="default"/>
      </items>
    </pivotField>
    <pivotField dataField="1" compact="0" showAll="0" includeNewItemsInFilter="1"/>
    <pivotField dataField="1" compact="0" showAll="0" includeNewItemsInFilter="1"/>
    <pivotField axis="axisPage" compact="0" showAll="0" includeNewItemsInFilter="1">
      <items count="3">
        <item x="0"/>
        <item x="1"/>
        <item t="default"/>
      </items>
    </pivotField>
    <pivotField axis="axisPage" compact="0" showAll="0" includeNewItemsInFilter="1">
      <items count="4">
        <item x="0"/>
        <item x="1"/>
        <item x="2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0"/>
    <pageField fld="5" hier="0"/>
    <pageField fld="4" hier="0"/>
  </pageFields>
  <dataFields count="2">
    <dataField name="Promedio de Puntaje" fld="3" subtotal="average" baseField="4" baseItem="1048828"/>
    <dataField name="Promedio de Edad" fld="2" subtotal="average" baseField="5" baseItem="104882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3" displayName="Tabla3" ref="A1:D11" totalsRowShown="0" headerRowDxfId="0" dataDxfId="1" headerRowBorderDxfId="6" tableBorderDxfId="7">
  <tableColumns count="4">
    <tableColumn id="1" xr3:uid="{00000000-0010-0000-0000-000001000000}" name="Nombre" dataDxfId="5"/>
    <tableColumn id="2" xr3:uid="{00000000-0010-0000-0000-000002000000}" name="Genero" dataDxfId="4"/>
    <tableColumn id="3" xr3:uid="{00000000-0010-0000-0000-000003000000}" name="Edad" dataDxfId="3"/>
    <tableColumn id="4" xr3:uid="{00000000-0010-0000-0000-000004000000}" name="Puntaje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8"/>
  <sheetViews>
    <sheetView tabSelected="1" workbookViewId="0">
      <selection activeCell="D16" sqref="D16"/>
    </sheetView>
  </sheetViews>
  <sheetFormatPr baseColWidth="10" defaultRowHeight="14.4" x14ac:dyDescent="0.3"/>
  <cols>
    <col min="1" max="1" width="23.77734375" customWidth="1"/>
    <col min="2" max="2" width="17.44140625" customWidth="1"/>
    <col min="3" max="4" width="11.5546875" customWidth="1"/>
    <col min="5" max="22" width="11.5546875" style="1" customWidth="1"/>
    <col min="23" max="23" width="11.5546875" customWidth="1"/>
  </cols>
  <sheetData>
    <row r="1" spans="1:8" x14ac:dyDescent="0.3">
      <c r="A1" s="24" t="s">
        <v>0</v>
      </c>
      <c r="B1" s="25" t="s">
        <v>1</v>
      </c>
      <c r="C1" s="24" t="s">
        <v>2</v>
      </c>
      <c r="D1" s="24" t="s">
        <v>3</v>
      </c>
      <c r="F1" s="23" t="s">
        <v>4</v>
      </c>
      <c r="G1" s="23"/>
      <c r="H1" s="23"/>
    </row>
    <row r="2" spans="1:8" x14ac:dyDescent="0.3">
      <c r="A2" s="4" t="s">
        <v>5</v>
      </c>
      <c r="B2" s="8" t="s">
        <v>6</v>
      </c>
      <c r="C2" s="4">
        <v>25</v>
      </c>
      <c r="D2" s="4">
        <v>85</v>
      </c>
      <c r="F2" s="3" t="s">
        <v>7</v>
      </c>
      <c r="G2" s="4">
        <f>SUM(C2:C11)</f>
        <v>296</v>
      </c>
      <c r="H2" s="4">
        <f>SUM(D2:D11)</f>
        <v>858</v>
      </c>
    </row>
    <row r="3" spans="1:8" x14ac:dyDescent="0.3">
      <c r="A3" s="11" t="s">
        <v>8</v>
      </c>
      <c r="B3" s="10" t="s">
        <v>9</v>
      </c>
      <c r="C3" s="11">
        <v>30</v>
      </c>
      <c r="D3" s="11">
        <v>82</v>
      </c>
      <c r="F3" s="3" t="s">
        <v>10</v>
      </c>
      <c r="G3" s="4">
        <f>AVERAGE(C2:C11)</f>
        <v>29.6</v>
      </c>
      <c r="H3" s="4">
        <f>AVERAGE(D2:D11)</f>
        <v>85.8</v>
      </c>
    </row>
    <row r="4" spans="1:8" x14ac:dyDescent="0.3">
      <c r="A4" s="4" t="s">
        <v>11</v>
      </c>
      <c r="B4" s="8" t="s">
        <v>6</v>
      </c>
      <c r="C4" s="4">
        <v>28</v>
      </c>
      <c r="D4" s="4">
        <v>78</v>
      </c>
      <c r="F4" s="3" t="s">
        <v>12</v>
      </c>
      <c r="G4" s="4">
        <f>MAX(C2:C11)</f>
        <v>35</v>
      </c>
      <c r="H4" s="4">
        <f>MAX(D2:D11)</f>
        <v>95</v>
      </c>
    </row>
    <row r="5" spans="1:8" x14ac:dyDescent="0.3">
      <c r="A5" s="11" t="s">
        <v>13</v>
      </c>
      <c r="B5" s="10" t="s">
        <v>9</v>
      </c>
      <c r="C5" s="11">
        <v>35</v>
      </c>
      <c r="D5" s="11">
        <v>89</v>
      </c>
      <c r="F5" s="3" t="s">
        <v>14</v>
      </c>
      <c r="G5" s="4">
        <f>+MIN(C2:C11)</f>
        <v>25</v>
      </c>
      <c r="H5" s="4">
        <f>+MIN(D2:D11)</f>
        <v>78</v>
      </c>
    </row>
    <row r="6" spans="1:8" x14ac:dyDescent="0.3">
      <c r="A6" s="4" t="s">
        <v>15</v>
      </c>
      <c r="B6" s="8" t="s">
        <v>6</v>
      </c>
      <c r="C6" s="4">
        <v>32</v>
      </c>
      <c r="D6" s="4">
        <v>95</v>
      </c>
    </row>
    <row r="7" spans="1:8" x14ac:dyDescent="0.3">
      <c r="A7" s="11" t="s">
        <v>16</v>
      </c>
      <c r="B7" s="10" t="s">
        <v>9</v>
      </c>
      <c r="C7" s="11">
        <v>27</v>
      </c>
      <c r="D7" s="11">
        <v>80</v>
      </c>
    </row>
    <row r="8" spans="1:8" x14ac:dyDescent="0.3">
      <c r="A8" s="4" t="s">
        <v>17</v>
      </c>
      <c r="B8" s="8" t="s">
        <v>6</v>
      </c>
      <c r="C8" s="4">
        <v>29</v>
      </c>
      <c r="D8" s="4">
        <v>87</v>
      </c>
    </row>
    <row r="9" spans="1:8" x14ac:dyDescent="0.3">
      <c r="A9" s="11" t="s">
        <v>18</v>
      </c>
      <c r="B9" s="10" t="s">
        <v>9</v>
      </c>
      <c r="C9" s="11">
        <v>31</v>
      </c>
      <c r="D9" s="11">
        <v>91</v>
      </c>
    </row>
    <row r="10" spans="1:8" x14ac:dyDescent="0.3">
      <c r="A10" s="4" t="s">
        <v>19</v>
      </c>
      <c r="B10" s="8" t="s">
        <v>6</v>
      </c>
      <c r="C10" s="4">
        <v>26</v>
      </c>
      <c r="D10" s="4">
        <v>83</v>
      </c>
    </row>
    <row r="11" spans="1:8" x14ac:dyDescent="0.3">
      <c r="A11" s="26" t="s">
        <v>20</v>
      </c>
      <c r="B11" s="27" t="s">
        <v>9</v>
      </c>
      <c r="C11" s="26">
        <v>33</v>
      </c>
      <c r="D11" s="26">
        <v>88</v>
      </c>
    </row>
    <row r="12" spans="1:8" s="1" customFormat="1" x14ac:dyDescent="0.3">
      <c r="A12" s="5"/>
      <c r="B12" s="5"/>
      <c r="C12" s="5"/>
      <c r="D12" s="5"/>
    </row>
    <row r="13" spans="1:8" s="1" customFormat="1" x14ac:dyDescent="0.3"/>
    <row r="14" spans="1:8" s="1" customFormat="1" x14ac:dyDescent="0.3"/>
    <row r="15" spans="1:8" s="1" customFormat="1" x14ac:dyDescent="0.3"/>
    <row r="16" spans="1:8" s="1" customFormat="1" x14ac:dyDescent="0.3"/>
    <row r="17" s="1" customFormat="1" x14ac:dyDescent="0.3"/>
    <row r="18" s="1" customFormat="1" x14ac:dyDescent="0.3"/>
    <row r="19" s="1" customFormat="1" x14ac:dyDescent="0.3"/>
    <row r="20" s="1" customFormat="1" x14ac:dyDescent="0.3"/>
    <row r="21" s="1" customFormat="1" x14ac:dyDescent="0.3"/>
    <row r="22" s="1" customFormat="1" x14ac:dyDescent="0.3"/>
    <row r="23" s="1" customFormat="1" x14ac:dyDescent="0.3"/>
    <row r="24" s="1" customFormat="1" x14ac:dyDescent="0.3"/>
    <row r="25" s="1" customFormat="1" x14ac:dyDescent="0.3"/>
    <row r="26" s="1" customFormat="1" x14ac:dyDescent="0.3"/>
    <row r="27" s="1" customFormat="1" x14ac:dyDescent="0.3"/>
    <row r="28" s="1" customFormat="1" x14ac:dyDescent="0.3"/>
    <row r="29" s="1" customFormat="1" x14ac:dyDescent="0.3"/>
    <row r="30" s="1" customFormat="1" x14ac:dyDescent="0.3"/>
    <row r="31" s="1" customFormat="1" x14ac:dyDescent="0.3"/>
    <row r="32" s="1" customFormat="1" x14ac:dyDescent="0.3"/>
    <row r="33" s="1" customFormat="1" x14ac:dyDescent="0.3"/>
    <row r="34" s="1" customFormat="1" x14ac:dyDescent="0.3"/>
    <row r="35" s="1" customFormat="1" x14ac:dyDescent="0.3"/>
    <row r="36" s="1" customFormat="1" x14ac:dyDescent="0.3"/>
    <row r="37" s="1" customFormat="1" x14ac:dyDescent="0.3"/>
    <row r="38" s="1" customFormat="1" x14ac:dyDescent="0.3"/>
    <row r="39" s="1" customFormat="1" x14ac:dyDescent="0.3"/>
    <row r="40" s="1" customFormat="1" x14ac:dyDescent="0.3"/>
    <row r="41" s="1" customFormat="1" x14ac:dyDescent="0.3"/>
    <row r="42" s="1" customFormat="1" x14ac:dyDescent="0.3"/>
    <row r="43" s="1" customFormat="1" x14ac:dyDescent="0.3"/>
    <row r="44" s="1" customFormat="1" x14ac:dyDescent="0.3"/>
    <row r="45" s="1" customFormat="1" x14ac:dyDescent="0.3"/>
    <row r="46" s="1" customFormat="1" x14ac:dyDescent="0.3"/>
    <row r="47" s="1" customFormat="1" x14ac:dyDescent="0.3"/>
    <row r="48" s="1" customFormat="1" x14ac:dyDescent="0.3"/>
    <row r="49" s="1" customFormat="1" x14ac:dyDescent="0.3"/>
    <row r="50" s="1" customFormat="1" x14ac:dyDescent="0.3"/>
    <row r="51" s="1" customFormat="1" x14ac:dyDescent="0.3"/>
    <row r="52" s="1" customFormat="1" x14ac:dyDescent="0.3"/>
    <row r="53" s="1" customFormat="1" x14ac:dyDescent="0.3"/>
    <row r="54" s="1" customFormat="1" x14ac:dyDescent="0.3"/>
    <row r="55" s="1" customFormat="1" x14ac:dyDescent="0.3"/>
    <row r="56" s="1" customFormat="1" x14ac:dyDescent="0.3"/>
    <row r="57" s="1" customFormat="1" x14ac:dyDescent="0.3"/>
    <row r="58" s="1" customFormat="1" x14ac:dyDescent="0.3"/>
    <row r="59" s="1" customFormat="1" x14ac:dyDescent="0.3"/>
    <row r="60" s="1" customFormat="1" x14ac:dyDescent="0.3"/>
    <row r="61" s="1" customFormat="1" x14ac:dyDescent="0.3"/>
    <row r="62" s="1" customFormat="1" x14ac:dyDescent="0.3"/>
    <row r="63" s="1" customFormat="1" x14ac:dyDescent="0.3"/>
    <row r="64" s="1" customFormat="1" x14ac:dyDescent="0.3"/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  <row r="73" s="1" customFormat="1" x14ac:dyDescent="0.3"/>
    <row r="74" s="1" customFormat="1" x14ac:dyDescent="0.3"/>
    <row r="75" s="1" customFormat="1" x14ac:dyDescent="0.3"/>
    <row r="76" s="1" customFormat="1" x14ac:dyDescent="0.3"/>
    <row r="77" s="1" customFormat="1" x14ac:dyDescent="0.3"/>
    <row r="78" s="1" customFormat="1" x14ac:dyDescent="0.3"/>
    <row r="79" s="1" customFormat="1" x14ac:dyDescent="0.3"/>
    <row r="80" s="1" customFormat="1" x14ac:dyDescent="0.3"/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  <row r="114" s="1" customFormat="1" x14ac:dyDescent="0.3"/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  <row r="123" s="1" customFormat="1" x14ac:dyDescent="0.3"/>
    <row r="124" s="1" customFormat="1" x14ac:dyDescent="0.3"/>
    <row r="125" s="1" customFormat="1" x14ac:dyDescent="0.3"/>
    <row r="126" s="1" customFormat="1" x14ac:dyDescent="0.3"/>
    <row r="127" s="1" customFormat="1" x14ac:dyDescent="0.3"/>
    <row r="128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  <row r="202" s="1" customFormat="1" x14ac:dyDescent="0.3"/>
    <row r="203" s="1" customFormat="1" x14ac:dyDescent="0.3"/>
    <row r="204" s="1" customFormat="1" x14ac:dyDescent="0.3"/>
    <row r="205" s="1" customFormat="1" x14ac:dyDescent="0.3"/>
    <row r="206" s="1" customFormat="1" x14ac:dyDescent="0.3"/>
    <row r="207" s="1" customFormat="1" x14ac:dyDescent="0.3"/>
    <row r="208" s="1" customFormat="1" x14ac:dyDescent="0.3"/>
  </sheetData>
  <mergeCells count="1">
    <mergeCell ref="F1:H1"/>
  </mergeCells>
  <pageMargins left="0.70000000000000007" right="0.70000000000000007" top="0.75" bottom="0.75" header="0.30000000000000004" footer="0.30000000000000004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sqref="A1:D11"/>
    </sheetView>
  </sheetViews>
  <sheetFormatPr baseColWidth="10" defaultRowHeight="14.4" x14ac:dyDescent="0.3"/>
  <cols>
    <col min="1" max="1" width="19.77734375" style="1" customWidth="1"/>
    <col min="2" max="2" width="18.5546875" style="1" customWidth="1"/>
    <col min="3" max="3" width="10.33203125" style="1" customWidth="1"/>
    <col min="4" max="4" width="11.21875" style="1" customWidth="1"/>
    <col min="5" max="5" width="20" style="1" customWidth="1"/>
    <col min="6" max="6" width="13.6640625" style="1" customWidth="1"/>
    <col min="7" max="7" width="11.5546875" style="1" customWidth="1"/>
    <col min="8" max="16384" width="11.5546875" style="1"/>
  </cols>
  <sheetData>
    <row r="1" spans="1:6" ht="16.8" customHeight="1" x14ac:dyDescent="0.3">
      <c r="A1" s="2" t="str">
        <f>+Tema_1!$A$1</f>
        <v>Nombre</v>
      </c>
      <c r="B1" s="2" t="str">
        <f>+Tema_1!$B$1</f>
        <v>Genero</v>
      </c>
      <c r="C1" s="6" t="str">
        <f>+Tema_1!$C$1</f>
        <v>Edad</v>
      </c>
      <c r="D1" s="7" t="str">
        <f>+Tema_1!$D$1</f>
        <v>Puntaje</v>
      </c>
      <c r="E1" s="7" t="s">
        <v>21</v>
      </c>
      <c r="F1" s="7" t="s">
        <v>22</v>
      </c>
    </row>
    <row r="2" spans="1:6" x14ac:dyDescent="0.3">
      <c r="A2" s="8" t="str">
        <f>+Tema_1!$A2</f>
        <v>Juan Pérez</v>
      </c>
      <c r="B2" s="8" t="str">
        <f>+Tema_1!$B2</f>
        <v>Masculino</v>
      </c>
      <c r="C2" s="4">
        <f>+Tema_1!$C2</f>
        <v>25</v>
      </c>
      <c r="D2" s="9">
        <f>IFERROR(Tema_1!$D2, "Error")</f>
        <v>85</v>
      </c>
      <c r="E2" s="9" t="str">
        <f t="shared" ref="E2:E11" si="0">+IF(AND(C2:C11&gt;30, D2:D11&gt;=90), "Cumple", "No cumple")</f>
        <v>No cumple</v>
      </c>
      <c r="F2" s="9" t="str">
        <f t="shared" ref="F2:F11" si="1">+IF(AND(C2&gt;=20, C2&lt;=25), "20-25", IF(AND(C2&gt;25, C2&lt;=30), "25-30", IF(AND(C2&gt;30, C2&lt;=35), "30-35", "Fuera de rango")))</f>
        <v>20-25</v>
      </c>
    </row>
    <row r="3" spans="1:6" x14ac:dyDescent="0.3">
      <c r="A3" s="10" t="str">
        <f>+Tema_1!$A3</f>
        <v>María García</v>
      </c>
      <c r="B3" s="10" t="str">
        <f>+Tema_1!$B3</f>
        <v>Femenino</v>
      </c>
      <c r="C3" s="11">
        <f>+Tema_1!$C3</f>
        <v>30</v>
      </c>
      <c r="D3" s="12">
        <f>IFERROR(Tema_1!$D3, "Error")</f>
        <v>82</v>
      </c>
      <c r="E3" s="12" t="str">
        <f t="shared" si="0"/>
        <v>No cumple</v>
      </c>
      <c r="F3" s="12" t="str">
        <f t="shared" si="1"/>
        <v>25-30</v>
      </c>
    </row>
    <row r="4" spans="1:6" x14ac:dyDescent="0.3">
      <c r="A4" s="8" t="str">
        <f>+Tema_1!$A4</f>
        <v>Pedro Rodríguez</v>
      </c>
      <c r="B4" s="8" t="str">
        <f>+Tema_1!$B4</f>
        <v>Masculino</v>
      </c>
      <c r="C4" s="4">
        <f>+Tema_1!$C4</f>
        <v>28</v>
      </c>
      <c r="D4" s="9">
        <f>IFERROR(Tema_1!$D4, "Error")</f>
        <v>78</v>
      </c>
      <c r="E4" s="9" t="str">
        <f t="shared" si="0"/>
        <v>No cumple</v>
      </c>
      <c r="F4" s="9" t="str">
        <f t="shared" si="1"/>
        <v>25-30</v>
      </c>
    </row>
    <row r="5" spans="1:6" x14ac:dyDescent="0.3">
      <c r="A5" s="10" t="str">
        <f>+Tema_1!$A5</f>
        <v>Ana Martínez</v>
      </c>
      <c r="B5" s="10" t="str">
        <f>+Tema_1!$B5</f>
        <v>Femenino</v>
      </c>
      <c r="C5" s="11">
        <f>+Tema_1!$C5</f>
        <v>35</v>
      </c>
      <c r="D5" s="12">
        <f>IFERROR(Tema_1!$D5, "Error")</f>
        <v>89</v>
      </c>
      <c r="E5" s="12" t="str">
        <f t="shared" si="0"/>
        <v>No cumple</v>
      </c>
      <c r="F5" s="12" t="str">
        <f t="shared" si="1"/>
        <v>30-35</v>
      </c>
    </row>
    <row r="6" spans="1:6" x14ac:dyDescent="0.3">
      <c r="A6" s="8" t="str">
        <f>+Tema_1!$A6</f>
        <v>Carlos López</v>
      </c>
      <c r="B6" s="8" t="str">
        <f>+Tema_1!$B6</f>
        <v>Masculino</v>
      </c>
      <c r="C6" s="4">
        <f>+Tema_1!$C6</f>
        <v>32</v>
      </c>
      <c r="D6" s="9">
        <f>IFERROR(Tema_1!$D6, "Error")</f>
        <v>95</v>
      </c>
      <c r="E6" s="9" t="str">
        <f t="shared" si="0"/>
        <v>Cumple</v>
      </c>
      <c r="F6" s="9" t="str">
        <f t="shared" si="1"/>
        <v>30-35</v>
      </c>
    </row>
    <row r="7" spans="1:6" x14ac:dyDescent="0.3">
      <c r="A7" s="10" t="str">
        <f>+Tema_1!$A7</f>
        <v>Laura González</v>
      </c>
      <c r="B7" s="10" t="str">
        <f>+Tema_1!$B7</f>
        <v>Femenino</v>
      </c>
      <c r="C7" s="11">
        <f>+Tema_1!$C7</f>
        <v>27</v>
      </c>
      <c r="D7" s="12">
        <f>IFERROR(Tema_1!$D7, "Error")</f>
        <v>80</v>
      </c>
      <c r="E7" s="12" t="str">
        <f t="shared" si="0"/>
        <v>No cumple</v>
      </c>
      <c r="F7" s="12" t="str">
        <f t="shared" si="1"/>
        <v>25-30</v>
      </c>
    </row>
    <row r="8" spans="1:6" x14ac:dyDescent="0.3">
      <c r="A8" s="8" t="str">
        <f>+Tema_1!$A8</f>
        <v>Andrés Hernández</v>
      </c>
      <c r="B8" s="8" t="str">
        <f>+Tema_1!$B8</f>
        <v>Masculino</v>
      </c>
      <c r="C8" s="4">
        <f>+Tema_1!$C8</f>
        <v>29</v>
      </c>
      <c r="D8" s="9">
        <f>IFERROR(Tema_1!$D8, "Error")</f>
        <v>87</v>
      </c>
      <c r="E8" s="9" t="str">
        <f t="shared" si="0"/>
        <v>No cumple</v>
      </c>
      <c r="F8" s="9" t="str">
        <f t="shared" si="1"/>
        <v>25-30</v>
      </c>
    </row>
    <row r="9" spans="1:6" x14ac:dyDescent="0.3">
      <c r="A9" s="10" t="str">
        <f>+Tema_1!$A9</f>
        <v>Sofía Díaz</v>
      </c>
      <c r="B9" s="10" t="str">
        <f>+Tema_1!$B9</f>
        <v>Femenino</v>
      </c>
      <c r="C9" s="11">
        <f>+Tema_1!$C9</f>
        <v>31</v>
      </c>
      <c r="D9" s="12">
        <f>IFERROR(Tema_1!$D9, "Error")</f>
        <v>91</v>
      </c>
      <c r="E9" s="12" t="str">
        <f t="shared" si="0"/>
        <v>Cumple</v>
      </c>
      <c r="F9" s="12" t="str">
        <f t="shared" si="1"/>
        <v>30-35</v>
      </c>
    </row>
    <row r="10" spans="1:6" x14ac:dyDescent="0.3">
      <c r="A10" s="8" t="str">
        <f>+Tema_1!$A10</f>
        <v>Javier Pérez</v>
      </c>
      <c r="B10" s="8" t="str">
        <f>+Tema_1!$B10</f>
        <v>Masculino</v>
      </c>
      <c r="C10" s="4">
        <f>+Tema_1!$C10</f>
        <v>26</v>
      </c>
      <c r="D10" s="9">
        <f>IFERROR(Tema_1!$D10, "Error")</f>
        <v>83</v>
      </c>
      <c r="E10" s="9" t="str">
        <f t="shared" si="0"/>
        <v>No cumple</v>
      </c>
      <c r="F10" s="9" t="str">
        <f t="shared" si="1"/>
        <v>25-30</v>
      </c>
    </row>
    <row r="11" spans="1:6" x14ac:dyDescent="0.3">
      <c r="A11" s="10" t="str">
        <f>+Tema_1!$A11</f>
        <v>Carolina Sánchez</v>
      </c>
      <c r="B11" s="10" t="str">
        <f>+Tema_1!$B11</f>
        <v>Femenino</v>
      </c>
      <c r="C11" s="11">
        <f>+Tema_1!$C11</f>
        <v>33</v>
      </c>
      <c r="D11" s="12">
        <f>IFERROR(Tema_1!$D11, "Error")</f>
        <v>88</v>
      </c>
      <c r="E11" s="12" t="str">
        <f t="shared" si="0"/>
        <v>No cumple</v>
      </c>
      <c r="F11" s="12" t="str">
        <f t="shared" si="1"/>
        <v>30-35</v>
      </c>
    </row>
  </sheetData>
  <pageMargins left="0.70000000000000007" right="0.70000000000000007" top="0.75" bottom="0.75" header="0.30000000000000004" footer="0.30000000000000004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workbookViewId="0"/>
  </sheetViews>
  <sheetFormatPr baseColWidth="10" defaultRowHeight="14.4" x14ac:dyDescent="0.3"/>
  <cols>
    <col min="1" max="1" width="16.77734375" style="1" bestFit="1" customWidth="1"/>
    <col min="2" max="2" width="18.88671875" style="1" bestFit="1" customWidth="1"/>
    <col min="3" max="3" width="16.77734375" style="1" bestFit="1" customWidth="1"/>
    <col min="4" max="4" width="22.21875" style="1" bestFit="1" customWidth="1"/>
    <col min="5" max="5" width="11.5546875" style="1" customWidth="1"/>
    <col min="6" max="16384" width="11.5546875" style="1"/>
  </cols>
  <sheetData>
    <row r="1" spans="1:3" x14ac:dyDescent="0.3">
      <c r="A1" s="21" t="s">
        <v>1</v>
      </c>
      <c r="B1" s="22" t="s">
        <v>23</v>
      </c>
    </row>
    <row r="2" spans="1:3" x14ac:dyDescent="0.3">
      <c r="A2" s="21" t="s">
        <v>22</v>
      </c>
      <c r="B2" s="22" t="s">
        <v>23</v>
      </c>
    </row>
    <row r="3" spans="1:3" x14ac:dyDescent="0.3">
      <c r="A3" s="21" t="s">
        <v>21</v>
      </c>
      <c r="B3" s="22" t="s">
        <v>23</v>
      </c>
    </row>
    <row r="4" spans="1:3" x14ac:dyDescent="0.3">
      <c r="A4"/>
      <c r="B4"/>
      <c r="C4"/>
    </row>
    <row r="5" spans="1:3" x14ac:dyDescent="0.3">
      <c r="A5" s="13"/>
      <c r="B5" s="14" t="s">
        <v>24</v>
      </c>
      <c r="C5" s="15"/>
    </row>
    <row r="6" spans="1:3" x14ac:dyDescent="0.3">
      <c r="A6" s="14" t="s">
        <v>0</v>
      </c>
      <c r="B6" s="13" t="s">
        <v>25</v>
      </c>
      <c r="C6" s="16" t="s">
        <v>26</v>
      </c>
    </row>
    <row r="7" spans="1:3" x14ac:dyDescent="0.3">
      <c r="A7" s="13" t="s">
        <v>5</v>
      </c>
      <c r="B7" s="13">
        <v>85</v>
      </c>
      <c r="C7" s="16">
        <v>25</v>
      </c>
    </row>
    <row r="8" spans="1:3" x14ac:dyDescent="0.3">
      <c r="A8" s="17" t="s">
        <v>8</v>
      </c>
      <c r="B8" s="17">
        <v>82</v>
      </c>
      <c r="C8" s="18">
        <v>30</v>
      </c>
    </row>
    <row r="9" spans="1:3" x14ac:dyDescent="0.3">
      <c r="A9" s="17" t="s">
        <v>11</v>
      </c>
      <c r="B9" s="17">
        <v>78</v>
      </c>
      <c r="C9" s="18">
        <v>28</v>
      </c>
    </row>
    <row r="10" spans="1:3" x14ac:dyDescent="0.3">
      <c r="A10" s="17" t="s">
        <v>13</v>
      </c>
      <c r="B10" s="17">
        <v>89</v>
      </c>
      <c r="C10" s="18">
        <v>35</v>
      </c>
    </row>
    <row r="11" spans="1:3" x14ac:dyDescent="0.3">
      <c r="A11" s="17" t="s">
        <v>15</v>
      </c>
      <c r="B11" s="17">
        <v>95</v>
      </c>
      <c r="C11" s="18">
        <v>32</v>
      </c>
    </row>
    <row r="12" spans="1:3" x14ac:dyDescent="0.3">
      <c r="A12" s="17" t="s">
        <v>16</v>
      </c>
      <c r="B12" s="17">
        <v>80</v>
      </c>
      <c r="C12" s="18">
        <v>27</v>
      </c>
    </row>
    <row r="13" spans="1:3" x14ac:dyDescent="0.3">
      <c r="A13" s="17" t="s">
        <v>17</v>
      </c>
      <c r="B13" s="17">
        <v>87</v>
      </c>
      <c r="C13" s="18">
        <v>29</v>
      </c>
    </row>
    <row r="14" spans="1:3" x14ac:dyDescent="0.3">
      <c r="A14" s="17" t="s">
        <v>18</v>
      </c>
      <c r="B14" s="17">
        <v>91</v>
      </c>
      <c r="C14" s="18">
        <v>31</v>
      </c>
    </row>
    <row r="15" spans="1:3" x14ac:dyDescent="0.3">
      <c r="A15" s="17" t="s">
        <v>19</v>
      </c>
      <c r="B15" s="17">
        <v>83</v>
      </c>
      <c r="C15" s="18">
        <v>26</v>
      </c>
    </row>
    <row r="16" spans="1:3" x14ac:dyDescent="0.3">
      <c r="A16" s="19" t="s">
        <v>20</v>
      </c>
      <c r="B16" s="19">
        <v>88</v>
      </c>
      <c r="C16" s="20">
        <v>33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Tema_1</vt:lpstr>
      <vt:lpstr>Tema_2</vt:lpstr>
      <vt:lpstr>Tema_3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Neivys Gonzalez</dc:creator>
  <cp:lastModifiedBy>Neivys Gonzalez</cp:lastModifiedBy>
  <dcterms:created xsi:type="dcterms:W3CDTF">2024-03-15T18:38:52Z</dcterms:created>
  <dcterms:modified xsi:type="dcterms:W3CDTF">2024-03-15T21:14:13Z</dcterms:modified>
</cp:coreProperties>
</file>