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OneDrive\Рабочий стол\"/>
    </mc:Choice>
  </mc:AlternateContent>
  <xr:revisionPtr revIDLastSave="0" documentId="13_ncr:1_{76E3F9E9-42D4-4827-8DAA-F2B0CB76C326}" xr6:coauthVersionLast="47" xr6:coauthVersionMax="47" xr10:uidLastSave="{00000000-0000-0000-0000-000000000000}"/>
  <bookViews>
    <workbookView xWindow="9225" yWindow="240" windowWidth="15090" windowHeight="15975" activeTab="3" xr2:uid="{00000000-000D-0000-FFFF-FFFF00000000}"/>
  </bookViews>
  <sheets>
    <sheet name="Новый текстовый документ" sheetId="1" r:id="rId1"/>
    <sheet name="Лист1" sheetId="2" r:id="rId2"/>
    <sheet name="Лист2" sheetId="3" r:id="rId3"/>
    <sheet name="Лист3" sheetId="4" r:id="rId4"/>
  </sheets>
  <definedNames>
    <definedName name="_xlchart.v1.0" hidden="1">Лист1!$A$1:$A$263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4" l="1"/>
  <c r="I11" i="4"/>
  <c r="E9" i="4"/>
  <c r="I6" i="4"/>
  <c r="G6" i="4"/>
  <c r="D4" i="4"/>
  <c r="D2" i="4"/>
  <c r="D31" i="3"/>
  <c r="D29" i="3"/>
  <c r="D19" i="3"/>
  <c r="D20" i="3"/>
  <c r="D21" i="3"/>
  <c r="D22" i="3"/>
  <c r="D23" i="3"/>
  <c r="D18" i="3"/>
  <c r="F4" i="3"/>
  <c r="E22" i="3" s="1"/>
  <c r="F22" i="3" s="1"/>
  <c r="G22" i="3" s="1"/>
  <c r="H22" i="3" s="1"/>
  <c r="C23" i="3"/>
  <c r="C22" i="3"/>
  <c r="C21" i="3"/>
  <c r="C20" i="3"/>
  <c r="C19" i="3"/>
  <c r="C18" i="3"/>
  <c r="E14" i="3"/>
  <c r="E13" i="3"/>
  <c r="D11" i="3"/>
  <c r="F2" i="3"/>
  <c r="F1" i="3"/>
  <c r="D7" i="3"/>
  <c r="D6" i="3"/>
  <c r="D5" i="3"/>
  <c r="D4" i="3"/>
  <c r="D3" i="3"/>
  <c r="D2" i="3"/>
  <c r="D1" i="3"/>
  <c r="F7" i="1"/>
  <c r="C10" i="1"/>
  <c r="D17" i="1"/>
  <c r="E21" i="3" l="1"/>
  <c r="F21" i="3" s="1"/>
  <c r="G21" i="3" s="1"/>
  <c r="H21" i="3" s="1"/>
  <c r="E20" i="3"/>
  <c r="F20" i="3" s="1"/>
  <c r="G20" i="3" s="1"/>
  <c r="H20" i="3" s="1"/>
  <c r="F27" i="3"/>
  <c r="E19" i="3"/>
  <c r="F19" i="3" s="1"/>
  <c r="G19" i="3" s="1"/>
  <c r="H19" i="3" s="1"/>
  <c r="E18" i="3"/>
  <c r="F18" i="3" s="1"/>
  <c r="G18" i="3" s="1"/>
  <c r="H18" i="3" s="1"/>
  <c r="E23" i="3"/>
  <c r="F23" i="3" s="1"/>
  <c r="G23" i="3" s="1"/>
  <c r="H23" i="3" s="1"/>
  <c r="C3" i="1"/>
  <c r="C15" i="1"/>
  <c r="C14" i="1"/>
  <c r="C12" i="1"/>
  <c r="C11" i="1"/>
  <c r="C9" i="1"/>
  <c r="C8" i="1"/>
  <c r="C6" i="1"/>
  <c r="C7" i="1"/>
  <c r="F6" i="1" s="1"/>
  <c r="H24" i="3" l="1"/>
  <c r="C16" i="1"/>
  <c r="C26" i="1"/>
  <c r="C28" i="1" s="1"/>
  <c r="C25" i="1"/>
  <c r="C29" i="1" s="1"/>
  <c r="C13" i="1"/>
  <c r="C18" i="1"/>
  <c r="F18" i="1" s="1"/>
  <c r="C21" i="1"/>
  <c r="C23" i="1" s="1"/>
  <c r="C22" i="1"/>
  <c r="C24" i="1" s="1"/>
  <c r="C5" i="1"/>
  <c r="C2" i="1"/>
  <c r="C4" i="1" s="1"/>
  <c r="C19" i="1" l="1"/>
  <c r="C20" i="1"/>
</calcChain>
</file>

<file path=xl/sharedStrings.xml><?xml version="1.0" encoding="utf-8"?>
<sst xmlns="http://schemas.openxmlformats.org/spreadsheetml/2006/main" count="687" uniqueCount="63">
  <si>
    <t>NA</t>
  </si>
  <si>
    <t xml:space="preserve"> NA</t>
  </si>
  <si>
    <t>Кол-во общ</t>
  </si>
  <si>
    <t>Очищ кол-во</t>
  </si>
  <si>
    <t>дисперсия выборки</t>
  </si>
  <si>
    <t>1 квартиль</t>
  </si>
  <si>
    <t>3 квартиль</t>
  </si>
  <si>
    <t>Медиана</t>
  </si>
  <si>
    <t>Макс</t>
  </si>
  <si>
    <t>Мин</t>
  </si>
  <si>
    <t>Размах выборки</t>
  </si>
  <si>
    <t>Эксцесс</t>
  </si>
  <si>
    <t>Ошибка выборки</t>
  </si>
  <si>
    <t>Распр. Стьюдента</t>
  </si>
  <si>
    <t>полдлины</t>
  </si>
  <si>
    <t>квантиль левой границы (дисперсия)</t>
  </si>
  <si>
    <t>квантиль правой границы (дисперсия)</t>
  </si>
  <si>
    <t>левая граница</t>
  </si>
  <si>
    <t>правая граница</t>
  </si>
  <si>
    <t>нижняя граница нормы</t>
  </si>
  <si>
    <t>верхняя</t>
  </si>
  <si>
    <t>кол-во выше нормы</t>
  </si>
  <si>
    <t>кол-во ниже нормы</t>
  </si>
  <si>
    <t>Ср,знач</t>
  </si>
  <si>
    <t>Станд,отклон</t>
  </si>
  <si>
    <t>Коэф Ассиметрии</t>
  </si>
  <si>
    <t>исправ</t>
  </si>
  <si>
    <t>несмещ</t>
  </si>
  <si>
    <t>Левая граница</t>
  </si>
  <si>
    <t>Правая граница</t>
  </si>
  <si>
    <t>A</t>
  </si>
  <si>
    <t xml:space="preserve"> F</t>
  </si>
  <si>
    <t xml:space="preserve"> B</t>
  </si>
  <si>
    <t xml:space="preserve"> E</t>
  </si>
  <si>
    <t xml:space="preserve"> C</t>
  </si>
  <si>
    <t xml:space="preserve"> D</t>
  </si>
  <si>
    <t xml:space="preserve"> A</t>
  </si>
  <si>
    <t>B</t>
  </si>
  <si>
    <t>C</t>
  </si>
  <si>
    <t>D</t>
  </si>
  <si>
    <t>E</t>
  </si>
  <si>
    <t>F</t>
  </si>
  <si>
    <t>Всего</t>
  </si>
  <si>
    <t>ВЫБОРКА</t>
  </si>
  <si>
    <t>доверит.интервал</t>
  </si>
  <si>
    <t>вариантов ответов</t>
  </si>
  <si>
    <t>доля В</t>
  </si>
  <si>
    <t>ni</t>
  </si>
  <si>
    <t>pi</t>
  </si>
  <si>
    <t>n*pi</t>
  </si>
  <si>
    <t>ni-npi^2</t>
  </si>
  <si>
    <t>ni-npi^2/pi</t>
  </si>
  <si>
    <t>ni-npi</t>
  </si>
  <si>
    <t>уровень значимости</t>
  </si>
  <si>
    <t>кол-во степеней свободы</t>
  </si>
  <si>
    <t>крит.</t>
  </si>
  <si>
    <t>ответ</t>
  </si>
  <si>
    <t>Карелия</t>
  </si>
  <si>
    <t>P-value</t>
  </si>
  <si>
    <t>ур.знач</t>
  </si>
  <si>
    <t>Ответ</t>
  </si>
  <si>
    <t>P-value2</t>
  </si>
  <si>
    <t>P-value1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</si>
</sst>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23540"/>
      <name val="Roboto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Лист1!$A$1:$A$263</c:f>
              <c:numCache>
                <c:formatCode>General</c:formatCode>
                <c:ptCount val="263"/>
                <c:pt idx="0">
                  <c:v>101.96853</c:v>
                </c:pt>
                <c:pt idx="1">
                  <c:v>147.5931525</c:v>
                </c:pt>
                <c:pt idx="2">
                  <c:v>179.24373</c:v>
                </c:pt>
                <c:pt idx="3">
                  <c:v>181.92052000000001</c:v>
                </c:pt>
                <c:pt idx="4">
                  <c:v>186.36088000000001</c:v>
                </c:pt>
                <c:pt idx="5">
                  <c:v>186.48705000000001</c:v>
                </c:pt>
                <c:pt idx="6">
                  <c:v>187.39731</c:v>
                </c:pt>
                <c:pt idx="7">
                  <c:v>190.12524999999999</c:v>
                </c:pt>
                <c:pt idx="8">
                  <c:v>194.00635</c:v>
                </c:pt>
                <c:pt idx="9">
                  <c:v>195.25758999999999</c:v>
                </c:pt>
                <c:pt idx="10">
                  <c:v>196.39295000000001</c:v>
                </c:pt>
                <c:pt idx="11">
                  <c:v>196.57605000000001</c:v>
                </c:pt>
                <c:pt idx="12">
                  <c:v>197.08273</c:v>
                </c:pt>
                <c:pt idx="13">
                  <c:v>197.81702999999999</c:v>
                </c:pt>
                <c:pt idx="14">
                  <c:v>198.23068000000001</c:v>
                </c:pt>
                <c:pt idx="15">
                  <c:v>199.42587</c:v>
                </c:pt>
                <c:pt idx="16">
                  <c:v>203.05085</c:v>
                </c:pt>
                <c:pt idx="17">
                  <c:v>203.93004999999999</c:v>
                </c:pt>
                <c:pt idx="18">
                  <c:v>204.06062</c:v>
                </c:pt>
                <c:pt idx="19">
                  <c:v>205.28570999999999</c:v>
                </c:pt>
                <c:pt idx="20">
                  <c:v>205.89967999999999</c:v>
                </c:pt>
                <c:pt idx="21">
                  <c:v>206.32670999999999</c:v>
                </c:pt>
                <c:pt idx="22">
                  <c:v>206.65069</c:v>
                </c:pt>
                <c:pt idx="23">
                  <c:v>207.06519</c:v>
                </c:pt>
                <c:pt idx="24">
                  <c:v>207.18563</c:v>
                </c:pt>
                <c:pt idx="25">
                  <c:v>207.81101000000001</c:v>
                </c:pt>
                <c:pt idx="26">
                  <c:v>207.9324</c:v>
                </c:pt>
                <c:pt idx="27">
                  <c:v>208.22407999999999</c:v>
                </c:pt>
                <c:pt idx="28">
                  <c:v>208.48974000000001</c:v>
                </c:pt>
                <c:pt idx="29">
                  <c:v>210.054</c:v>
                </c:pt>
                <c:pt idx="30">
                  <c:v>211.57156000000001</c:v>
                </c:pt>
                <c:pt idx="31">
                  <c:v>211.87277</c:v>
                </c:pt>
                <c:pt idx="32">
                  <c:v>212.54793000000001</c:v>
                </c:pt>
                <c:pt idx="33">
                  <c:v>213.48711</c:v>
                </c:pt>
                <c:pt idx="34">
                  <c:v>214.26847000000001</c:v>
                </c:pt>
                <c:pt idx="35">
                  <c:v>216.15886</c:v>
                </c:pt>
                <c:pt idx="36">
                  <c:v>216.34124</c:v>
                </c:pt>
                <c:pt idx="37">
                  <c:v>216.73321999999999</c:v>
                </c:pt>
                <c:pt idx="38">
                  <c:v>216.74928</c:v>
                </c:pt>
                <c:pt idx="39">
                  <c:v>216.77526</c:v>
                </c:pt>
                <c:pt idx="40">
                  <c:v>217.60596000000001</c:v>
                </c:pt>
                <c:pt idx="41">
                  <c:v>218.47461000000001</c:v>
                </c:pt>
                <c:pt idx="42">
                  <c:v>219.02701999999999</c:v>
                </c:pt>
                <c:pt idx="43">
                  <c:v>219.80358000000001</c:v>
                </c:pt>
                <c:pt idx="44">
                  <c:v>219.97257999999999</c:v>
                </c:pt>
                <c:pt idx="45">
                  <c:v>220.17052000000001</c:v>
                </c:pt>
                <c:pt idx="46">
                  <c:v>220.71413000000001</c:v>
                </c:pt>
                <c:pt idx="47">
                  <c:v>220.72040000000001</c:v>
                </c:pt>
                <c:pt idx="48">
                  <c:v>220.72096999999999</c:v>
                </c:pt>
                <c:pt idx="49">
                  <c:v>220.76468</c:v>
                </c:pt>
                <c:pt idx="50">
                  <c:v>221.54352</c:v>
                </c:pt>
                <c:pt idx="51">
                  <c:v>222.20931999999999</c:v>
                </c:pt>
                <c:pt idx="52">
                  <c:v>222.27649</c:v>
                </c:pt>
                <c:pt idx="53">
                  <c:v>222.40862000000001</c:v>
                </c:pt>
                <c:pt idx="54">
                  <c:v>222.57783000000001</c:v>
                </c:pt>
                <c:pt idx="55">
                  <c:v>222.60074</c:v>
                </c:pt>
                <c:pt idx="56">
                  <c:v>222.77576999999999</c:v>
                </c:pt>
                <c:pt idx="57">
                  <c:v>223.3629</c:v>
                </c:pt>
                <c:pt idx="58">
                  <c:v>223.41831999999999</c:v>
                </c:pt>
                <c:pt idx="59">
                  <c:v>223.43842000000001</c:v>
                </c:pt>
                <c:pt idx="60">
                  <c:v>223.72981999999999</c:v>
                </c:pt>
                <c:pt idx="61">
                  <c:v>223.84012999999999</c:v>
                </c:pt>
                <c:pt idx="62">
                  <c:v>224.02334999999999</c:v>
                </c:pt>
                <c:pt idx="63">
                  <c:v>224.10253</c:v>
                </c:pt>
                <c:pt idx="64">
                  <c:v>225.61192</c:v>
                </c:pt>
                <c:pt idx="65">
                  <c:v>225.89686</c:v>
                </c:pt>
                <c:pt idx="66">
                  <c:v>225.91998000000001</c:v>
                </c:pt>
                <c:pt idx="67">
                  <c:v>226.08349999999999</c:v>
                </c:pt>
                <c:pt idx="68">
                  <c:v>226.36512999999999</c:v>
                </c:pt>
                <c:pt idx="69">
                  <c:v>226.53237999999999</c:v>
                </c:pt>
                <c:pt idx="70">
                  <c:v>226.55947</c:v>
                </c:pt>
                <c:pt idx="71">
                  <c:v>226.56918999999999</c:v>
                </c:pt>
                <c:pt idx="72">
                  <c:v>226.57838000000001</c:v>
                </c:pt>
                <c:pt idx="73">
                  <c:v>227.13784999999999</c:v>
                </c:pt>
                <c:pt idx="74">
                  <c:v>227.351</c:v>
                </c:pt>
                <c:pt idx="75">
                  <c:v>227.62441999999999</c:v>
                </c:pt>
                <c:pt idx="76">
                  <c:v>228.58259000000001</c:v>
                </c:pt>
                <c:pt idx="77">
                  <c:v>228.66199</c:v>
                </c:pt>
                <c:pt idx="78">
                  <c:v>228.89596</c:v>
                </c:pt>
                <c:pt idx="79">
                  <c:v>228.95008999999999</c:v>
                </c:pt>
                <c:pt idx="80">
                  <c:v>229.06648000000001</c:v>
                </c:pt>
                <c:pt idx="81">
                  <c:v>229.29879</c:v>
                </c:pt>
                <c:pt idx="82">
                  <c:v>229.29909000000001</c:v>
                </c:pt>
                <c:pt idx="83">
                  <c:v>229.34593000000001</c:v>
                </c:pt>
                <c:pt idx="84">
                  <c:v>229.60315</c:v>
                </c:pt>
                <c:pt idx="85">
                  <c:v>229.82071999999999</c:v>
                </c:pt>
                <c:pt idx="86">
                  <c:v>229.84124</c:v>
                </c:pt>
                <c:pt idx="87">
                  <c:v>230.58147</c:v>
                </c:pt>
                <c:pt idx="88">
                  <c:v>230.80445</c:v>
                </c:pt>
                <c:pt idx="89">
                  <c:v>231.10625999999999</c:v>
                </c:pt>
                <c:pt idx="90">
                  <c:v>231.66399000000001</c:v>
                </c:pt>
                <c:pt idx="91">
                  <c:v>232.01685000000001</c:v>
                </c:pt>
                <c:pt idx="92">
                  <c:v>232.08374000000001</c:v>
                </c:pt>
                <c:pt idx="93">
                  <c:v>232.21118000000001</c:v>
                </c:pt>
                <c:pt idx="94">
                  <c:v>232.74420000000001</c:v>
                </c:pt>
                <c:pt idx="95">
                  <c:v>232.79951</c:v>
                </c:pt>
                <c:pt idx="96">
                  <c:v>233.15012999999999</c:v>
                </c:pt>
                <c:pt idx="97">
                  <c:v>233.15958000000001</c:v>
                </c:pt>
                <c:pt idx="98">
                  <c:v>233.18356</c:v>
                </c:pt>
                <c:pt idx="99">
                  <c:v>233.22183000000001</c:v>
                </c:pt>
                <c:pt idx="100">
                  <c:v>233.88112000000001</c:v>
                </c:pt>
                <c:pt idx="101">
                  <c:v>233.90291999999999</c:v>
                </c:pt>
                <c:pt idx="102">
                  <c:v>234.05868000000001</c:v>
                </c:pt>
                <c:pt idx="103">
                  <c:v>234.43386000000001</c:v>
                </c:pt>
                <c:pt idx="104">
                  <c:v>234.74643</c:v>
                </c:pt>
                <c:pt idx="105">
                  <c:v>234.90970999999999</c:v>
                </c:pt>
                <c:pt idx="106">
                  <c:v>235.28790000000001</c:v>
                </c:pt>
                <c:pt idx="107">
                  <c:v>235.43216000000001</c:v>
                </c:pt>
                <c:pt idx="108">
                  <c:v>235.43501000000001</c:v>
                </c:pt>
                <c:pt idx="109">
                  <c:v>235.56200999999999</c:v>
                </c:pt>
                <c:pt idx="110">
                  <c:v>235.86743000000001</c:v>
                </c:pt>
                <c:pt idx="111">
                  <c:v>236.24185</c:v>
                </c:pt>
                <c:pt idx="112">
                  <c:v>236.29445999999999</c:v>
                </c:pt>
                <c:pt idx="113">
                  <c:v>236.29472000000001</c:v>
                </c:pt>
                <c:pt idx="114">
                  <c:v>236.62125</c:v>
                </c:pt>
                <c:pt idx="115">
                  <c:v>236.75636</c:v>
                </c:pt>
                <c:pt idx="116">
                  <c:v>236.76388</c:v>
                </c:pt>
                <c:pt idx="117">
                  <c:v>237.12839</c:v>
                </c:pt>
                <c:pt idx="118">
                  <c:v>237.13048000000001</c:v>
                </c:pt>
                <c:pt idx="119">
                  <c:v>237.27804</c:v>
                </c:pt>
                <c:pt idx="120">
                  <c:v>237.39277999999999</c:v>
                </c:pt>
                <c:pt idx="121">
                  <c:v>238.0333</c:v>
                </c:pt>
                <c:pt idx="122">
                  <c:v>238.08623</c:v>
                </c:pt>
                <c:pt idx="123">
                  <c:v>238.15978999999999</c:v>
                </c:pt>
                <c:pt idx="124">
                  <c:v>238.20179999999999</c:v>
                </c:pt>
                <c:pt idx="125">
                  <c:v>238.25343000000001</c:v>
                </c:pt>
                <c:pt idx="126">
                  <c:v>238.50149999999999</c:v>
                </c:pt>
                <c:pt idx="127">
                  <c:v>238.57829000000001</c:v>
                </c:pt>
                <c:pt idx="128">
                  <c:v>238.98238000000001</c:v>
                </c:pt>
                <c:pt idx="129">
                  <c:v>239.23526000000001</c:v>
                </c:pt>
                <c:pt idx="130">
                  <c:v>239.41578000000001</c:v>
                </c:pt>
                <c:pt idx="131">
                  <c:v>239.43010000000001</c:v>
                </c:pt>
                <c:pt idx="132">
                  <c:v>239.66255000000001</c:v>
                </c:pt>
                <c:pt idx="133">
                  <c:v>240.03317999999999</c:v>
                </c:pt>
                <c:pt idx="134">
                  <c:v>240.14313000000001</c:v>
                </c:pt>
                <c:pt idx="135">
                  <c:v>240.24879999999999</c:v>
                </c:pt>
                <c:pt idx="136">
                  <c:v>240.68449000000001</c:v>
                </c:pt>
                <c:pt idx="137">
                  <c:v>240.68568999999999</c:v>
                </c:pt>
                <c:pt idx="138">
                  <c:v>241.37917999999999</c:v>
                </c:pt>
                <c:pt idx="139">
                  <c:v>241.41762</c:v>
                </c:pt>
                <c:pt idx="140">
                  <c:v>241.62519</c:v>
                </c:pt>
                <c:pt idx="141">
                  <c:v>241.90218999999999</c:v>
                </c:pt>
                <c:pt idx="142">
                  <c:v>242.19055</c:v>
                </c:pt>
                <c:pt idx="143">
                  <c:v>242.27851999999999</c:v>
                </c:pt>
                <c:pt idx="144">
                  <c:v>242.57942</c:v>
                </c:pt>
                <c:pt idx="145">
                  <c:v>243.37443999999999</c:v>
                </c:pt>
                <c:pt idx="146">
                  <c:v>244.20050000000001</c:v>
                </c:pt>
                <c:pt idx="147">
                  <c:v>244.2662</c:v>
                </c:pt>
                <c:pt idx="148">
                  <c:v>244.42408</c:v>
                </c:pt>
                <c:pt idx="149">
                  <c:v>244.69009</c:v>
                </c:pt>
                <c:pt idx="150">
                  <c:v>244.76066</c:v>
                </c:pt>
                <c:pt idx="151">
                  <c:v>244.79463000000001</c:v>
                </c:pt>
                <c:pt idx="152">
                  <c:v>245.32336000000001</c:v>
                </c:pt>
                <c:pt idx="153">
                  <c:v>245.35480999999999</c:v>
                </c:pt>
                <c:pt idx="154">
                  <c:v>245.89636999999999</c:v>
                </c:pt>
                <c:pt idx="155">
                  <c:v>247.48486</c:v>
                </c:pt>
                <c:pt idx="156">
                  <c:v>247.53761</c:v>
                </c:pt>
                <c:pt idx="157">
                  <c:v>247.55517</c:v>
                </c:pt>
                <c:pt idx="158">
                  <c:v>247.86920000000001</c:v>
                </c:pt>
                <c:pt idx="159">
                  <c:v>247.99020999999999</c:v>
                </c:pt>
                <c:pt idx="160">
                  <c:v>248.04572999999999</c:v>
                </c:pt>
                <c:pt idx="161">
                  <c:v>248.2647</c:v>
                </c:pt>
                <c:pt idx="162">
                  <c:v>248.52001000000001</c:v>
                </c:pt>
                <c:pt idx="163">
                  <c:v>248.65321</c:v>
                </c:pt>
                <c:pt idx="164">
                  <c:v>248.86718999999999</c:v>
                </c:pt>
                <c:pt idx="165">
                  <c:v>248.88524000000001</c:v>
                </c:pt>
                <c:pt idx="166">
                  <c:v>248.95533</c:v>
                </c:pt>
                <c:pt idx="167">
                  <c:v>249.39824999999999</c:v>
                </c:pt>
                <c:pt idx="168">
                  <c:v>250.00459000000001</c:v>
                </c:pt>
                <c:pt idx="169">
                  <c:v>250.20881</c:v>
                </c:pt>
                <c:pt idx="170">
                  <c:v>250.29358999999999</c:v>
                </c:pt>
                <c:pt idx="171">
                  <c:v>250.34318999999999</c:v>
                </c:pt>
                <c:pt idx="172">
                  <c:v>251.01589999999999</c:v>
                </c:pt>
                <c:pt idx="173">
                  <c:v>251.31994</c:v>
                </c:pt>
                <c:pt idx="174">
                  <c:v>251.65423999999999</c:v>
                </c:pt>
                <c:pt idx="175">
                  <c:v>251.7876</c:v>
                </c:pt>
                <c:pt idx="176">
                  <c:v>251.87200999999999</c:v>
                </c:pt>
                <c:pt idx="177">
                  <c:v>252.03881000000001</c:v>
                </c:pt>
                <c:pt idx="178">
                  <c:v>252.21090000000001</c:v>
                </c:pt>
                <c:pt idx="179">
                  <c:v>252.85503</c:v>
                </c:pt>
                <c:pt idx="180">
                  <c:v>253.34401</c:v>
                </c:pt>
                <c:pt idx="181">
                  <c:v>253.60410999999999</c:v>
                </c:pt>
                <c:pt idx="182">
                  <c:v>253.71346</c:v>
                </c:pt>
                <c:pt idx="183">
                  <c:v>254.02342999999999</c:v>
                </c:pt>
                <c:pt idx="184">
                  <c:v>254.19497000000001</c:v>
                </c:pt>
                <c:pt idx="185">
                  <c:v>254.26633000000001</c:v>
                </c:pt>
                <c:pt idx="186">
                  <c:v>254.46483000000001</c:v>
                </c:pt>
                <c:pt idx="187">
                  <c:v>254.66569999999999</c:v>
                </c:pt>
                <c:pt idx="188">
                  <c:v>255.56313</c:v>
                </c:pt>
                <c:pt idx="189">
                  <c:v>255.73250999999999</c:v>
                </c:pt>
                <c:pt idx="190">
                  <c:v>255.8347</c:v>
                </c:pt>
                <c:pt idx="191">
                  <c:v>256.44119000000001</c:v>
                </c:pt>
                <c:pt idx="192">
                  <c:v>256.94328999999999</c:v>
                </c:pt>
                <c:pt idx="193">
                  <c:v>257.06641000000002</c:v>
                </c:pt>
                <c:pt idx="194">
                  <c:v>257.28253000000001</c:v>
                </c:pt>
                <c:pt idx="195">
                  <c:v>257.33929999999998</c:v>
                </c:pt>
                <c:pt idx="196">
                  <c:v>257.39105000000001</c:v>
                </c:pt>
                <c:pt idx="197">
                  <c:v>257.90129999999999</c:v>
                </c:pt>
                <c:pt idx="198">
                  <c:v>258.65442999999999</c:v>
                </c:pt>
                <c:pt idx="199">
                  <c:v>259.35261000000003</c:v>
                </c:pt>
                <c:pt idx="200">
                  <c:v>259.54924</c:v>
                </c:pt>
                <c:pt idx="201">
                  <c:v>259.56833999999998</c:v>
                </c:pt>
                <c:pt idx="202">
                  <c:v>259.57247000000001</c:v>
                </c:pt>
                <c:pt idx="203">
                  <c:v>260.04991000000001</c:v>
                </c:pt>
                <c:pt idx="204">
                  <c:v>260.33571999999998</c:v>
                </c:pt>
                <c:pt idx="205">
                  <c:v>260.77730000000003</c:v>
                </c:pt>
                <c:pt idx="206">
                  <c:v>261.14535000000001</c:v>
                </c:pt>
                <c:pt idx="207">
                  <c:v>261.26974999999999</c:v>
                </c:pt>
                <c:pt idx="208">
                  <c:v>261.78071</c:v>
                </c:pt>
                <c:pt idx="209">
                  <c:v>262.27837</c:v>
                </c:pt>
                <c:pt idx="210">
                  <c:v>262.66126000000003</c:v>
                </c:pt>
                <c:pt idx="211">
                  <c:v>262.79032999999998</c:v>
                </c:pt>
                <c:pt idx="212">
                  <c:v>262.96960000000001</c:v>
                </c:pt>
                <c:pt idx="213">
                  <c:v>263.24176999999997</c:v>
                </c:pt>
                <c:pt idx="214">
                  <c:v>263.57040000000001</c:v>
                </c:pt>
                <c:pt idx="215">
                  <c:v>265.26562999999999</c:v>
                </c:pt>
                <c:pt idx="216">
                  <c:v>265.88555000000002</c:v>
                </c:pt>
                <c:pt idx="217">
                  <c:v>266.23045999999999</c:v>
                </c:pt>
                <c:pt idx="218">
                  <c:v>266.88985000000002</c:v>
                </c:pt>
                <c:pt idx="219">
                  <c:v>267.31286</c:v>
                </c:pt>
                <c:pt idx="220">
                  <c:v>267.74883</c:v>
                </c:pt>
                <c:pt idx="221">
                  <c:v>269.14695999999998</c:v>
                </c:pt>
                <c:pt idx="222">
                  <c:v>269.78059999999999</c:v>
                </c:pt>
                <c:pt idx="223">
                  <c:v>269.95884999999998</c:v>
                </c:pt>
                <c:pt idx="224">
                  <c:v>270.42187999999999</c:v>
                </c:pt>
                <c:pt idx="225">
                  <c:v>272.01474000000002</c:v>
                </c:pt>
                <c:pt idx="226">
                  <c:v>272.17820999999998</c:v>
                </c:pt>
                <c:pt idx="227">
                  <c:v>272.29388999999998</c:v>
                </c:pt>
                <c:pt idx="228">
                  <c:v>272.78865000000002</c:v>
                </c:pt>
                <c:pt idx="229">
                  <c:v>273.47613000000001</c:v>
                </c:pt>
                <c:pt idx="230">
                  <c:v>273.65953999999999</c:v>
                </c:pt>
                <c:pt idx="231">
                  <c:v>273.73865000000001</c:v>
                </c:pt>
                <c:pt idx="232">
                  <c:v>274.14183000000003</c:v>
                </c:pt>
                <c:pt idx="233">
                  <c:v>274.42995999999999</c:v>
                </c:pt>
                <c:pt idx="234">
                  <c:v>274.58821999999998</c:v>
                </c:pt>
                <c:pt idx="235">
                  <c:v>276.00617</c:v>
                </c:pt>
                <c:pt idx="236">
                  <c:v>276.77967000000001</c:v>
                </c:pt>
                <c:pt idx="237">
                  <c:v>277.32754999999997</c:v>
                </c:pt>
                <c:pt idx="238">
                  <c:v>277.80786000000001</c:v>
                </c:pt>
                <c:pt idx="239">
                  <c:v>277.96337999999997</c:v>
                </c:pt>
                <c:pt idx="240">
                  <c:v>278.15904999999998</c:v>
                </c:pt>
                <c:pt idx="241">
                  <c:v>278.51715000000002</c:v>
                </c:pt>
                <c:pt idx="242">
                  <c:v>278.56315999999998</c:v>
                </c:pt>
                <c:pt idx="243">
                  <c:v>278.74065999999999</c:v>
                </c:pt>
                <c:pt idx="244">
                  <c:v>279.09895999999998</c:v>
                </c:pt>
                <c:pt idx="245">
                  <c:v>279.67642000000001</c:v>
                </c:pt>
                <c:pt idx="246">
                  <c:v>280.09967999999998</c:v>
                </c:pt>
                <c:pt idx="247">
                  <c:v>280.95456999999999</c:v>
                </c:pt>
                <c:pt idx="248">
                  <c:v>282.04059999999998</c:v>
                </c:pt>
                <c:pt idx="249">
                  <c:v>282.81840999999997</c:v>
                </c:pt>
                <c:pt idx="250">
                  <c:v>283.20832000000001</c:v>
                </c:pt>
                <c:pt idx="251">
                  <c:v>286.45985000000002</c:v>
                </c:pt>
                <c:pt idx="252">
                  <c:v>286.76673</c:v>
                </c:pt>
                <c:pt idx="253">
                  <c:v>287.50607000000002</c:v>
                </c:pt>
                <c:pt idx="254">
                  <c:v>288.3603</c:v>
                </c:pt>
                <c:pt idx="255">
                  <c:v>290.43993</c:v>
                </c:pt>
                <c:pt idx="256">
                  <c:v>291.04036000000002</c:v>
                </c:pt>
                <c:pt idx="257">
                  <c:v>291.36714999999998</c:v>
                </c:pt>
                <c:pt idx="258">
                  <c:v>292.22363999999999</c:v>
                </c:pt>
                <c:pt idx="259">
                  <c:v>306.75848000000002</c:v>
                </c:pt>
                <c:pt idx="260">
                  <c:v>344.98822999999999</c:v>
                </c:pt>
                <c:pt idx="261">
                  <c:v>347.69506000000001</c:v>
                </c:pt>
                <c:pt idx="262">
                  <c:v>367.13719750000001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9-4A22-A60A-8172E8C8A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329040"/>
        <c:axId val="2014200128"/>
      </c:barChart>
      <c:catAx>
        <c:axId val="2063329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4200128"/>
        <c:crosses val="autoZero"/>
        <c:auto val="1"/>
        <c:lblAlgn val="ctr"/>
        <c:lblOffset val="100"/>
        <c:noMultiLvlLbl val="0"/>
      </c:catAx>
      <c:valAx>
        <c:axId val="20142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332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Ящик с усами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 с усами</a:t>
          </a:r>
        </a:p>
      </cx:txPr>
    </cx:title>
    <cx:plotArea>
      <cx:plotAreaRegion>
        <cx:series layoutId="boxWhisker" uniqueId="{1310BB9E-9A72-4732-99E2-F3B62D67A78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19050</xdr:rowOff>
    </xdr:from>
    <xdr:to>
      <xdr:col>9</xdr:col>
      <xdr:colOff>304800</xdr:colOff>
      <xdr:row>14</xdr:row>
      <xdr:rowOff>95250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5BF1159-67E5-4D9A-AC13-F0480B4FA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16</xdr:row>
      <xdr:rowOff>0</xdr:rowOff>
    </xdr:from>
    <xdr:to>
      <xdr:col>9</xdr:col>
      <xdr:colOff>314325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702BBEDF-E635-4E69-A7D2-E5A5411A84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8725" y="3048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"/>
  <sheetViews>
    <sheetView topLeftCell="A255" workbookViewId="0">
      <selection activeCell="A264" sqref="A264:A290"/>
    </sheetView>
  </sheetViews>
  <sheetFormatPr defaultRowHeight="15" x14ac:dyDescent="0.25"/>
  <cols>
    <col min="3" max="3" width="15" customWidth="1"/>
    <col min="6" max="6" width="17" customWidth="1"/>
  </cols>
  <sheetData>
    <row r="1" spans="1:7" x14ac:dyDescent="0.25">
      <c r="A1">
        <v>101.96853</v>
      </c>
      <c r="B1">
        <v>101.96853</v>
      </c>
    </row>
    <row r="2" spans="1:7" x14ac:dyDescent="0.25">
      <c r="A2">
        <v>147.5931525</v>
      </c>
      <c r="B2">
        <v>147.5931525</v>
      </c>
      <c r="C2">
        <f>COUNTIF(A:A," NA")</f>
        <v>27</v>
      </c>
      <c r="D2" t="s">
        <v>0</v>
      </c>
    </row>
    <row r="3" spans="1:7" x14ac:dyDescent="0.25">
      <c r="A3">
        <v>179.24373</v>
      </c>
      <c r="B3">
        <v>179.24373</v>
      </c>
      <c r="C3">
        <f>COUNTA(A:A)</f>
        <v>290</v>
      </c>
      <c r="D3" t="s">
        <v>2</v>
      </c>
    </row>
    <row r="4" spans="1:7" x14ac:dyDescent="0.25">
      <c r="A4">
        <v>181.92052000000001</v>
      </c>
      <c r="B4">
        <v>181.92052000000001</v>
      </c>
      <c r="C4">
        <f>C3-C2</f>
        <v>263</v>
      </c>
      <c r="D4" t="s">
        <v>3</v>
      </c>
    </row>
    <row r="5" spans="1:7" x14ac:dyDescent="0.25">
      <c r="A5">
        <v>186.36088000000001</v>
      </c>
      <c r="B5">
        <v>186.36088000000001</v>
      </c>
      <c r="C5">
        <f>AVERAGE(A:A)</f>
        <v>241.65248205323186</v>
      </c>
      <c r="D5" t="s">
        <v>23</v>
      </c>
    </row>
    <row r="6" spans="1:7" x14ac:dyDescent="0.25">
      <c r="A6">
        <v>186.48705000000001</v>
      </c>
      <c r="B6">
        <v>186.48705000000001</v>
      </c>
      <c r="C6">
        <f>_xlfn.STDEV.S(A:A)</f>
        <v>28.704751365034465</v>
      </c>
      <c r="D6" t="s">
        <v>24</v>
      </c>
      <c r="F6">
        <f>SQRT(C7)</f>
        <v>28.704751365034465</v>
      </c>
      <c r="G6" t="s">
        <v>26</v>
      </c>
    </row>
    <row r="7" spans="1:7" x14ac:dyDescent="0.25">
      <c r="A7">
        <v>187.39731</v>
      </c>
      <c r="B7">
        <v>187.39731</v>
      </c>
      <c r="C7">
        <f>_xlfn.VAR.S(A:A)</f>
        <v>823.96275092844803</v>
      </c>
      <c r="D7" t="s">
        <v>4</v>
      </c>
      <c r="F7">
        <f>VARPA(A:A)</f>
        <v>5675.078864723987</v>
      </c>
      <c r="G7" t="s">
        <v>27</v>
      </c>
    </row>
    <row r="8" spans="1:7" x14ac:dyDescent="0.25">
      <c r="A8">
        <v>190.12524999999999</v>
      </c>
      <c r="B8">
        <v>190.12524999999999</v>
      </c>
      <c r="C8">
        <f>_xlfn.PERCENTILE.INC(A:A,0.25)</f>
        <v>225.90842000000001</v>
      </c>
      <c r="D8" t="s">
        <v>5</v>
      </c>
    </row>
    <row r="9" spans="1:7" x14ac:dyDescent="0.25">
      <c r="A9">
        <v>194.00635</v>
      </c>
      <c r="B9">
        <v>194.00635</v>
      </c>
      <c r="C9">
        <f>_xlfn.PERCENTILE.INC(A:A,0.75)</f>
        <v>257.64617499999997</v>
      </c>
      <c r="D9" t="s">
        <v>6</v>
      </c>
    </row>
    <row r="10" spans="1:7" x14ac:dyDescent="0.25">
      <c r="A10">
        <v>195.25758999999999</v>
      </c>
      <c r="B10">
        <v>195.25758999999999</v>
      </c>
      <c r="C10" s="1">
        <f>_xlfn.PERCENTILE.INC(A:A,0.5)</f>
        <v>239.43010000000001</v>
      </c>
      <c r="D10" t="s">
        <v>7</v>
      </c>
    </row>
    <row r="11" spans="1:7" x14ac:dyDescent="0.25">
      <c r="A11">
        <v>196.39295000000001</v>
      </c>
      <c r="B11">
        <v>196.39295000000001</v>
      </c>
      <c r="C11">
        <f>MAX(A:A)</f>
        <v>367.13719750000001</v>
      </c>
      <c r="D11" t="s">
        <v>8</v>
      </c>
    </row>
    <row r="12" spans="1:7" x14ac:dyDescent="0.25">
      <c r="A12">
        <v>196.57605000000001</v>
      </c>
      <c r="B12">
        <v>196.57605000000001</v>
      </c>
      <c r="C12">
        <f>MIN(A:A)</f>
        <v>101.96853</v>
      </c>
      <c r="D12" t="s">
        <v>9</v>
      </c>
    </row>
    <row r="13" spans="1:7" x14ac:dyDescent="0.25">
      <c r="A13">
        <v>197.08273</v>
      </c>
      <c r="B13">
        <v>197.08273</v>
      </c>
      <c r="C13">
        <f>C11-C12</f>
        <v>265.16866750000003</v>
      </c>
      <c r="D13" t="s">
        <v>10</v>
      </c>
    </row>
    <row r="14" spans="1:7" x14ac:dyDescent="0.25">
      <c r="A14">
        <v>197.81702999999999</v>
      </c>
      <c r="B14">
        <v>197.81702999999999</v>
      </c>
      <c r="C14">
        <f>KURT(A:A)</f>
        <v>3.7798978678945589</v>
      </c>
      <c r="D14" t="s">
        <v>11</v>
      </c>
    </row>
    <row r="15" spans="1:7" x14ac:dyDescent="0.25">
      <c r="A15">
        <v>198.23068000000001</v>
      </c>
      <c r="B15">
        <v>198.23068000000001</v>
      </c>
      <c r="C15">
        <f>SKEW(A:A)</f>
        <v>8.3467178873934927E-2</v>
      </c>
      <c r="D15" t="s">
        <v>25</v>
      </c>
    </row>
    <row r="16" spans="1:7" x14ac:dyDescent="0.25">
      <c r="A16">
        <v>199.42587</v>
      </c>
      <c r="B16">
        <v>199.42587</v>
      </c>
      <c r="C16">
        <f>C6/SQRT(C3)</f>
        <v>1.6856010397690522</v>
      </c>
      <c r="D16" t="s">
        <v>12</v>
      </c>
    </row>
    <row r="17" spans="1:7" x14ac:dyDescent="0.25">
      <c r="A17">
        <v>203.05085</v>
      </c>
      <c r="B17">
        <v>203.05085</v>
      </c>
      <c r="D17">
        <f>0.95</f>
        <v>0.95</v>
      </c>
    </row>
    <row r="18" spans="1:7" x14ac:dyDescent="0.25">
      <c r="A18">
        <v>203.93004999999999</v>
      </c>
      <c r="B18">
        <v>203.93004999999999</v>
      </c>
      <c r="C18">
        <f>_xlfn.T.INV.2T((1-D17),C3-1)</f>
        <v>1.9682064355045283</v>
      </c>
      <c r="D18" t="s">
        <v>13</v>
      </c>
      <c r="F18">
        <f>C18*C16</f>
        <v>3.317610814166573</v>
      </c>
      <c r="G18" t="s">
        <v>14</v>
      </c>
    </row>
    <row r="19" spans="1:7" x14ac:dyDescent="0.25">
      <c r="A19">
        <v>204.06062</v>
      </c>
      <c r="B19">
        <v>204.06062</v>
      </c>
      <c r="C19">
        <f>C5-F18</f>
        <v>238.33487123906528</v>
      </c>
      <c r="D19" t="s">
        <v>28</v>
      </c>
    </row>
    <row r="20" spans="1:7" x14ac:dyDescent="0.25">
      <c r="A20">
        <v>205.28570999999999</v>
      </c>
      <c r="B20">
        <v>205.28570999999999</v>
      </c>
      <c r="C20">
        <f>F18+C5</f>
        <v>244.97009286739845</v>
      </c>
      <c r="D20" t="s">
        <v>29</v>
      </c>
    </row>
    <row r="21" spans="1:7" x14ac:dyDescent="0.25">
      <c r="A21">
        <v>205.89967999999999</v>
      </c>
      <c r="B21">
        <v>205.89967999999999</v>
      </c>
      <c r="C21">
        <f>_xlfn.CHISQ.INV((1+D17)/2,C3-1)</f>
        <v>337.98552010955348</v>
      </c>
      <c r="D21" t="s">
        <v>15</v>
      </c>
    </row>
    <row r="22" spans="1:7" x14ac:dyDescent="0.25">
      <c r="A22">
        <v>206.32670999999999</v>
      </c>
      <c r="B22">
        <v>206.32670999999999</v>
      </c>
      <c r="C22">
        <f>_xlfn.CHISQ.INV((1-D17)/2,C3-1)</f>
        <v>243.80120186532184</v>
      </c>
      <c r="D22" t="s">
        <v>16</v>
      </c>
    </row>
    <row r="23" spans="1:7" x14ac:dyDescent="0.25">
      <c r="A23">
        <v>206.65069</v>
      </c>
      <c r="B23">
        <v>206.65069</v>
      </c>
      <c r="C23">
        <f>$C$7*($C$3-1)/C21</f>
        <v>704.5427121881919</v>
      </c>
      <c r="D23" t="s">
        <v>17</v>
      </c>
    </row>
    <row r="24" spans="1:7" x14ac:dyDescent="0.25">
      <c r="A24">
        <v>207.06519</v>
      </c>
      <c r="B24">
        <v>207.06519</v>
      </c>
      <c r="C24">
        <f>$C$7*($C$3-1)/C22</f>
        <v>976.71887257497679</v>
      </c>
      <c r="D24" t="s">
        <v>18</v>
      </c>
    </row>
    <row r="25" spans="1:7" x14ac:dyDescent="0.25">
      <c r="A25">
        <v>207.18563</v>
      </c>
      <c r="B25">
        <v>207.18563</v>
      </c>
      <c r="C25">
        <f>C8-(C9-C8)*1.5</f>
        <v>178.30178750000005</v>
      </c>
      <c r="D25" t="s">
        <v>19</v>
      </c>
    </row>
    <row r="26" spans="1:7" x14ac:dyDescent="0.25">
      <c r="A26">
        <v>207.81101000000001</v>
      </c>
      <c r="B26">
        <v>207.81101000000001</v>
      </c>
      <c r="C26">
        <f>C9+(C9-C8)*1.5</f>
        <v>305.2528074999999</v>
      </c>
      <c r="D26" t="s">
        <v>20</v>
      </c>
    </row>
    <row r="27" spans="1:7" x14ac:dyDescent="0.25">
      <c r="A27">
        <v>207.9324</v>
      </c>
      <c r="B27">
        <v>207.9324</v>
      </c>
    </row>
    <row r="28" spans="1:7" x14ac:dyDescent="0.25">
      <c r="A28">
        <v>208.22407999999999</v>
      </c>
      <c r="B28">
        <v>208.22407999999999</v>
      </c>
      <c r="C28">
        <f>COUNTIF(A:A,"&gt;"&amp;C26)</f>
        <v>4</v>
      </c>
      <c r="D28" t="s">
        <v>21</v>
      </c>
    </row>
    <row r="29" spans="1:7" x14ac:dyDescent="0.25">
      <c r="A29">
        <v>208.48974000000001</v>
      </c>
      <c r="B29">
        <v>208.48974000000001</v>
      </c>
      <c r="C29">
        <f>COUNTIF(A:A,"&lt;"&amp;C25)</f>
        <v>2</v>
      </c>
      <c r="D29" t="s">
        <v>22</v>
      </c>
    </row>
    <row r="30" spans="1:7" x14ac:dyDescent="0.25">
      <c r="A30">
        <v>210.054</v>
      </c>
      <c r="B30">
        <v>210.054</v>
      </c>
    </row>
    <row r="31" spans="1:7" x14ac:dyDescent="0.25">
      <c r="A31">
        <v>211.57156000000001</v>
      </c>
      <c r="B31">
        <v>211.57156000000001</v>
      </c>
    </row>
    <row r="32" spans="1:7" x14ac:dyDescent="0.25">
      <c r="A32">
        <v>211.87277</v>
      </c>
      <c r="B32">
        <v>211.87277</v>
      </c>
    </row>
    <row r="33" spans="1:2" x14ac:dyDescent="0.25">
      <c r="A33">
        <v>212.54793000000001</v>
      </c>
      <c r="B33">
        <v>212.54793000000001</v>
      </c>
    </row>
    <row r="34" spans="1:2" x14ac:dyDescent="0.25">
      <c r="A34">
        <v>213.48711</v>
      </c>
      <c r="B34">
        <v>213.48711</v>
      </c>
    </row>
    <row r="35" spans="1:2" x14ac:dyDescent="0.25">
      <c r="A35">
        <v>214.26847000000001</v>
      </c>
      <c r="B35">
        <v>214.26847000000001</v>
      </c>
    </row>
    <row r="36" spans="1:2" x14ac:dyDescent="0.25">
      <c r="A36">
        <v>216.15886</v>
      </c>
      <c r="B36">
        <v>216.15886</v>
      </c>
    </row>
    <row r="37" spans="1:2" x14ac:dyDescent="0.25">
      <c r="A37">
        <v>216.34124</v>
      </c>
      <c r="B37">
        <v>216.34124</v>
      </c>
    </row>
    <row r="38" spans="1:2" x14ac:dyDescent="0.25">
      <c r="A38">
        <v>216.73321999999999</v>
      </c>
      <c r="B38">
        <v>216.73321999999999</v>
      </c>
    </row>
    <row r="39" spans="1:2" x14ac:dyDescent="0.25">
      <c r="A39">
        <v>216.74928</v>
      </c>
      <c r="B39">
        <v>216.74928</v>
      </c>
    </row>
    <row r="40" spans="1:2" x14ac:dyDescent="0.25">
      <c r="A40">
        <v>216.77526</v>
      </c>
      <c r="B40">
        <v>216.77526</v>
      </c>
    </row>
    <row r="41" spans="1:2" x14ac:dyDescent="0.25">
      <c r="A41">
        <v>217.60596000000001</v>
      </c>
      <c r="B41">
        <v>217.60596000000001</v>
      </c>
    </row>
    <row r="42" spans="1:2" x14ac:dyDescent="0.25">
      <c r="A42">
        <v>218.47461000000001</v>
      </c>
      <c r="B42">
        <v>218.47461000000001</v>
      </c>
    </row>
    <row r="43" spans="1:2" x14ac:dyDescent="0.25">
      <c r="A43">
        <v>219.02701999999999</v>
      </c>
      <c r="B43">
        <v>219.02701999999999</v>
      </c>
    </row>
    <row r="44" spans="1:2" x14ac:dyDescent="0.25">
      <c r="A44">
        <v>219.80358000000001</v>
      </c>
      <c r="B44">
        <v>219.80358000000001</v>
      </c>
    </row>
    <row r="45" spans="1:2" x14ac:dyDescent="0.25">
      <c r="A45">
        <v>219.97257999999999</v>
      </c>
      <c r="B45">
        <v>219.97257999999999</v>
      </c>
    </row>
    <row r="46" spans="1:2" x14ac:dyDescent="0.25">
      <c r="A46">
        <v>220.17052000000001</v>
      </c>
      <c r="B46">
        <v>220.17052000000001</v>
      </c>
    </row>
    <row r="47" spans="1:2" x14ac:dyDescent="0.25">
      <c r="A47">
        <v>220.71413000000001</v>
      </c>
      <c r="B47">
        <v>220.71413000000001</v>
      </c>
    </row>
    <row r="48" spans="1:2" x14ac:dyDescent="0.25">
      <c r="A48">
        <v>220.72040000000001</v>
      </c>
      <c r="B48">
        <v>220.72040000000001</v>
      </c>
    </row>
    <row r="49" spans="1:2" x14ac:dyDescent="0.25">
      <c r="A49">
        <v>220.72096999999999</v>
      </c>
      <c r="B49">
        <v>220.72096999999999</v>
      </c>
    </row>
    <row r="50" spans="1:2" x14ac:dyDescent="0.25">
      <c r="A50">
        <v>220.76468</v>
      </c>
      <c r="B50">
        <v>220.76468</v>
      </c>
    </row>
    <row r="51" spans="1:2" x14ac:dyDescent="0.25">
      <c r="A51">
        <v>221.54352</v>
      </c>
      <c r="B51">
        <v>221.54352</v>
      </c>
    </row>
    <row r="52" spans="1:2" x14ac:dyDescent="0.25">
      <c r="A52">
        <v>222.20931999999999</v>
      </c>
      <c r="B52">
        <v>222.20931999999999</v>
      </c>
    </row>
    <row r="53" spans="1:2" x14ac:dyDescent="0.25">
      <c r="A53">
        <v>222.27649</v>
      </c>
      <c r="B53">
        <v>222.27649</v>
      </c>
    </row>
    <row r="54" spans="1:2" x14ac:dyDescent="0.25">
      <c r="A54">
        <v>222.40862000000001</v>
      </c>
      <c r="B54">
        <v>222.40862000000001</v>
      </c>
    </row>
    <row r="55" spans="1:2" x14ac:dyDescent="0.25">
      <c r="A55">
        <v>222.57783000000001</v>
      </c>
      <c r="B55">
        <v>222.57783000000001</v>
      </c>
    </row>
    <row r="56" spans="1:2" x14ac:dyDescent="0.25">
      <c r="A56">
        <v>222.60074</v>
      </c>
      <c r="B56">
        <v>222.60074</v>
      </c>
    </row>
    <row r="57" spans="1:2" x14ac:dyDescent="0.25">
      <c r="A57">
        <v>222.77576999999999</v>
      </c>
      <c r="B57">
        <v>222.77576999999999</v>
      </c>
    </row>
    <row r="58" spans="1:2" x14ac:dyDescent="0.25">
      <c r="A58">
        <v>223.3629</v>
      </c>
      <c r="B58">
        <v>223.3629</v>
      </c>
    </row>
    <row r="59" spans="1:2" x14ac:dyDescent="0.25">
      <c r="A59">
        <v>223.41831999999999</v>
      </c>
      <c r="B59">
        <v>223.41831999999999</v>
      </c>
    </row>
    <row r="60" spans="1:2" x14ac:dyDescent="0.25">
      <c r="A60">
        <v>223.43842000000001</v>
      </c>
      <c r="B60">
        <v>223.43842000000001</v>
      </c>
    </row>
    <row r="61" spans="1:2" x14ac:dyDescent="0.25">
      <c r="A61">
        <v>223.72981999999999</v>
      </c>
      <c r="B61">
        <v>223.72981999999999</v>
      </c>
    </row>
    <row r="62" spans="1:2" x14ac:dyDescent="0.25">
      <c r="A62">
        <v>223.84012999999999</v>
      </c>
      <c r="B62">
        <v>223.84012999999999</v>
      </c>
    </row>
    <row r="63" spans="1:2" x14ac:dyDescent="0.25">
      <c r="A63">
        <v>224.02334999999999</v>
      </c>
      <c r="B63">
        <v>224.02334999999999</v>
      </c>
    </row>
    <row r="64" spans="1:2" x14ac:dyDescent="0.25">
      <c r="A64">
        <v>224.10253</v>
      </c>
      <c r="B64">
        <v>224.10253</v>
      </c>
    </row>
    <row r="65" spans="1:2" x14ac:dyDescent="0.25">
      <c r="A65">
        <v>225.61192</v>
      </c>
      <c r="B65">
        <v>225.61192</v>
      </c>
    </row>
    <row r="66" spans="1:2" x14ac:dyDescent="0.25">
      <c r="A66">
        <v>225.89686</v>
      </c>
      <c r="B66">
        <v>225.89686</v>
      </c>
    </row>
    <row r="67" spans="1:2" x14ac:dyDescent="0.25">
      <c r="A67">
        <v>225.91998000000001</v>
      </c>
      <c r="B67">
        <v>225.91998000000001</v>
      </c>
    </row>
    <row r="68" spans="1:2" x14ac:dyDescent="0.25">
      <c r="A68">
        <v>226.08349999999999</v>
      </c>
      <c r="B68">
        <v>226.08349999999999</v>
      </c>
    </row>
    <row r="69" spans="1:2" x14ac:dyDescent="0.25">
      <c r="A69">
        <v>226.36512999999999</v>
      </c>
      <c r="B69">
        <v>226.36512999999999</v>
      </c>
    </row>
    <row r="70" spans="1:2" x14ac:dyDescent="0.25">
      <c r="A70">
        <v>226.53237999999999</v>
      </c>
      <c r="B70">
        <v>226.53237999999999</v>
      </c>
    </row>
    <row r="71" spans="1:2" x14ac:dyDescent="0.25">
      <c r="A71">
        <v>226.55947</v>
      </c>
      <c r="B71">
        <v>226.55947</v>
      </c>
    </row>
    <row r="72" spans="1:2" x14ac:dyDescent="0.25">
      <c r="A72">
        <v>226.56918999999999</v>
      </c>
      <c r="B72">
        <v>226.56918999999999</v>
      </c>
    </row>
    <row r="73" spans="1:2" x14ac:dyDescent="0.25">
      <c r="A73">
        <v>226.57838000000001</v>
      </c>
      <c r="B73">
        <v>226.57838000000001</v>
      </c>
    </row>
    <row r="74" spans="1:2" x14ac:dyDescent="0.25">
      <c r="A74">
        <v>227.13784999999999</v>
      </c>
      <c r="B74">
        <v>227.13784999999999</v>
      </c>
    </row>
    <row r="75" spans="1:2" x14ac:dyDescent="0.25">
      <c r="A75">
        <v>227.351</v>
      </c>
      <c r="B75">
        <v>227.351</v>
      </c>
    </row>
    <row r="76" spans="1:2" x14ac:dyDescent="0.25">
      <c r="A76">
        <v>227.62441999999999</v>
      </c>
      <c r="B76">
        <v>227.62441999999999</v>
      </c>
    </row>
    <row r="77" spans="1:2" x14ac:dyDescent="0.25">
      <c r="A77">
        <v>228.58259000000001</v>
      </c>
      <c r="B77">
        <v>228.58259000000001</v>
      </c>
    </row>
    <row r="78" spans="1:2" x14ac:dyDescent="0.25">
      <c r="A78">
        <v>228.66199</v>
      </c>
      <c r="B78">
        <v>228.66199</v>
      </c>
    </row>
    <row r="79" spans="1:2" x14ac:dyDescent="0.25">
      <c r="A79">
        <v>228.89596</v>
      </c>
      <c r="B79">
        <v>228.89596</v>
      </c>
    </row>
    <row r="80" spans="1:2" x14ac:dyDescent="0.25">
      <c r="A80">
        <v>228.95008999999999</v>
      </c>
      <c r="B80">
        <v>228.95008999999999</v>
      </c>
    </row>
    <row r="81" spans="1:2" x14ac:dyDescent="0.25">
      <c r="A81">
        <v>229.06648000000001</v>
      </c>
      <c r="B81">
        <v>229.06648000000001</v>
      </c>
    </row>
    <row r="82" spans="1:2" x14ac:dyDescent="0.25">
      <c r="A82">
        <v>229.29879</v>
      </c>
      <c r="B82">
        <v>229.29879</v>
      </c>
    </row>
    <row r="83" spans="1:2" x14ac:dyDescent="0.25">
      <c r="A83">
        <v>229.29909000000001</v>
      </c>
      <c r="B83">
        <v>229.29909000000001</v>
      </c>
    </row>
    <row r="84" spans="1:2" x14ac:dyDescent="0.25">
      <c r="A84">
        <v>229.34593000000001</v>
      </c>
      <c r="B84">
        <v>229.34593000000001</v>
      </c>
    </row>
    <row r="85" spans="1:2" x14ac:dyDescent="0.25">
      <c r="A85">
        <v>229.60315</v>
      </c>
      <c r="B85">
        <v>229.60315</v>
      </c>
    </row>
    <row r="86" spans="1:2" x14ac:dyDescent="0.25">
      <c r="A86">
        <v>229.82071999999999</v>
      </c>
      <c r="B86">
        <v>229.82071999999999</v>
      </c>
    </row>
    <row r="87" spans="1:2" x14ac:dyDescent="0.25">
      <c r="A87">
        <v>229.84124</v>
      </c>
      <c r="B87">
        <v>229.84124</v>
      </c>
    </row>
    <row r="88" spans="1:2" x14ac:dyDescent="0.25">
      <c r="A88">
        <v>230.58147</v>
      </c>
      <c r="B88">
        <v>230.58147</v>
      </c>
    </row>
    <row r="89" spans="1:2" x14ac:dyDescent="0.25">
      <c r="A89">
        <v>230.80445</v>
      </c>
      <c r="B89">
        <v>230.80445</v>
      </c>
    </row>
    <row r="90" spans="1:2" x14ac:dyDescent="0.25">
      <c r="A90">
        <v>231.10625999999999</v>
      </c>
      <c r="B90">
        <v>231.10625999999999</v>
      </c>
    </row>
    <row r="91" spans="1:2" x14ac:dyDescent="0.25">
      <c r="A91">
        <v>231.66399000000001</v>
      </c>
      <c r="B91">
        <v>231.66399000000001</v>
      </c>
    </row>
    <row r="92" spans="1:2" x14ac:dyDescent="0.25">
      <c r="A92">
        <v>232.01685000000001</v>
      </c>
      <c r="B92">
        <v>232.01685000000001</v>
      </c>
    </row>
    <row r="93" spans="1:2" x14ac:dyDescent="0.25">
      <c r="A93">
        <v>232.08374000000001</v>
      </c>
      <c r="B93">
        <v>232.08374000000001</v>
      </c>
    </row>
    <row r="94" spans="1:2" x14ac:dyDescent="0.25">
      <c r="A94">
        <v>232.21118000000001</v>
      </c>
      <c r="B94">
        <v>232.21118000000001</v>
      </c>
    </row>
    <row r="95" spans="1:2" x14ac:dyDescent="0.25">
      <c r="A95">
        <v>232.74420000000001</v>
      </c>
      <c r="B95">
        <v>232.74420000000001</v>
      </c>
    </row>
    <row r="96" spans="1:2" x14ac:dyDescent="0.25">
      <c r="A96">
        <v>232.79951</v>
      </c>
      <c r="B96">
        <v>232.79951</v>
      </c>
    </row>
    <row r="97" spans="1:2" x14ac:dyDescent="0.25">
      <c r="A97">
        <v>233.15012999999999</v>
      </c>
      <c r="B97">
        <v>233.15012999999999</v>
      </c>
    </row>
    <row r="98" spans="1:2" x14ac:dyDescent="0.25">
      <c r="A98">
        <v>233.15958000000001</v>
      </c>
      <c r="B98">
        <v>233.15958000000001</v>
      </c>
    </row>
    <row r="99" spans="1:2" x14ac:dyDescent="0.25">
      <c r="A99">
        <v>233.18356</v>
      </c>
      <c r="B99">
        <v>233.18356</v>
      </c>
    </row>
    <row r="100" spans="1:2" x14ac:dyDescent="0.25">
      <c r="A100">
        <v>233.22183000000001</v>
      </c>
      <c r="B100">
        <v>233.22183000000001</v>
      </c>
    </row>
    <row r="101" spans="1:2" x14ac:dyDescent="0.25">
      <c r="A101">
        <v>233.88112000000001</v>
      </c>
      <c r="B101">
        <v>233.88112000000001</v>
      </c>
    </row>
    <row r="102" spans="1:2" x14ac:dyDescent="0.25">
      <c r="A102">
        <v>233.90291999999999</v>
      </c>
      <c r="B102">
        <v>233.90291999999999</v>
      </c>
    </row>
    <row r="103" spans="1:2" x14ac:dyDescent="0.25">
      <c r="A103">
        <v>234.05868000000001</v>
      </c>
      <c r="B103">
        <v>234.05868000000001</v>
      </c>
    </row>
    <row r="104" spans="1:2" x14ac:dyDescent="0.25">
      <c r="A104">
        <v>234.43386000000001</v>
      </c>
      <c r="B104">
        <v>234.43386000000001</v>
      </c>
    </row>
    <row r="105" spans="1:2" x14ac:dyDescent="0.25">
      <c r="A105">
        <v>234.74643</v>
      </c>
      <c r="B105">
        <v>234.74643</v>
      </c>
    </row>
    <row r="106" spans="1:2" x14ac:dyDescent="0.25">
      <c r="A106">
        <v>234.90970999999999</v>
      </c>
      <c r="B106">
        <v>234.90970999999999</v>
      </c>
    </row>
    <row r="107" spans="1:2" x14ac:dyDescent="0.25">
      <c r="A107">
        <v>235.28790000000001</v>
      </c>
      <c r="B107">
        <v>235.28790000000001</v>
      </c>
    </row>
    <row r="108" spans="1:2" x14ac:dyDescent="0.25">
      <c r="A108">
        <v>235.43216000000001</v>
      </c>
      <c r="B108">
        <v>235.43216000000001</v>
      </c>
    </row>
    <row r="109" spans="1:2" x14ac:dyDescent="0.25">
      <c r="A109">
        <v>235.43501000000001</v>
      </c>
      <c r="B109">
        <v>235.43501000000001</v>
      </c>
    </row>
    <row r="110" spans="1:2" x14ac:dyDescent="0.25">
      <c r="A110">
        <v>235.56200999999999</v>
      </c>
      <c r="B110">
        <v>235.56200999999999</v>
      </c>
    </row>
    <row r="111" spans="1:2" x14ac:dyDescent="0.25">
      <c r="A111">
        <v>235.86743000000001</v>
      </c>
      <c r="B111">
        <v>235.86743000000001</v>
      </c>
    </row>
    <row r="112" spans="1:2" x14ac:dyDescent="0.25">
      <c r="A112">
        <v>236.24185</v>
      </c>
      <c r="B112">
        <v>236.24185</v>
      </c>
    </row>
    <row r="113" spans="1:2" x14ac:dyDescent="0.25">
      <c r="A113">
        <v>236.29445999999999</v>
      </c>
      <c r="B113">
        <v>236.29445999999999</v>
      </c>
    </row>
    <row r="114" spans="1:2" x14ac:dyDescent="0.25">
      <c r="A114">
        <v>236.29472000000001</v>
      </c>
      <c r="B114">
        <v>236.29472000000001</v>
      </c>
    </row>
    <row r="115" spans="1:2" x14ac:dyDescent="0.25">
      <c r="A115">
        <v>236.62125</v>
      </c>
      <c r="B115">
        <v>236.62125</v>
      </c>
    </row>
    <row r="116" spans="1:2" x14ac:dyDescent="0.25">
      <c r="A116">
        <v>236.75636</v>
      </c>
      <c r="B116">
        <v>236.75636</v>
      </c>
    </row>
    <row r="117" spans="1:2" x14ac:dyDescent="0.25">
      <c r="A117">
        <v>236.76388</v>
      </c>
      <c r="B117">
        <v>236.76388</v>
      </c>
    </row>
    <row r="118" spans="1:2" x14ac:dyDescent="0.25">
      <c r="A118">
        <v>237.12839</v>
      </c>
      <c r="B118">
        <v>237.12839</v>
      </c>
    </row>
    <row r="119" spans="1:2" x14ac:dyDescent="0.25">
      <c r="A119">
        <v>237.13048000000001</v>
      </c>
      <c r="B119">
        <v>237.13048000000001</v>
      </c>
    </row>
    <row r="120" spans="1:2" x14ac:dyDescent="0.25">
      <c r="A120">
        <v>237.27804</v>
      </c>
      <c r="B120">
        <v>237.27804</v>
      </c>
    </row>
    <row r="121" spans="1:2" x14ac:dyDescent="0.25">
      <c r="A121">
        <v>237.39277999999999</v>
      </c>
      <c r="B121">
        <v>237.39277999999999</v>
      </c>
    </row>
    <row r="122" spans="1:2" x14ac:dyDescent="0.25">
      <c r="A122">
        <v>238.0333</v>
      </c>
      <c r="B122">
        <v>238.0333</v>
      </c>
    </row>
    <row r="123" spans="1:2" x14ac:dyDescent="0.25">
      <c r="A123">
        <v>238.08623</v>
      </c>
      <c r="B123">
        <v>238.08623</v>
      </c>
    </row>
    <row r="124" spans="1:2" x14ac:dyDescent="0.25">
      <c r="A124">
        <v>238.15978999999999</v>
      </c>
      <c r="B124">
        <v>238.15978999999999</v>
      </c>
    </row>
    <row r="125" spans="1:2" x14ac:dyDescent="0.25">
      <c r="A125">
        <v>238.20179999999999</v>
      </c>
      <c r="B125">
        <v>238.20179999999999</v>
      </c>
    </row>
    <row r="126" spans="1:2" x14ac:dyDescent="0.25">
      <c r="A126">
        <v>238.25343000000001</v>
      </c>
      <c r="B126">
        <v>238.25343000000001</v>
      </c>
    </row>
    <row r="127" spans="1:2" x14ac:dyDescent="0.25">
      <c r="A127">
        <v>238.50149999999999</v>
      </c>
      <c r="B127">
        <v>238.50149999999999</v>
      </c>
    </row>
    <row r="128" spans="1:2" x14ac:dyDescent="0.25">
      <c r="A128">
        <v>238.57829000000001</v>
      </c>
      <c r="B128">
        <v>238.57829000000001</v>
      </c>
    </row>
    <row r="129" spans="1:2" x14ac:dyDescent="0.25">
      <c r="A129">
        <v>238.98238000000001</v>
      </c>
      <c r="B129">
        <v>238.98238000000001</v>
      </c>
    </row>
    <row r="130" spans="1:2" x14ac:dyDescent="0.25">
      <c r="A130">
        <v>239.23526000000001</v>
      </c>
      <c r="B130">
        <v>239.23526000000001</v>
      </c>
    </row>
    <row r="131" spans="1:2" x14ac:dyDescent="0.25">
      <c r="A131">
        <v>239.41578000000001</v>
      </c>
      <c r="B131">
        <v>239.41578000000001</v>
      </c>
    </row>
    <row r="132" spans="1:2" x14ac:dyDescent="0.25">
      <c r="A132">
        <v>239.43010000000001</v>
      </c>
      <c r="B132">
        <v>239.43010000000001</v>
      </c>
    </row>
    <row r="133" spans="1:2" x14ac:dyDescent="0.25">
      <c r="A133">
        <v>239.66255000000001</v>
      </c>
      <c r="B133">
        <v>239.66255000000001</v>
      </c>
    </row>
    <row r="134" spans="1:2" x14ac:dyDescent="0.25">
      <c r="A134">
        <v>240.03317999999999</v>
      </c>
      <c r="B134">
        <v>240.03317999999999</v>
      </c>
    </row>
    <row r="135" spans="1:2" x14ac:dyDescent="0.25">
      <c r="A135">
        <v>240.14313000000001</v>
      </c>
      <c r="B135">
        <v>240.14313000000001</v>
      </c>
    </row>
    <row r="136" spans="1:2" x14ac:dyDescent="0.25">
      <c r="A136">
        <v>240.24879999999999</v>
      </c>
      <c r="B136">
        <v>240.24879999999999</v>
      </c>
    </row>
    <row r="137" spans="1:2" x14ac:dyDescent="0.25">
      <c r="A137">
        <v>240.68449000000001</v>
      </c>
      <c r="B137">
        <v>240.68449000000001</v>
      </c>
    </row>
    <row r="138" spans="1:2" x14ac:dyDescent="0.25">
      <c r="A138">
        <v>240.68568999999999</v>
      </c>
      <c r="B138">
        <v>240.68568999999999</v>
      </c>
    </row>
    <row r="139" spans="1:2" x14ac:dyDescent="0.25">
      <c r="A139">
        <v>241.37917999999999</v>
      </c>
      <c r="B139">
        <v>241.37917999999999</v>
      </c>
    </row>
    <row r="140" spans="1:2" x14ac:dyDescent="0.25">
      <c r="A140">
        <v>241.41762</v>
      </c>
      <c r="B140">
        <v>241.41762</v>
      </c>
    </row>
    <row r="141" spans="1:2" x14ac:dyDescent="0.25">
      <c r="A141">
        <v>241.62519</v>
      </c>
      <c r="B141">
        <v>241.62519</v>
      </c>
    </row>
    <row r="142" spans="1:2" x14ac:dyDescent="0.25">
      <c r="A142">
        <v>241.90218999999999</v>
      </c>
      <c r="B142">
        <v>241.90218999999999</v>
      </c>
    </row>
    <row r="143" spans="1:2" x14ac:dyDescent="0.25">
      <c r="A143">
        <v>242.19055</v>
      </c>
      <c r="B143">
        <v>242.19055</v>
      </c>
    </row>
    <row r="144" spans="1:2" x14ac:dyDescent="0.25">
      <c r="A144">
        <v>242.27851999999999</v>
      </c>
      <c r="B144">
        <v>242.27851999999999</v>
      </c>
    </row>
    <row r="145" spans="1:2" x14ac:dyDescent="0.25">
      <c r="A145">
        <v>242.57942</v>
      </c>
      <c r="B145">
        <v>242.57942</v>
      </c>
    </row>
    <row r="146" spans="1:2" x14ac:dyDescent="0.25">
      <c r="A146">
        <v>243.37443999999999</v>
      </c>
      <c r="B146">
        <v>243.37443999999999</v>
      </c>
    </row>
    <row r="147" spans="1:2" x14ac:dyDescent="0.25">
      <c r="A147">
        <v>244.20050000000001</v>
      </c>
      <c r="B147">
        <v>244.20050000000001</v>
      </c>
    </row>
    <row r="148" spans="1:2" x14ac:dyDescent="0.25">
      <c r="A148">
        <v>244.2662</v>
      </c>
      <c r="B148">
        <v>244.2662</v>
      </c>
    </row>
    <row r="149" spans="1:2" x14ac:dyDescent="0.25">
      <c r="A149">
        <v>244.42408</v>
      </c>
      <c r="B149">
        <v>244.42408</v>
      </c>
    </row>
    <row r="150" spans="1:2" x14ac:dyDescent="0.25">
      <c r="A150">
        <v>244.69009</v>
      </c>
      <c r="B150">
        <v>244.69009</v>
      </c>
    </row>
    <row r="151" spans="1:2" x14ac:dyDescent="0.25">
      <c r="A151">
        <v>244.76066</v>
      </c>
      <c r="B151">
        <v>244.76066</v>
      </c>
    </row>
    <row r="152" spans="1:2" x14ac:dyDescent="0.25">
      <c r="A152">
        <v>244.79463000000001</v>
      </c>
      <c r="B152">
        <v>244.79463000000001</v>
      </c>
    </row>
    <row r="153" spans="1:2" x14ac:dyDescent="0.25">
      <c r="A153">
        <v>245.32336000000001</v>
      </c>
      <c r="B153">
        <v>245.32336000000001</v>
      </c>
    </row>
    <row r="154" spans="1:2" x14ac:dyDescent="0.25">
      <c r="A154">
        <v>245.35480999999999</v>
      </c>
      <c r="B154">
        <v>245.35480999999999</v>
      </c>
    </row>
    <row r="155" spans="1:2" x14ac:dyDescent="0.25">
      <c r="A155">
        <v>245.89636999999999</v>
      </c>
      <c r="B155">
        <v>245.89636999999999</v>
      </c>
    </row>
    <row r="156" spans="1:2" x14ac:dyDescent="0.25">
      <c r="A156">
        <v>247.48486</v>
      </c>
      <c r="B156">
        <v>247.48486</v>
      </c>
    </row>
    <row r="157" spans="1:2" x14ac:dyDescent="0.25">
      <c r="A157">
        <v>247.53761</v>
      </c>
      <c r="B157">
        <v>247.53761</v>
      </c>
    </row>
    <row r="158" spans="1:2" x14ac:dyDescent="0.25">
      <c r="A158">
        <v>247.55517</v>
      </c>
      <c r="B158">
        <v>247.55517</v>
      </c>
    </row>
    <row r="159" spans="1:2" x14ac:dyDescent="0.25">
      <c r="A159">
        <v>247.86920000000001</v>
      </c>
      <c r="B159">
        <v>247.86920000000001</v>
      </c>
    </row>
    <row r="160" spans="1:2" x14ac:dyDescent="0.25">
      <c r="A160">
        <v>247.99020999999999</v>
      </c>
      <c r="B160">
        <v>247.99020999999999</v>
      </c>
    </row>
    <row r="161" spans="1:2" x14ac:dyDescent="0.25">
      <c r="A161">
        <v>248.04572999999999</v>
      </c>
      <c r="B161">
        <v>248.04572999999999</v>
      </c>
    </row>
    <row r="162" spans="1:2" x14ac:dyDescent="0.25">
      <c r="A162">
        <v>248.2647</v>
      </c>
      <c r="B162">
        <v>248.2647</v>
      </c>
    </row>
    <row r="163" spans="1:2" x14ac:dyDescent="0.25">
      <c r="A163">
        <v>248.52001000000001</v>
      </c>
      <c r="B163">
        <v>248.52001000000001</v>
      </c>
    </row>
    <row r="164" spans="1:2" x14ac:dyDescent="0.25">
      <c r="A164">
        <v>248.65321</v>
      </c>
      <c r="B164">
        <v>248.65321</v>
      </c>
    </row>
    <row r="165" spans="1:2" x14ac:dyDescent="0.25">
      <c r="A165">
        <v>248.86718999999999</v>
      </c>
      <c r="B165">
        <v>248.86718999999999</v>
      </c>
    </row>
    <row r="166" spans="1:2" x14ac:dyDescent="0.25">
      <c r="A166">
        <v>248.88524000000001</v>
      </c>
      <c r="B166">
        <v>248.88524000000001</v>
      </c>
    </row>
    <row r="167" spans="1:2" x14ac:dyDescent="0.25">
      <c r="A167">
        <v>248.95533</v>
      </c>
      <c r="B167">
        <v>248.95533</v>
      </c>
    </row>
    <row r="168" spans="1:2" x14ac:dyDescent="0.25">
      <c r="A168">
        <v>249.39824999999999</v>
      </c>
      <c r="B168">
        <v>249.39824999999999</v>
      </c>
    </row>
    <row r="169" spans="1:2" x14ac:dyDescent="0.25">
      <c r="A169">
        <v>250.00459000000001</v>
      </c>
      <c r="B169">
        <v>250.00459000000001</v>
      </c>
    </row>
    <row r="170" spans="1:2" x14ac:dyDescent="0.25">
      <c r="A170">
        <v>250.20881</v>
      </c>
      <c r="B170">
        <v>250.20881</v>
      </c>
    </row>
    <row r="171" spans="1:2" x14ac:dyDescent="0.25">
      <c r="A171">
        <v>250.29358999999999</v>
      </c>
      <c r="B171">
        <v>250.29358999999999</v>
      </c>
    </row>
    <row r="172" spans="1:2" x14ac:dyDescent="0.25">
      <c r="A172">
        <v>250.34318999999999</v>
      </c>
      <c r="B172">
        <v>250.34318999999999</v>
      </c>
    </row>
    <row r="173" spans="1:2" x14ac:dyDescent="0.25">
      <c r="A173">
        <v>251.01589999999999</v>
      </c>
      <c r="B173">
        <v>251.01589999999999</v>
      </c>
    </row>
    <row r="174" spans="1:2" x14ac:dyDescent="0.25">
      <c r="A174">
        <v>251.31994</v>
      </c>
      <c r="B174">
        <v>251.31994</v>
      </c>
    </row>
    <row r="175" spans="1:2" x14ac:dyDescent="0.25">
      <c r="A175">
        <v>251.65423999999999</v>
      </c>
      <c r="B175">
        <v>251.65423999999999</v>
      </c>
    </row>
    <row r="176" spans="1:2" x14ac:dyDescent="0.25">
      <c r="A176">
        <v>251.7876</v>
      </c>
      <c r="B176">
        <v>251.7876</v>
      </c>
    </row>
    <row r="177" spans="1:2" x14ac:dyDescent="0.25">
      <c r="A177">
        <v>251.87200999999999</v>
      </c>
      <c r="B177">
        <v>251.87200999999999</v>
      </c>
    </row>
    <row r="178" spans="1:2" x14ac:dyDescent="0.25">
      <c r="A178">
        <v>252.03881000000001</v>
      </c>
      <c r="B178">
        <v>252.03881000000001</v>
      </c>
    </row>
    <row r="179" spans="1:2" x14ac:dyDescent="0.25">
      <c r="A179">
        <v>252.21090000000001</v>
      </c>
      <c r="B179">
        <v>252.21090000000001</v>
      </c>
    </row>
    <row r="180" spans="1:2" x14ac:dyDescent="0.25">
      <c r="A180">
        <v>252.85503</v>
      </c>
      <c r="B180">
        <v>252.85503</v>
      </c>
    </row>
    <row r="181" spans="1:2" x14ac:dyDescent="0.25">
      <c r="A181">
        <v>253.34401</v>
      </c>
      <c r="B181">
        <v>253.34401</v>
      </c>
    </row>
    <row r="182" spans="1:2" x14ac:dyDescent="0.25">
      <c r="A182">
        <v>253.60410999999999</v>
      </c>
      <c r="B182">
        <v>253.60410999999999</v>
      </c>
    </row>
    <row r="183" spans="1:2" x14ac:dyDescent="0.25">
      <c r="A183">
        <v>253.71346</v>
      </c>
      <c r="B183">
        <v>253.71346</v>
      </c>
    </row>
    <row r="184" spans="1:2" x14ac:dyDescent="0.25">
      <c r="A184">
        <v>254.02342999999999</v>
      </c>
      <c r="B184">
        <v>254.02342999999999</v>
      </c>
    </row>
    <row r="185" spans="1:2" x14ac:dyDescent="0.25">
      <c r="A185">
        <v>254.19497000000001</v>
      </c>
      <c r="B185">
        <v>254.19497000000001</v>
      </c>
    </row>
    <row r="186" spans="1:2" x14ac:dyDescent="0.25">
      <c r="A186">
        <v>254.26633000000001</v>
      </c>
      <c r="B186">
        <v>254.26633000000001</v>
      </c>
    </row>
    <row r="187" spans="1:2" x14ac:dyDescent="0.25">
      <c r="A187">
        <v>254.46483000000001</v>
      </c>
      <c r="B187">
        <v>254.46483000000001</v>
      </c>
    </row>
    <row r="188" spans="1:2" x14ac:dyDescent="0.25">
      <c r="A188">
        <v>254.66569999999999</v>
      </c>
      <c r="B188">
        <v>254.66569999999999</v>
      </c>
    </row>
    <row r="189" spans="1:2" x14ac:dyDescent="0.25">
      <c r="A189">
        <v>255.56313</v>
      </c>
      <c r="B189">
        <v>255.56313</v>
      </c>
    </row>
    <row r="190" spans="1:2" x14ac:dyDescent="0.25">
      <c r="A190">
        <v>255.73250999999999</v>
      </c>
      <c r="B190">
        <v>255.73250999999999</v>
      </c>
    </row>
    <row r="191" spans="1:2" x14ac:dyDescent="0.25">
      <c r="A191">
        <v>255.8347</v>
      </c>
      <c r="B191">
        <v>255.8347</v>
      </c>
    </row>
    <row r="192" spans="1:2" x14ac:dyDescent="0.25">
      <c r="A192">
        <v>256.44119000000001</v>
      </c>
      <c r="B192">
        <v>256.44119000000001</v>
      </c>
    </row>
    <row r="193" spans="1:2" x14ac:dyDescent="0.25">
      <c r="A193">
        <v>256.94328999999999</v>
      </c>
      <c r="B193">
        <v>256.94328999999999</v>
      </c>
    </row>
    <row r="194" spans="1:2" x14ac:dyDescent="0.25">
      <c r="A194">
        <v>257.06641000000002</v>
      </c>
      <c r="B194">
        <v>257.06641000000002</v>
      </c>
    </row>
    <row r="195" spans="1:2" x14ac:dyDescent="0.25">
      <c r="A195">
        <v>257.28253000000001</v>
      </c>
      <c r="B195">
        <v>257.28253000000001</v>
      </c>
    </row>
    <row r="196" spans="1:2" x14ac:dyDescent="0.25">
      <c r="A196">
        <v>257.33929999999998</v>
      </c>
      <c r="B196">
        <v>257.33929999999998</v>
      </c>
    </row>
    <row r="197" spans="1:2" x14ac:dyDescent="0.25">
      <c r="A197">
        <v>257.39105000000001</v>
      </c>
      <c r="B197">
        <v>257.39105000000001</v>
      </c>
    </row>
    <row r="198" spans="1:2" x14ac:dyDescent="0.25">
      <c r="A198">
        <v>257.90129999999999</v>
      </c>
      <c r="B198">
        <v>257.90129999999999</v>
      </c>
    </row>
    <row r="199" spans="1:2" x14ac:dyDescent="0.25">
      <c r="A199">
        <v>258.65442999999999</v>
      </c>
      <c r="B199">
        <v>258.65442999999999</v>
      </c>
    </row>
    <row r="200" spans="1:2" x14ac:dyDescent="0.25">
      <c r="A200">
        <v>259.35261000000003</v>
      </c>
      <c r="B200">
        <v>259.35261000000003</v>
      </c>
    </row>
    <row r="201" spans="1:2" x14ac:dyDescent="0.25">
      <c r="A201">
        <v>259.54924</v>
      </c>
      <c r="B201">
        <v>259.54924</v>
      </c>
    </row>
    <row r="202" spans="1:2" x14ac:dyDescent="0.25">
      <c r="A202">
        <v>259.56833999999998</v>
      </c>
      <c r="B202">
        <v>259.56833999999998</v>
      </c>
    </row>
    <row r="203" spans="1:2" x14ac:dyDescent="0.25">
      <c r="A203">
        <v>259.57247000000001</v>
      </c>
      <c r="B203">
        <v>259.57247000000001</v>
      </c>
    </row>
    <row r="204" spans="1:2" x14ac:dyDescent="0.25">
      <c r="A204">
        <v>260.04991000000001</v>
      </c>
      <c r="B204">
        <v>260.04991000000001</v>
      </c>
    </row>
    <row r="205" spans="1:2" x14ac:dyDescent="0.25">
      <c r="A205">
        <v>260.33571999999998</v>
      </c>
      <c r="B205">
        <v>260.33571999999998</v>
      </c>
    </row>
    <row r="206" spans="1:2" x14ac:dyDescent="0.25">
      <c r="A206">
        <v>260.77730000000003</v>
      </c>
      <c r="B206">
        <v>260.77730000000003</v>
      </c>
    </row>
    <row r="207" spans="1:2" x14ac:dyDescent="0.25">
      <c r="A207">
        <v>261.14535000000001</v>
      </c>
      <c r="B207">
        <v>261.14535000000001</v>
      </c>
    </row>
    <row r="208" spans="1:2" x14ac:dyDescent="0.25">
      <c r="A208">
        <v>261.26974999999999</v>
      </c>
      <c r="B208">
        <v>261.26974999999999</v>
      </c>
    </row>
    <row r="209" spans="1:2" x14ac:dyDescent="0.25">
      <c r="A209">
        <v>261.78071</v>
      </c>
      <c r="B209">
        <v>261.78071</v>
      </c>
    </row>
    <row r="210" spans="1:2" x14ac:dyDescent="0.25">
      <c r="A210">
        <v>262.27837</v>
      </c>
      <c r="B210">
        <v>262.27837</v>
      </c>
    </row>
    <row r="211" spans="1:2" x14ac:dyDescent="0.25">
      <c r="A211">
        <v>262.66126000000003</v>
      </c>
      <c r="B211">
        <v>262.66126000000003</v>
      </c>
    </row>
    <row r="212" spans="1:2" x14ac:dyDescent="0.25">
      <c r="A212">
        <v>262.79032999999998</v>
      </c>
      <c r="B212">
        <v>262.79032999999998</v>
      </c>
    </row>
    <row r="213" spans="1:2" x14ac:dyDescent="0.25">
      <c r="A213">
        <v>262.96960000000001</v>
      </c>
      <c r="B213">
        <v>262.96960000000001</v>
      </c>
    </row>
    <row r="214" spans="1:2" x14ac:dyDescent="0.25">
      <c r="A214">
        <v>263.24176999999997</v>
      </c>
      <c r="B214">
        <v>263.24176999999997</v>
      </c>
    </row>
    <row r="215" spans="1:2" x14ac:dyDescent="0.25">
      <c r="A215">
        <v>263.57040000000001</v>
      </c>
      <c r="B215">
        <v>263.57040000000001</v>
      </c>
    </row>
    <row r="216" spans="1:2" x14ac:dyDescent="0.25">
      <c r="A216">
        <v>265.26562999999999</v>
      </c>
      <c r="B216">
        <v>265.26562999999999</v>
      </c>
    </row>
    <row r="217" spans="1:2" x14ac:dyDescent="0.25">
      <c r="A217">
        <v>265.88555000000002</v>
      </c>
      <c r="B217">
        <v>265.88555000000002</v>
      </c>
    </row>
    <row r="218" spans="1:2" x14ac:dyDescent="0.25">
      <c r="A218">
        <v>266.23045999999999</v>
      </c>
      <c r="B218">
        <v>266.23045999999999</v>
      </c>
    </row>
    <row r="219" spans="1:2" x14ac:dyDescent="0.25">
      <c r="A219">
        <v>266.88985000000002</v>
      </c>
      <c r="B219">
        <v>266.88985000000002</v>
      </c>
    </row>
    <row r="220" spans="1:2" x14ac:dyDescent="0.25">
      <c r="A220">
        <v>267.31286</v>
      </c>
      <c r="B220">
        <v>267.31286</v>
      </c>
    </row>
    <row r="221" spans="1:2" x14ac:dyDescent="0.25">
      <c r="A221">
        <v>267.74883</v>
      </c>
      <c r="B221">
        <v>267.74883</v>
      </c>
    </row>
    <row r="222" spans="1:2" x14ac:dyDescent="0.25">
      <c r="A222">
        <v>269.14695999999998</v>
      </c>
      <c r="B222">
        <v>269.14695999999998</v>
      </c>
    </row>
    <row r="223" spans="1:2" x14ac:dyDescent="0.25">
      <c r="A223">
        <v>269.78059999999999</v>
      </c>
      <c r="B223">
        <v>269.78059999999999</v>
      </c>
    </row>
    <row r="224" spans="1:2" x14ac:dyDescent="0.25">
      <c r="A224">
        <v>269.95884999999998</v>
      </c>
      <c r="B224">
        <v>269.95884999999998</v>
      </c>
    </row>
    <row r="225" spans="1:2" x14ac:dyDescent="0.25">
      <c r="A225">
        <v>270.42187999999999</v>
      </c>
      <c r="B225">
        <v>270.42187999999999</v>
      </c>
    </row>
    <row r="226" spans="1:2" x14ac:dyDescent="0.25">
      <c r="A226">
        <v>272.01474000000002</v>
      </c>
      <c r="B226">
        <v>272.01474000000002</v>
      </c>
    </row>
    <row r="227" spans="1:2" x14ac:dyDescent="0.25">
      <c r="A227">
        <v>272.17820999999998</v>
      </c>
      <c r="B227">
        <v>272.17820999999998</v>
      </c>
    </row>
    <row r="228" spans="1:2" x14ac:dyDescent="0.25">
      <c r="A228">
        <v>272.29388999999998</v>
      </c>
      <c r="B228">
        <v>272.29388999999998</v>
      </c>
    </row>
    <row r="229" spans="1:2" x14ac:dyDescent="0.25">
      <c r="A229">
        <v>272.78865000000002</v>
      </c>
      <c r="B229">
        <v>272.78865000000002</v>
      </c>
    </row>
    <row r="230" spans="1:2" x14ac:dyDescent="0.25">
      <c r="A230">
        <v>273.47613000000001</v>
      </c>
      <c r="B230">
        <v>273.47613000000001</v>
      </c>
    </row>
    <row r="231" spans="1:2" x14ac:dyDescent="0.25">
      <c r="A231">
        <v>273.65953999999999</v>
      </c>
      <c r="B231">
        <v>273.65953999999999</v>
      </c>
    </row>
    <row r="232" spans="1:2" x14ac:dyDescent="0.25">
      <c r="A232">
        <v>273.73865000000001</v>
      </c>
      <c r="B232">
        <v>273.73865000000001</v>
      </c>
    </row>
    <row r="233" spans="1:2" x14ac:dyDescent="0.25">
      <c r="A233">
        <v>274.14183000000003</v>
      </c>
      <c r="B233">
        <v>274.14183000000003</v>
      </c>
    </row>
    <row r="234" spans="1:2" x14ac:dyDescent="0.25">
      <c r="A234">
        <v>274.42995999999999</v>
      </c>
      <c r="B234">
        <v>274.42995999999999</v>
      </c>
    </row>
    <row r="235" spans="1:2" x14ac:dyDescent="0.25">
      <c r="A235">
        <v>274.58821999999998</v>
      </c>
      <c r="B235">
        <v>274.58821999999998</v>
      </c>
    </row>
    <row r="236" spans="1:2" x14ac:dyDescent="0.25">
      <c r="A236">
        <v>276.00617</v>
      </c>
      <c r="B236">
        <v>276.00617</v>
      </c>
    </row>
    <row r="237" spans="1:2" x14ac:dyDescent="0.25">
      <c r="A237">
        <v>276.77967000000001</v>
      </c>
      <c r="B237">
        <v>276.77967000000001</v>
      </c>
    </row>
    <row r="238" spans="1:2" x14ac:dyDescent="0.25">
      <c r="A238">
        <v>277.32754999999997</v>
      </c>
      <c r="B238">
        <v>277.32754999999997</v>
      </c>
    </row>
    <row r="239" spans="1:2" x14ac:dyDescent="0.25">
      <c r="A239">
        <v>277.80786000000001</v>
      </c>
      <c r="B239">
        <v>277.80786000000001</v>
      </c>
    </row>
    <row r="240" spans="1:2" x14ac:dyDescent="0.25">
      <c r="A240">
        <v>277.96337999999997</v>
      </c>
      <c r="B240">
        <v>277.96337999999997</v>
      </c>
    </row>
    <row r="241" spans="1:2" x14ac:dyDescent="0.25">
      <c r="A241">
        <v>278.15904999999998</v>
      </c>
      <c r="B241">
        <v>278.15904999999998</v>
      </c>
    </row>
    <row r="242" spans="1:2" x14ac:dyDescent="0.25">
      <c r="A242">
        <v>278.51715000000002</v>
      </c>
      <c r="B242">
        <v>278.51715000000002</v>
      </c>
    </row>
    <row r="243" spans="1:2" x14ac:dyDescent="0.25">
      <c r="A243">
        <v>278.56315999999998</v>
      </c>
      <c r="B243">
        <v>278.56315999999998</v>
      </c>
    </row>
    <row r="244" spans="1:2" x14ac:dyDescent="0.25">
      <c r="A244">
        <v>278.74065999999999</v>
      </c>
      <c r="B244">
        <v>278.74065999999999</v>
      </c>
    </row>
    <row r="245" spans="1:2" x14ac:dyDescent="0.25">
      <c r="A245">
        <v>279.09895999999998</v>
      </c>
      <c r="B245">
        <v>279.09895999999998</v>
      </c>
    </row>
    <row r="246" spans="1:2" x14ac:dyDescent="0.25">
      <c r="A246">
        <v>279.67642000000001</v>
      </c>
      <c r="B246">
        <v>279.67642000000001</v>
      </c>
    </row>
    <row r="247" spans="1:2" x14ac:dyDescent="0.25">
      <c r="A247">
        <v>280.09967999999998</v>
      </c>
      <c r="B247">
        <v>280.09967999999998</v>
      </c>
    </row>
    <row r="248" spans="1:2" x14ac:dyDescent="0.25">
      <c r="A248">
        <v>280.95456999999999</v>
      </c>
      <c r="B248">
        <v>280.95456999999999</v>
      </c>
    </row>
    <row r="249" spans="1:2" x14ac:dyDescent="0.25">
      <c r="A249">
        <v>282.04059999999998</v>
      </c>
      <c r="B249">
        <v>282.04059999999998</v>
      </c>
    </row>
    <row r="250" spans="1:2" x14ac:dyDescent="0.25">
      <c r="A250">
        <v>282.81840999999997</v>
      </c>
      <c r="B250">
        <v>282.81840999999997</v>
      </c>
    </row>
    <row r="251" spans="1:2" x14ac:dyDescent="0.25">
      <c r="A251">
        <v>283.20832000000001</v>
      </c>
      <c r="B251">
        <v>283.20832000000001</v>
      </c>
    </row>
    <row r="252" spans="1:2" x14ac:dyDescent="0.25">
      <c r="A252">
        <v>286.45985000000002</v>
      </c>
      <c r="B252">
        <v>286.45985000000002</v>
      </c>
    </row>
    <row r="253" spans="1:2" x14ac:dyDescent="0.25">
      <c r="A253">
        <v>286.76673</v>
      </c>
      <c r="B253">
        <v>286.76673</v>
      </c>
    </row>
    <row r="254" spans="1:2" x14ac:dyDescent="0.25">
      <c r="A254">
        <v>287.50607000000002</v>
      </c>
      <c r="B254">
        <v>287.50607000000002</v>
      </c>
    </row>
    <row r="255" spans="1:2" x14ac:dyDescent="0.25">
      <c r="A255">
        <v>288.3603</v>
      </c>
      <c r="B255">
        <v>288.3603</v>
      </c>
    </row>
    <row r="256" spans="1:2" x14ac:dyDescent="0.25">
      <c r="A256">
        <v>290.43993</v>
      </c>
      <c r="B256">
        <v>290.43993</v>
      </c>
    </row>
    <row r="257" spans="1:2" x14ac:dyDescent="0.25">
      <c r="A257">
        <v>291.04036000000002</v>
      </c>
      <c r="B257">
        <v>291.04036000000002</v>
      </c>
    </row>
    <row r="258" spans="1:2" x14ac:dyDescent="0.25">
      <c r="A258">
        <v>291.36714999999998</v>
      </c>
      <c r="B258">
        <v>291.36714999999998</v>
      </c>
    </row>
    <row r="259" spans="1:2" x14ac:dyDescent="0.25">
      <c r="A259">
        <v>292.22363999999999</v>
      </c>
      <c r="B259">
        <v>292.22363999999999</v>
      </c>
    </row>
    <row r="260" spans="1:2" x14ac:dyDescent="0.25">
      <c r="A260">
        <v>306.75848000000002</v>
      </c>
      <c r="B260">
        <v>306.75848000000002</v>
      </c>
    </row>
    <row r="261" spans="1:2" x14ac:dyDescent="0.25">
      <c r="A261">
        <v>344.98822999999999</v>
      </c>
      <c r="B261">
        <v>344.98822999999999</v>
      </c>
    </row>
    <row r="262" spans="1:2" x14ac:dyDescent="0.25">
      <c r="A262">
        <v>347.69506000000001</v>
      </c>
      <c r="B262">
        <v>347.69506000000001</v>
      </c>
    </row>
    <row r="263" spans="1:2" x14ac:dyDescent="0.25">
      <c r="A263">
        <v>367.13719750000001</v>
      </c>
      <c r="B263">
        <v>367.13719750000001</v>
      </c>
    </row>
    <row r="264" spans="1:2" x14ac:dyDescent="0.25">
      <c r="A264" t="s">
        <v>1</v>
      </c>
    </row>
    <row r="265" spans="1:2" x14ac:dyDescent="0.25">
      <c r="A265" t="s">
        <v>1</v>
      </c>
    </row>
    <row r="266" spans="1:2" x14ac:dyDescent="0.25">
      <c r="A266" t="s">
        <v>1</v>
      </c>
    </row>
    <row r="267" spans="1:2" x14ac:dyDescent="0.25">
      <c r="A267" t="s">
        <v>1</v>
      </c>
    </row>
    <row r="268" spans="1:2" x14ac:dyDescent="0.25">
      <c r="A268" t="s">
        <v>1</v>
      </c>
    </row>
    <row r="269" spans="1:2" x14ac:dyDescent="0.25">
      <c r="A269" t="s">
        <v>1</v>
      </c>
    </row>
    <row r="270" spans="1:2" x14ac:dyDescent="0.25">
      <c r="A270" t="s">
        <v>1</v>
      </c>
    </row>
    <row r="271" spans="1:2" x14ac:dyDescent="0.25">
      <c r="A271" t="s">
        <v>1</v>
      </c>
    </row>
    <row r="272" spans="1:2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</sheetData>
  <sortState xmlns:xlrd2="http://schemas.microsoft.com/office/spreadsheetml/2017/richdata2" ref="A1:A290">
    <sortCondition ref="A1:A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3275-9C02-4493-8669-9D6C92536685}">
  <dimension ref="A1:A263"/>
  <sheetViews>
    <sheetView workbookViewId="0">
      <selection activeCell="G37" sqref="G37"/>
    </sheetView>
  </sheetViews>
  <sheetFormatPr defaultRowHeight="15" x14ac:dyDescent="0.25"/>
  <sheetData>
    <row r="1" spans="1:1" x14ac:dyDescent="0.25">
      <c r="A1">
        <v>101.96853</v>
      </c>
    </row>
    <row r="2" spans="1:1" x14ac:dyDescent="0.25">
      <c r="A2">
        <v>147.5931525</v>
      </c>
    </row>
    <row r="3" spans="1:1" x14ac:dyDescent="0.25">
      <c r="A3">
        <v>179.24373</v>
      </c>
    </row>
    <row r="4" spans="1:1" x14ac:dyDescent="0.25">
      <c r="A4">
        <v>181.92052000000001</v>
      </c>
    </row>
    <row r="5" spans="1:1" x14ac:dyDescent="0.25">
      <c r="A5">
        <v>186.36088000000001</v>
      </c>
    </row>
    <row r="6" spans="1:1" x14ac:dyDescent="0.25">
      <c r="A6">
        <v>186.48705000000001</v>
      </c>
    </row>
    <row r="7" spans="1:1" x14ac:dyDescent="0.25">
      <c r="A7">
        <v>187.39731</v>
      </c>
    </row>
    <row r="8" spans="1:1" x14ac:dyDescent="0.25">
      <c r="A8">
        <v>190.12524999999999</v>
      </c>
    </row>
    <row r="9" spans="1:1" x14ac:dyDescent="0.25">
      <c r="A9">
        <v>194.00635</v>
      </c>
    </row>
    <row r="10" spans="1:1" x14ac:dyDescent="0.25">
      <c r="A10">
        <v>195.25758999999999</v>
      </c>
    </row>
    <row r="11" spans="1:1" x14ac:dyDescent="0.25">
      <c r="A11">
        <v>196.39295000000001</v>
      </c>
    </row>
    <row r="12" spans="1:1" x14ac:dyDescent="0.25">
      <c r="A12">
        <v>196.57605000000001</v>
      </c>
    </row>
    <row r="13" spans="1:1" x14ac:dyDescent="0.25">
      <c r="A13">
        <v>197.08273</v>
      </c>
    </row>
    <row r="14" spans="1:1" x14ac:dyDescent="0.25">
      <c r="A14">
        <v>197.81702999999999</v>
      </c>
    </row>
    <row r="15" spans="1:1" x14ac:dyDescent="0.25">
      <c r="A15">
        <v>198.23068000000001</v>
      </c>
    </row>
    <row r="16" spans="1:1" x14ac:dyDescent="0.25">
      <c r="A16">
        <v>199.42587</v>
      </c>
    </row>
    <row r="17" spans="1:1" x14ac:dyDescent="0.25">
      <c r="A17">
        <v>203.05085</v>
      </c>
    </row>
    <row r="18" spans="1:1" x14ac:dyDescent="0.25">
      <c r="A18">
        <v>203.93004999999999</v>
      </c>
    </row>
    <row r="19" spans="1:1" x14ac:dyDescent="0.25">
      <c r="A19">
        <v>204.06062</v>
      </c>
    </row>
    <row r="20" spans="1:1" x14ac:dyDescent="0.25">
      <c r="A20">
        <v>205.28570999999999</v>
      </c>
    </row>
    <row r="21" spans="1:1" x14ac:dyDescent="0.25">
      <c r="A21">
        <v>205.89967999999999</v>
      </c>
    </row>
    <row r="22" spans="1:1" x14ac:dyDescent="0.25">
      <c r="A22">
        <v>206.32670999999999</v>
      </c>
    </row>
    <row r="23" spans="1:1" x14ac:dyDescent="0.25">
      <c r="A23">
        <v>206.65069</v>
      </c>
    </row>
    <row r="24" spans="1:1" x14ac:dyDescent="0.25">
      <c r="A24">
        <v>207.06519</v>
      </c>
    </row>
    <row r="25" spans="1:1" x14ac:dyDescent="0.25">
      <c r="A25">
        <v>207.18563</v>
      </c>
    </row>
    <row r="26" spans="1:1" x14ac:dyDescent="0.25">
      <c r="A26">
        <v>207.81101000000001</v>
      </c>
    </row>
    <row r="27" spans="1:1" x14ac:dyDescent="0.25">
      <c r="A27">
        <v>207.9324</v>
      </c>
    </row>
    <row r="28" spans="1:1" x14ac:dyDescent="0.25">
      <c r="A28">
        <v>208.22407999999999</v>
      </c>
    </row>
    <row r="29" spans="1:1" x14ac:dyDescent="0.25">
      <c r="A29">
        <v>208.48974000000001</v>
      </c>
    </row>
    <row r="30" spans="1:1" x14ac:dyDescent="0.25">
      <c r="A30">
        <v>210.054</v>
      </c>
    </row>
    <row r="31" spans="1:1" x14ac:dyDescent="0.25">
      <c r="A31">
        <v>211.57156000000001</v>
      </c>
    </row>
    <row r="32" spans="1:1" x14ac:dyDescent="0.25">
      <c r="A32">
        <v>211.87277</v>
      </c>
    </row>
    <row r="33" spans="1:1" x14ac:dyDescent="0.25">
      <c r="A33">
        <v>212.54793000000001</v>
      </c>
    </row>
    <row r="34" spans="1:1" x14ac:dyDescent="0.25">
      <c r="A34">
        <v>213.48711</v>
      </c>
    </row>
    <row r="35" spans="1:1" x14ac:dyDescent="0.25">
      <c r="A35">
        <v>214.26847000000001</v>
      </c>
    </row>
    <row r="36" spans="1:1" x14ac:dyDescent="0.25">
      <c r="A36">
        <v>216.15886</v>
      </c>
    </row>
    <row r="37" spans="1:1" x14ac:dyDescent="0.25">
      <c r="A37">
        <v>216.34124</v>
      </c>
    </row>
    <row r="38" spans="1:1" x14ac:dyDescent="0.25">
      <c r="A38">
        <v>216.73321999999999</v>
      </c>
    </row>
    <row r="39" spans="1:1" x14ac:dyDescent="0.25">
      <c r="A39">
        <v>216.74928</v>
      </c>
    </row>
    <row r="40" spans="1:1" x14ac:dyDescent="0.25">
      <c r="A40">
        <v>216.77526</v>
      </c>
    </row>
    <row r="41" spans="1:1" x14ac:dyDescent="0.25">
      <c r="A41">
        <v>217.60596000000001</v>
      </c>
    </row>
    <row r="42" spans="1:1" x14ac:dyDescent="0.25">
      <c r="A42">
        <v>218.47461000000001</v>
      </c>
    </row>
    <row r="43" spans="1:1" x14ac:dyDescent="0.25">
      <c r="A43">
        <v>219.02701999999999</v>
      </c>
    </row>
    <row r="44" spans="1:1" x14ac:dyDescent="0.25">
      <c r="A44">
        <v>219.80358000000001</v>
      </c>
    </row>
    <row r="45" spans="1:1" x14ac:dyDescent="0.25">
      <c r="A45">
        <v>219.97257999999999</v>
      </c>
    </row>
    <row r="46" spans="1:1" x14ac:dyDescent="0.25">
      <c r="A46">
        <v>220.17052000000001</v>
      </c>
    </row>
    <row r="47" spans="1:1" x14ac:dyDescent="0.25">
      <c r="A47">
        <v>220.71413000000001</v>
      </c>
    </row>
    <row r="48" spans="1:1" x14ac:dyDescent="0.25">
      <c r="A48">
        <v>220.72040000000001</v>
      </c>
    </row>
    <row r="49" spans="1:1" x14ac:dyDescent="0.25">
      <c r="A49">
        <v>220.72096999999999</v>
      </c>
    </row>
    <row r="50" spans="1:1" x14ac:dyDescent="0.25">
      <c r="A50">
        <v>220.76468</v>
      </c>
    </row>
    <row r="51" spans="1:1" x14ac:dyDescent="0.25">
      <c r="A51">
        <v>221.54352</v>
      </c>
    </row>
    <row r="52" spans="1:1" x14ac:dyDescent="0.25">
      <c r="A52">
        <v>222.20931999999999</v>
      </c>
    </row>
    <row r="53" spans="1:1" x14ac:dyDescent="0.25">
      <c r="A53">
        <v>222.27649</v>
      </c>
    </row>
    <row r="54" spans="1:1" x14ac:dyDescent="0.25">
      <c r="A54">
        <v>222.40862000000001</v>
      </c>
    </row>
    <row r="55" spans="1:1" x14ac:dyDescent="0.25">
      <c r="A55">
        <v>222.57783000000001</v>
      </c>
    </row>
    <row r="56" spans="1:1" x14ac:dyDescent="0.25">
      <c r="A56">
        <v>222.60074</v>
      </c>
    </row>
    <row r="57" spans="1:1" x14ac:dyDescent="0.25">
      <c r="A57">
        <v>222.77576999999999</v>
      </c>
    </row>
    <row r="58" spans="1:1" x14ac:dyDescent="0.25">
      <c r="A58">
        <v>223.3629</v>
      </c>
    </row>
    <row r="59" spans="1:1" x14ac:dyDescent="0.25">
      <c r="A59">
        <v>223.41831999999999</v>
      </c>
    </row>
    <row r="60" spans="1:1" x14ac:dyDescent="0.25">
      <c r="A60">
        <v>223.43842000000001</v>
      </c>
    </row>
    <row r="61" spans="1:1" x14ac:dyDescent="0.25">
      <c r="A61">
        <v>223.72981999999999</v>
      </c>
    </row>
    <row r="62" spans="1:1" x14ac:dyDescent="0.25">
      <c r="A62">
        <v>223.84012999999999</v>
      </c>
    </row>
    <row r="63" spans="1:1" x14ac:dyDescent="0.25">
      <c r="A63">
        <v>224.02334999999999</v>
      </c>
    </row>
    <row r="64" spans="1:1" x14ac:dyDescent="0.25">
      <c r="A64">
        <v>224.10253</v>
      </c>
    </row>
    <row r="65" spans="1:1" x14ac:dyDescent="0.25">
      <c r="A65">
        <v>225.61192</v>
      </c>
    </row>
    <row r="66" spans="1:1" x14ac:dyDescent="0.25">
      <c r="A66">
        <v>225.89686</v>
      </c>
    </row>
    <row r="67" spans="1:1" x14ac:dyDescent="0.25">
      <c r="A67">
        <v>225.91998000000001</v>
      </c>
    </row>
    <row r="68" spans="1:1" x14ac:dyDescent="0.25">
      <c r="A68">
        <v>226.08349999999999</v>
      </c>
    </row>
    <row r="69" spans="1:1" x14ac:dyDescent="0.25">
      <c r="A69">
        <v>226.36512999999999</v>
      </c>
    </row>
    <row r="70" spans="1:1" x14ac:dyDescent="0.25">
      <c r="A70">
        <v>226.53237999999999</v>
      </c>
    </row>
    <row r="71" spans="1:1" x14ac:dyDescent="0.25">
      <c r="A71">
        <v>226.55947</v>
      </c>
    </row>
    <row r="72" spans="1:1" x14ac:dyDescent="0.25">
      <c r="A72">
        <v>226.56918999999999</v>
      </c>
    </row>
    <row r="73" spans="1:1" x14ac:dyDescent="0.25">
      <c r="A73">
        <v>226.57838000000001</v>
      </c>
    </row>
    <row r="74" spans="1:1" x14ac:dyDescent="0.25">
      <c r="A74">
        <v>227.13784999999999</v>
      </c>
    </row>
    <row r="75" spans="1:1" x14ac:dyDescent="0.25">
      <c r="A75">
        <v>227.351</v>
      </c>
    </row>
    <row r="76" spans="1:1" x14ac:dyDescent="0.25">
      <c r="A76">
        <v>227.62441999999999</v>
      </c>
    </row>
    <row r="77" spans="1:1" x14ac:dyDescent="0.25">
      <c r="A77">
        <v>228.58259000000001</v>
      </c>
    </row>
    <row r="78" spans="1:1" x14ac:dyDescent="0.25">
      <c r="A78">
        <v>228.66199</v>
      </c>
    </row>
    <row r="79" spans="1:1" x14ac:dyDescent="0.25">
      <c r="A79">
        <v>228.89596</v>
      </c>
    </row>
    <row r="80" spans="1:1" x14ac:dyDescent="0.25">
      <c r="A80">
        <v>228.95008999999999</v>
      </c>
    </row>
    <row r="81" spans="1:1" x14ac:dyDescent="0.25">
      <c r="A81">
        <v>229.06648000000001</v>
      </c>
    </row>
    <row r="82" spans="1:1" x14ac:dyDescent="0.25">
      <c r="A82">
        <v>229.29879</v>
      </c>
    </row>
    <row r="83" spans="1:1" x14ac:dyDescent="0.25">
      <c r="A83">
        <v>229.29909000000001</v>
      </c>
    </row>
    <row r="84" spans="1:1" x14ac:dyDescent="0.25">
      <c r="A84">
        <v>229.34593000000001</v>
      </c>
    </row>
    <row r="85" spans="1:1" x14ac:dyDescent="0.25">
      <c r="A85">
        <v>229.60315</v>
      </c>
    </row>
    <row r="86" spans="1:1" x14ac:dyDescent="0.25">
      <c r="A86">
        <v>229.82071999999999</v>
      </c>
    </row>
    <row r="87" spans="1:1" x14ac:dyDescent="0.25">
      <c r="A87">
        <v>229.84124</v>
      </c>
    </row>
    <row r="88" spans="1:1" x14ac:dyDescent="0.25">
      <c r="A88">
        <v>230.58147</v>
      </c>
    </row>
    <row r="89" spans="1:1" x14ac:dyDescent="0.25">
      <c r="A89">
        <v>230.80445</v>
      </c>
    </row>
    <row r="90" spans="1:1" x14ac:dyDescent="0.25">
      <c r="A90">
        <v>231.10625999999999</v>
      </c>
    </row>
    <row r="91" spans="1:1" x14ac:dyDescent="0.25">
      <c r="A91">
        <v>231.66399000000001</v>
      </c>
    </row>
    <row r="92" spans="1:1" x14ac:dyDescent="0.25">
      <c r="A92">
        <v>232.01685000000001</v>
      </c>
    </row>
    <row r="93" spans="1:1" x14ac:dyDescent="0.25">
      <c r="A93">
        <v>232.08374000000001</v>
      </c>
    </row>
    <row r="94" spans="1:1" x14ac:dyDescent="0.25">
      <c r="A94">
        <v>232.21118000000001</v>
      </c>
    </row>
    <row r="95" spans="1:1" x14ac:dyDescent="0.25">
      <c r="A95">
        <v>232.74420000000001</v>
      </c>
    </row>
    <row r="96" spans="1:1" x14ac:dyDescent="0.25">
      <c r="A96">
        <v>232.79951</v>
      </c>
    </row>
    <row r="97" spans="1:1" x14ac:dyDescent="0.25">
      <c r="A97">
        <v>233.15012999999999</v>
      </c>
    </row>
    <row r="98" spans="1:1" x14ac:dyDescent="0.25">
      <c r="A98">
        <v>233.15958000000001</v>
      </c>
    </row>
    <row r="99" spans="1:1" x14ac:dyDescent="0.25">
      <c r="A99">
        <v>233.18356</v>
      </c>
    </row>
    <row r="100" spans="1:1" x14ac:dyDescent="0.25">
      <c r="A100">
        <v>233.22183000000001</v>
      </c>
    </row>
    <row r="101" spans="1:1" x14ac:dyDescent="0.25">
      <c r="A101">
        <v>233.88112000000001</v>
      </c>
    </row>
    <row r="102" spans="1:1" x14ac:dyDescent="0.25">
      <c r="A102">
        <v>233.90291999999999</v>
      </c>
    </row>
    <row r="103" spans="1:1" x14ac:dyDescent="0.25">
      <c r="A103">
        <v>234.05868000000001</v>
      </c>
    </row>
    <row r="104" spans="1:1" x14ac:dyDescent="0.25">
      <c r="A104">
        <v>234.43386000000001</v>
      </c>
    </row>
    <row r="105" spans="1:1" x14ac:dyDescent="0.25">
      <c r="A105">
        <v>234.74643</v>
      </c>
    </row>
    <row r="106" spans="1:1" x14ac:dyDescent="0.25">
      <c r="A106">
        <v>234.90970999999999</v>
      </c>
    </row>
    <row r="107" spans="1:1" x14ac:dyDescent="0.25">
      <c r="A107">
        <v>235.28790000000001</v>
      </c>
    </row>
    <row r="108" spans="1:1" x14ac:dyDescent="0.25">
      <c r="A108">
        <v>235.43216000000001</v>
      </c>
    </row>
    <row r="109" spans="1:1" x14ac:dyDescent="0.25">
      <c r="A109">
        <v>235.43501000000001</v>
      </c>
    </row>
    <row r="110" spans="1:1" x14ac:dyDescent="0.25">
      <c r="A110">
        <v>235.56200999999999</v>
      </c>
    </row>
    <row r="111" spans="1:1" x14ac:dyDescent="0.25">
      <c r="A111">
        <v>235.86743000000001</v>
      </c>
    </row>
    <row r="112" spans="1:1" x14ac:dyDescent="0.25">
      <c r="A112">
        <v>236.24185</v>
      </c>
    </row>
    <row r="113" spans="1:1" x14ac:dyDescent="0.25">
      <c r="A113">
        <v>236.29445999999999</v>
      </c>
    </row>
    <row r="114" spans="1:1" x14ac:dyDescent="0.25">
      <c r="A114">
        <v>236.29472000000001</v>
      </c>
    </row>
    <row r="115" spans="1:1" x14ac:dyDescent="0.25">
      <c r="A115">
        <v>236.62125</v>
      </c>
    </row>
    <row r="116" spans="1:1" x14ac:dyDescent="0.25">
      <c r="A116">
        <v>236.75636</v>
      </c>
    </row>
    <row r="117" spans="1:1" x14ac:dyDescent="0.25">
      <c r="A117">
        <v>236.76388</v>
      </c>
    </row>
    <row r="118" spans="1:1" x14ac:dyDescent="0.25">
      <c r="A118">
        <v>237.12839</v>
      </c>
    </row>
    <row r="119" spans="1:1" x14ac:dyDescent="0.25">
      <c r="A119">
        <v>237.13048000000001</v>
      </c>
    </row>
    <row r="120" spans="1:1" x14ac:dyDescent="0.25">
      <c r="A120">
        <v>237.27804</v>
      </c>
    </row>
    <row r="121" spans="1:1" x14ac:dyDescent="0.25">
      <c r="A121">
        <v>237.39277999999999</v>
      </c>
    </row>
    <row r="122" spans="1:1" x14ac:dyDescent="0.25">
      <c r="A122">
        <v>238.0333</v>
      </c>
    </row>
    <row r="123" spans="1:1" x14ac:dyDescent="0.25">
      <c r="A123">
        <v>238.08623</v>
      </c>
    </row>
    <row r="124" spans="1:1" x14ac:dyDescent="0.25">
      <c r="A124">
        <v>238.15978999999999</v>
      </c>
    </row>
    <row r="125" spans="1:1" x14ac:dyDescent="0.25">
      <c r="A125">
        <v>238.20179999999999</v>
      </c>
    </row>
    <row r="126" spans="1:1" x14ac:dyDescent="0.25">
      <c r="A126">
        <v>238.25343000000001</v>
      </c>
    </row>
    <row r="127" spans="1:1" x14ac:dyDescent="0.25">
      <c r="A127">
        <v>238.50149999999999</v>
      </c>
    </row>
    <row r="128" spans="1:1" x14ac:dyDescent="0.25">
      <c r="A128">
        <v>238.57829000000001</v>
      </c>
    </row>
    <row r="129" spans="1:1" x14ac:dyDescent="0.25">
      <c r="A129">
        <v>238.98238000000001</v>
      </c>
    </row>
    <row r="130" spans="1:1" x14ac:dyDescent="0.25">
      <c r="A130">
        <v>239.23526000000001</v>
      </c>
    </row>
    <row r="131" spans="1:1" x14ac:dyDescent="0.25">
      <c r="A131">
        <v>239.41578000000001</v>
      </c>
    </row>
    <row r="132" spans="1:1" x14ac:dyDescent="0.25">
      <c r="A132">
        <v>239.43010000000001</v>
      </c>
    </row>
    <row r="133" spans="1:1" x14ac:dyDescent="0.25">
      <c r="A133">
        <v>239.66255000000001</v>
      </c>
    </row>
    <row r="134" spans="1:1" x14ac:dyDescent="0.25">
      <c r="A134">
        <v>240.03317999999999</v>
      </c>
    </row>
    <row r="135" spans="1:1" x14ac:dyDescent="0.25">
      <c r="A135">
        <v>240.14313000000001</v>
      </c>
    </row>
    <row r="136" spans="1:1" x14ac:dyDescent="0.25">
      <c r="A136">
        <v>240.24879999999999</v>
      </c>
    </row>
    <row r="137" spans="1:1" x14ac:dyDescent="0.25">
      <c r="A137">
        <v>240.68449000000001</v>
      </c>
    </row>
    <row r="138" spans="1:1" x14ac:dyDescent="0.25">
      <c r="A138">
        <v>240.68568999999999</v>
      </c>
    </row>
    <row r="139" spans="1:1" x14ac:dyDescent="0.25">
      <c r="A139">
        <v>241.37917999999999</v>
      </c>
    </row>
    <row r="140" spans="1:1" x14ac:dyDescent="0.25">
      <c r="A140">
        <v>241.41762</v>
      </c>
    </row>
    <row r="141" spans="1:1" x14ac:dyDescent="0.25">
      <c r="A141">
        <v>241.62519</v>
      </c>
    </row>
    <row r="142" spans="1:1" x14ac:dyDescent="0.25">
      <c r="A142">
        <v>241.90218999999999</v>
      </c>
    </row>
    <row r="143" spans="1:1" x14ac:dyDescent="0.25">
      <c r="A143">
        <v>242.19055</v>
      </c>
    </row>
    <row r="144" spans="1:1" x14ac:dyDescent="0.25">
      <c r="A144">
        <v>242.27851999999999</v>
      </c>
    </row>
    <row r="145" spans="1:1" x14ac:dyDescent="0.25">
      <c r="A145">
        <v>242.57942</v>
      </c>
    </row>
    <row r="146" spans="1:1" x14ac:dyDescent="0.25">
      <c r="A146">
        <v>243.37443999999999</v>
      </c>
    </row>
    <row r="147" spans="1:1" x14ac:dyDescent="0.25">
      <c r="A147">
        <v>244.20050000000001</v>
      </c>
    </row>
    <row r="148" spans="1:1" x14ac:dyDescent="0.25">
      <c r="A148">
        <v>244.2662</v>
      </c>
    </row>
    <row r="149" spans="1:1" x14ac:dyDescent="0.25">
      <c r="A149">
        <v>244.42408</v>
      </c>
    </row>
    <row r="150" spans="1:1" x14ac:dyDescent="0.25">
      <c r="A150">
        <v>244.69009</v>
      </c>
    </row>
    <row r="151" spans="1:1" x14ac:dyDescent="0.25">
      <c r="A151">
        <v>244.76066</v>
      </c>
    </row>
    <row r="152" spans="1:1" x14ac:dyDescent="0.25">
      <c r="A152">
        <v>244.79463000000001</v>
      </c>
    </row>
    <row r="153" spans="1:1" x14ac:dyDescent="0.25">
      <c r="A153">
        <v>245.32336000000001</v>
      </c>
    </row>
    <row r="154" spans="1:1" x14ac:dyDescent="0.25">
      <c r="A154">
        <v>245.35480999999999</v>
      </c>
    </row>
    <row r="155" spans="1:1" x14ac:dyDescent="0.25">
      <c r="A155">
        <v>245.89636999999999</v>
      </c>
    </row>
    <row r="156" spans="1:1" x14ac:dyDescent="0.25">
      <c r="A156">
        <v>247.48486</v>
      </c>
    </row>
    <row r="157" spans="1:1" x14ac:dyDescent="0.25">
      <c r="A157">
        <v>247.53761</v>
      </c>
    </row>
    <row r="158" spans="1:1" x14ac:dyDescent="0.25">
      <c r="A158">
        <v>247.55517</v>
      </c>
    </row>
    <row r="159" spans="1:1" x14ac:dyDescent="0.25">
      <c r="A159">
        <v>247.86920000000001</v>
      </c>
    </row>
    <row r="160" spans="1:1" x14ac:dyDescent="0.25">
      <c r="A160">
        <v>247.99020999999999</v>
      </c>
    </row>
    <row r="161" spans="1:1" x14ac:dyDescent="0.25">
      <c r="A161">
        <v>248.04572999999999</v>
      </c>
    </row>
    <row r="162" spans="1:1" x14ac:dyDescent="0.25">
      <c r="A162">
        <v>248.2647</v>
      </c>
    </row>
    <row r="163" spans="1:1" x14ac:dyDescent="0.25">
      <c r="A163">
        <v>248.52001000000001</v>
      </c>
    </row>
    <row r="164" spans="1:1" x14ac:dyDescent="0.25">
      <c r="A164">
        <v>248.65321</v>
      </c>
    </row>
    <row r="165" spans="1:1" x14ac:dyDescent="0.25">
      <c r="A165">
        <v>248.86718999999999</v>
      </c>
    </row>
    <row r="166" spans="1:1" x14ac:dyDescent="0.25">
      <c r="A166">
        <v>248.88524000000001</v>
      </c>
    </row>
    <row r="167" spans="1:1" x14ac:dyDescent="0.25">
      <c r="A167">
        <v>248.95533</v>
      </c>
    </row>
    <row r="168" spans="1:1" x14ac:dyDescent="0.25">
      <c r="A168">
        <v>249.39824999999999</v>
      </c>
    </row>
    <row r="169" spans="1:1" x14ac:dyDescent="0.25">
      <c r="A169">
        <v>250.00459000000001</v>
      </c>
    </row>
    <row r="170" spans="1:1" x14ac:dyDescent="0.25">
      <c r="A170">
        <v>250.20881</v>
      </c>
    </row>
    <row r="171" spans="1:1" x14ac:dyDescent="0.25">
      <c r="A171">
        <v>250.29358999999999</v>
      </c>
    </row>
    <row r="172" spans="1:1" x14ac:dyDescent="0.25">
      <c r="A172">
        <v>250.34318999999999</v>
      </c>
    </row>
    <row r="173" spans="1:1" x14ac:dyDescent="0.25">
      <c r="A173">
        <v>251.01589999999999</v>
      </c>
    </row>
    <row r="174" spans="1:1" x14ac:dyDescent="0.25">
      <c r="A174">
        <v>251.31994</v>
      </c>
    </row>
    <row r="175" spans="1:1" x14ac:dyDescent="0.25">
      <c r="A175">
        <v>251.65423999999999</v>
      </c>
    </row>
    <row r="176" spans="1:1" x14ac:dyDescent="0.25">
      <c r="A176">
        <v>251.7876</v>
      </c>
    </row>
    <row r="177" spans="1:1" x14ac:dyDescent="0.25">
      <c r="A177">
        <v>251.87200999999999</v>
      </c>
    </row>
    <row r="178" spans="1:1" x14ac:dyDescent="0.25">
      <c r="A178">
        <v>252.03881000000001</v>
      </c>
    </row>
    <row r="179" spans="1:1" x14ac:dyDescent="0.25">
      <c r="A179">
        <v>252.21090000000001</v>
      </c>
    </row>
    <row r="180" spans="1:1" x14ac:dyDescent="0.25">
      <c r="A180">
        <v>252.85503</v>
      </c>
    </row>
    <row r="181" spans="1:1" x14ac:dyDescent="0.25">
      <c r="A181">
        <v>253.34401</v>
      </c>
    </row>
    <row r="182" spans="1:1" x14ac:dyDescent="0.25">
      <c r="A182">
        <v>253.60410999999999</v>
      </c>
    </row>
    <row r="183" spans="1:1" x14ac:dyDescent="0.25">
      <c r="A183">
        <v>253.71346</v>
      </c>
    </row>
    <row r="184" spans="1:1" x14ac:dyDescent="0.25">
      <c r="A184">
        <v>254.02342999999999</v>
      </c>
    </row>
    <row r="185" spans="1:1" x14ac:dyDescent="0.25">
      <c r="A185">
        <v>254.19497000000001</v>
      </c>
    </row>
    <row r="186" spans="1:1" x14ac:dyDescent="0.25">
      <c r="A186">
        <v>254.26633000000001</v>
      </c>
    </row>
    <row r="187" spans="1:1" x14ac:dyDescent="0.25">
      <c r="A187">
        <v>254.46483000000001</v>
      </c>
    </row>
    <row r="188" spans="1:1" x14ac:dyDescent="0.25">
      <c r="A188">
        <v>254.66569999999999</v>
      </c>
    </row>
    <row r="189" spans="1:1" x14ac:dyDescent="0.25">
      <c r="A189">
        <v>255.56313</v>
      </c>
    </row>
    <row r="190" spans="1:1" x14ac:dyDescent="0.25">
      <c r="A190">
        <v>255.73250999999999</v>
      </c>
    </row>
    <row r="191" spans="1:1" x14ac:dyDescent="0.25">
      <c r="A191">
        <v>255.8347</v>
      </c>
    </row>
    <row r="192" spans="1:1" x14ac:dyDescent="0.25">
      <c r="A192">
        <v>256.44119000000001</v>
      </c>
    </row>
    <row r="193" spans="1:1" x14ac:dyDescent="0.25">
      <c r="A193">
        <v>256.94328999999999</v>
      </c>
    </row>
    <row r="194" spans="1:1" x14ac:dyDescent="0.25">
      <c r="A194">
        <v>257.06641000000002</v>
      </c>
    </row>
    <row r="195" spans="1:1" x14ac:dyDescent="0.25">
      <c r="A195">
        <v>257.28253000000001</v>
      </c>
    </row>
    <row r="196" spans="1:1" x14ac:dyDescent="0.25">
      <c r="A196">
        <v>257.33929999999998</v>
      </c>
    </row>
    <row r="197" spans="1:1" x14ac:dyDescent="0.25">
      <c r="A197">
        <v>257.39105000000001</v>
      </c>
    </row>
    <row r="198" spans="1:1" x14ac:dyDescent="0.25">
      <c r="A198">
        <v>257.90129999999999</v>
      </c>
    </row>
    <row r="199" spans="1:1" x14ac:dyDescent="0.25">
      <c r="A199">
        <v>258.65442999999999</v>
      </c>
    </row>
    <row r="200" spans="1:1" x14ac:dyDescent="0.25">
      <c r="A200">
        <v>259.35261000000003</v>
      </c>
    </row>
    <row r="201" spans="1:1" x14ac:dyDescent="0.25">
      <c r="A201">
        <v>259.54924</v>
      </c>
    </row>
    <row r="202" spans="1:1" x14ac:dyDescent="0.25">
      <c r="A202">
        <v>259.56833999999998</v>
      </c>
    </row>
    <row r="203" spans="1:1" x14ac:dyDescent="0.25">
      <c r="A203">
        <v>259.57247000000001</v>
      </c>
    </row>
    <row r="204" spans="1:1" x14ac:dyDescent="0.25">
      <c r="A204">
        <v>260.04991000000001</v>
      </c>
    </row>
    <row r="205" spans="1:1" x14ac:dyDescent="0.25">
      <c r="A205">
        <v>260.33571999999998</v>
      </c>
    </row>
    <row r="206" spans="1:1" x14ac:dyDescent="0.25">
      <c r="A206">
        <v>260.77730000000003</v>
      </c>
    </row>
    <row r="207" spans="1:1" x14ac:dyDescent="0.25">
      <c r="A207">
        <v>261.14535000000001</v>
      </c>
    </row>
    <row r="208" spans="1:1" x14ac:dyDescent="0.25">
      <c r="A208">
        <v>261.26974999999999</v>
      </c>
    </row>
    <row r="209" spans="1:1" x14ac:dyDescent="0.25">
      <c r="A209">
        <v>261.78071</v>
      </c>
    </row>
    <row r="210" spans="1:1" x14ac:dyDescent="0.25">
      <c r="A210">
        <v>262.27837</v>
      </c>
    </row>
    <row r="211" spans="1:1" x14ac:dyDescent="0.25">
      <c r="A211">
        <v>262.66126000000003</v>
      </c>
    </row>
    <row r="212" spans="1:1" x14ac:dyDescent="0.25">
      <c r="A212">
        <v>262.79032999999998</v>
      </c>
    </row>
    <row r="213" spans="1:1" x14ac:dyDescent="0.25">
      <c r="A213">
        <v>262.96960000000001</v>
      </c>
    </row>
    <row r="214" spans="1:1" x14ac:dyDescent="0.25">
      <c r="A214">
        <v>263.24176999999997</v>
      </c>
    </row>
    <row r="215" spans="1:1" x14ac:dyDescent="0.25">
      <c r="A215">
        <v>263.57040000000001</v>
      </c>
    </row>
    <row r="216" spans="1:1" x14ac:dyDescent="0.25">
      <c r="A216">
        <v>265.26562999999999</v>
      </c>
    </row>
    <row r="217" spans="1:1" x14ac:dyDescent="0.25">
      <c r="A217">
        <v>265.88555000000002</v>
      </c>
    </row>
    <row r="218" spans="1:1" x14ac:dyDescent="0.25">
      <c r="A218">
        <v>266.23045999999999</v>
      </c>
    </row>
    <row r="219" spans="1:1" x14ac:dyDescent="0.25">
      <c r="A219">
        <v>266.88985000000002</v>
      </c>
    </row>
    <row r="220" spans="1:1" x14ac:dyDescent="0.25">
      <c r="A220">
        <v>267.31286</v>
      </c>
    </row>
    <row r="221" spans="1:1" x14ac:dyDescent="0.25">
      <c r="A221">
        <v>267.74883</v>
      </c>
    </row>
    <row r="222" spans="1:1" x14ac:dyDescent="0.25">
      <c r="A222">
        <v>269.14695999999998</v>
      </c>
    </row>
    <row r="223" spans="1:1" x14ac:dyDescent="0.25">
      <c r="A223">
        <v>269.78059999999999</v>
      </c>
    </row>
    <row r="224" spans="1:1" x14ac:dyDescent="0.25">
      <c r="A224">
        <v>269.95884999999998</v>
      </c>
    </row>
    <row r="225" spans="1:1" x14ac:dyDescent="0.25">
      <c r="A225">
        <v>270.42187999999999</v>
      </c>
    </row>
    <row r="226" spans="1:1" x14ac:dyDescent="0.25">
      <c r="A226">
        <v>272.01474000000002</v>
      </c>
    </row>
    <row r="227" spans="1:1" x14ac:dyDescent="0.25">
      <c r="A227">
        <v>272.17820999999998</v>
      </c>
    </row>
    <row r="228" spans="1:1" x14ac:dyDescent="0.25">
      <c r="A228">
        <v>272.29388999999998</v>
      </c>
    </row>
    <row r="229" spans="1:1" x14ac:dyDescent="0.25">
      <c r="A229">
        <v>272.78865000000002</v>
      </c>
    </row>
    <row r="230" spans="1:1" x14ac:dyDescent="0.25">
      <c r="A230">
        <v>273.47613000000001</v>
      </c>
    </row>
    <row r="231" spans="1:1" x14ac:dyDescent="0.25">
      <c r="A231">
        <v>273.65953999999999</v>
      </c>
    </row>
    <row r="232" spans="1:1" x14ac:dyDescent="0.25">
      <c r="A232">
        <v>273.73865000000001</v>
      </c>
    </row>
    <row r="233" spans="1:1" x14ac:dyDescent="0.25">
      <c r="A233">
        <v>274.14183000000003</v>
      </c>
    </row>
    <row r="234" spans="1:1" x14ac:dyDescent="0.25">
      <c r="A234">
        <v>274.42995999999999</v>
      </c>
    </row>
    <row r="235" spans="1:1" x14ac:dyDescent="0.25">
      <c r="A235">
        <v>274.58821999999998</v>
      </c>
    </row>
    <row r="236" spans="1:1" x14ac:dyDescent="0.25">
      <c r="A236">
        <v>276.00617</v>
      </c>
    </row>
    <row r="237" spans="1:1" x14ac:dyDescent="0.25">
      <c r="A237">
        <v>276.77967000000001</v>
      </c>
    </row>
    <row r="238" spans="1:1" x14ac:dyDescent="0.25">
      <c r="A238">
        <v>277.32754999999997</v>
      </c>
    </row>
    <row r="239" spans="1:1" x14ac:dyDescent="0.25">
      <c r="A239">
        <v>277.80786000000001</v>
      </c>
    </row>
    <row r="240" spans="1:1" x14ac:dyDescent="0.25">
      <c r="A240">
        <v>277.96337999999997</v>
      </c>
    </row>
    <row r="241" spans="1:1" x14ac:dyDescent="0.25">
      <c r="A241">
        <v>278.15904999999998</v>
      </c>
    </row>
    <row r="242" spans="1:1" x14ac:dyDescent="0.25">
      <c r="A242">
        <v>278.51715000000002</v>
      </c>
    </row>
    <row r="243" spans="1:1" x14ac:dyDescent="0.25">
      <c r="A243">
        <v>278.56315999999998</v>
      </c>
    </row>
    <row r="244" spans="1:1" x14ac:dyDescent="0.25">
      <c r="A244">
        <v>278.74065999999999</v>
      </c>
    </row>
    <row r="245" spans="1:1" x14ac:dyDescent="0.25">
      <c r="A245">
        <v>279.09895999999998</v>
      </c>
    </row>
    <row r="246" spans="1:1" x14ac:dyDescent="0.25">
      <c r="A246">
        <v>279.67642000000001</v>
      </c>
    </row>
    <row r="247" spans="1:1" x14ac:dyDescent="0.25">
      <c r="A247">
        <v>280.09967999999998</v>
      </c>
    </row>
    <row r="248" spans="1:1" x14ac:dyDescent="0.25">
      <c r="A248">
        <v>280.95456999999999</v>
      </c>
    </row>
    <row r="249" spans="1:1" x14ac:dyDescent="0.25">
      <c r="A249">
        <v>282.04059999999998</v>
      </c>
    </row>
    <row r="250" spans="1:1" x14ac:dyDescent="0.25">
      <c r="A250">
        <v>282.81840999999997</v>
      </c>
    </row>
    <row r="251" spans="1:1" x14ac:dyDescent="0.25">
      <c r="A251">
        <v>283.20832000000001</v>
      </c>
    </row>
    <row r="252" spans="1:1" x14ac:dyDescent="0.25">
      <c r="A252">
        <v>286.45985000000002</v>
      </c>
    </row>
    <row r="253" spans="1:1" x14ac:dyDescent="0.25">
      <c r="A253">
        <v>286.76673</v>
      </c>
    </row>
    <row r="254" spans="1:1" x14ac:dyDescent="0.25">
      <c r="A254">
        <v>287.50607000000002</v>
      </c>
    </row>
    <row r="255" spans="1:1" x14ac:dyDescent="0.25">
      <c r="A255">
        <v>288.3603</v>
      </c>
    </row>
    <row r="256" spans="1:1" x14ac:dyDescent="0.25">
      <c r="A256">
        <v>290.43993</v>
      </c>
    </row>
    <row r="257" spans="1:1" x14ac:dyDescent="0.25">
      <c r="A257">
        <v>291.04036000000002</v>
      </c>
    </row>
    <row r="258" spans="1:1" x14ac:dyDescent="0.25">
      <c r="A258">
        <v>291.36714999999998</v>
      </c>
    </row>
    <row r="259" spans="1:1" x14ac:dyDescent="0.25">
      <c r="A259">
        <v>292.22363999999999</v>
      </c>
    </row>
    <row r="260" spans="1:1" x14ac:dyDescent="0.25">
      <c r="A260">
        <v>306.75848000000002</v>
      </c>
    </row>
    <row r="261" spans="1:1" x14ac:dyDescent="0.25">
      <c r="A261">
        <v>344.98822999999999</v>
      </c>
    </row>
    <row r="262" spans="1:1" x14ac:dyDescent="0.25">
      <c r="A262">
        <v>347.69506000000001</v>
      </c>
    </row>
    <row r="263" spans="1:1" x14ac:dyDescent="0.25">
      <c r="A263">
        <v>367.13719750000001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F1CE-33B9-4AED-B1E5-1B71381BF79E}">
  <dimension ref="A1:H320"/>
  <sheetViews>
    <sheetView workbookViewId="0">
      <selection activeCell="D31" sqref="D31"/>
    </sheetView>
  </sheetViews>
  <sheetFormatPr defaultRowHeight="15" x14ac:dyDescent="0.25"/>
  <cols>
    <col min="8" max="8" width="9.85546875" customWidth="1"/>
  </cols>
  <sheetData>
    <row r="1" spans="1:6" x14ac:dyDescent="0.25">
      <c r="A1" t="s">
        <v>36</v>
      </c>
      <c r="B1" t="s">
        <v>36</v>
      </c>
      <c r="C1" t="s">
        <v>30</v>
      </c>
      <c r="D1">
        <f>COUNTIF(A:A," A")</f>
        <v>46</v>
      </c>
      <c r="E1" t="s">
        <v>42</v>
      </c>
      <c r="F1">
        <f>SUM(D1:D6)</f>
        <v>278</v>
      </c>
    </row>
    <row r="2" spans="1:6" x14ac:dyDescent="0.25">
      <c r="A2" t="s">
        <v>36</v>
      </c>
      <c r="B2" t="s">
        <v>36</v>
      </c>
      <c r="C2" t="s">
        <v>37</v>
      </c>
      <c r="D2">
        <f>COUNTIF(A:A," B")</f>
        <v>52</v>
      </c>
      <c r="E2" t="s">
        <v>43</v>
      </c>
      <c r="F2">
        <f>COUNTA(A:A)</f>
        <v>320</v>
      </c>
    </row>
    <row r="3" spans="1:6" x14ac:dyDescent="0.25">
      <c r="A3" t="s">
        <v>36</v>
      </c>
      <c r="B3" t="s">
        <v>36</v>
      </c>
      <c r="C3" t="s">
        <v>38</v>
      </c>
      <c r="D3">
        <f>COUNTIF(A:A," C")</f>
        <v>32</v>
      </c>
    </row>
    <row r="4" spans="1:6" x14ac:dyDescent="0.25">
      <c r="A4" t="s">
        <v>36</v>
      </c>
      <c r="B4" t="s">
        <v>36</v>
      </c>
      <c r="C4" t="s">
        <v>39</v>
      </c>
      <c r="D4">
        <f>COUNTIF(A:A," D")</f>
        <v>17</v>
      </c>
      <c r="E4" t="s">
        <v>45</v>
      </c>
      <c r="F4">
        <f>COUNTA(_xlfn.UNIQUE(B:B))-1</f>
        <v>6</v>
      </c>
    </row>
    <row r="5" spans="1:6" x14ac:dyDescent="0.25">
      <c r="A5" t="s">
        <v>36</v>
      </c>
      <c r="B5" t="s">
        <v>36</v>
      </c>
      <c r="C5" t="s">
        <v>40</v>
      </c>
      <c r="D5">
        <f>COUNTIF(A:A," E")</f>
        <v>88</v>
      </c>
    </row>
    <row r="6" spans="1:6" x14ac:dyDescent="0.25">
      <c r="A6" t="s">
        <v>36</v>
      </c>
      <c r="B6" t="s">
        <v>36</v>
      </c>
      <c r="C6" t="s">
        <v>41</v>
      </c>
      <c r="D6">
        <f>COUNTIF(A:A," F")</f>
        <v>43</v>
      </c>
    </row>
    <row r="7" spans="1:6" x14ac:dyDescent="0.25">
      <c r="A7" t="s">
        <v>36</v>
      </c>
      <c r="B7" t="s">
        <v>36</v>
      </c>
      <c r="C7" t="s">
        <v>0</v>
      </c>
      <c r="D7">
        <f>COUNTIF(A:A," NA")</f>
        <v>42</v>
      </c>
    </row>
    <row r="8" spans="1:6" x14ac:dyDescent="0.25">
      <c r="A8" t="s">
        <v>36</v>
      </c>
      <c r="B8" t="s">
        <v>36</v>
      </c>
    </row>
    <row r="9" spans="1:6" x14ac:dyDescent="0.25">
      <c r="A9" t="s">
        <v>36</v>
      </c>
      <c r="B9" t="s">
        <v>36</v>
      </c>
    </row>
    <row r="10" spans="1:6" x14ac:dyDescent="0.25">
      <c r="A10" t="s">
        <v>36</v>
      </c>
      <c r="B10" t="s">
        <v>36</v>
      </c>
      <c r="C10" t="s">
        <v>44</v>
      </c>
      <c r="D10">
        <v>0.95</v>
      </c>
    </row>
    <row r="11" spans="1:6" x14ac:dyDescent="0.25">
      <c r="A11" t="s">
        <v>36</v>
      </c>
      <c r="B11" t="s">
        <v>36</v>
      </c>
      <c r="C11" t="s">
        <v>46</v>
      </c>
      <c r="D11">
        <f>D2/F1</f>
        <v>0.18705035971223022</v>
      </c>
    </row>
    <row r="12" spans="1:6" x14ac:dyDescent="0.25">
      <c r="A12" t="s">
        <v>36</v>
      </c>
      <c r="B12" t="s">
        <v>36</v>
      </c>
    </row>
    <row r="13" spans="1:6" x14ac:dyDescent="0.25">
      <c r="A13" t="s">
        <v>36</v>
      </c>
      <c r="B13" t="s">
        <v>36</v>
      </c>
      <c r="C13" t="s">
        <v>18</v>
      </c>
      <c r="E13">
        <f>D11+_xlfn.NORM.S.INV((1+D10)/2)*SQRT((D11*(1-D11))/F1)</f>
        <v>0.23288953426986569</v>
      </c>
    </row>
    <row r="14" spans="1:6" x14ac:dyDescent="0.25">
      <c r="A14" t="s">
        <v>36</v>
      </c>
      <c r="B14" t="s">
        <v>36</v>
      </c>
      <c r="C14" t="s">
        <v>17</v>
      </c>
      <c r="E14">
        <f>D11-_xlfn.NORM.S.INV((1+D10)/2)*SQRT((D11*(1-D11))/F1)</f>
        <v>0.14121118515459474</v>
      </c>
    </row>
    <row r="15" spans="1:6" x14ac:dyDescent="0.25">
      <c r="A15" t="s">
        <v>36</v>
      </c>
      <c r="B15" t="s">
        <v>36</v>
      </c>
    </row>
    <row r="16" spans="1:6" x14ac:dyDescent="0.25">
      <c r="A16" t="s">
        <v>36</v>
      </c>
      <c r="B16" t="s">
        <v>36</v>
      </c>
    </row>
    <row r="17" spans="1:8" x14ac:dyDescent="0.25">
      <c r="A17" t="s">
        <v>36</v>
      </c>
      <c r="B17" t="s">
        <v>36</v>
      </c>
      <c r="C17" t="s">
        <v>47</v>
      </c>
      <c r="D17" t="s">
        <v>48</v>
      </c>
      <c r="E17" t="s">
        <v>49</v>
      </c>
      <c r="F17" t="s">
        <v>52</v>
      </c>
      <c r="G17" t="s">
        <v>50</v>
      </c>
      <c r="H17" t="s">
        <v>51</v>
      </c>
    </row>
    <row r="18" spans="1:8" x14ac:dyDescent="0.25">
      <c r="A18" t="s">
        <v>36</v>
      </c>
      <c r="B18" t="s">
        <v>36</v>
      </c>
      <c r="C18">
        <f>COUNTIF(A:A," A")</f>
        <v>46</v>
      </c>
      <c r="D18">
        <f>1/($F$4)</f>
        <v>0.16666666666666666</v>
      </c>
      <c r="E18">
        <f>$F$1*D18</f>
        <v>46.333333333333329</v>
      </c>
      <c r="F18">
        <f>E18-C18</f>
        <v>0.3333333333333286</v>
      </c>
      <c r="G18">
        <f>F18^2</f>
        <v>0.11111111111110795</v>
      </c>
      <c r="H18">
        <f>G18/E18</f>
        <v>2.3980815347721144E-3</v>
      </c>
    </row>
    <row r="19" spans="1:8" x14ac:dyDescent="0.25">
      <c r="A19" t="s">
        <v>36</v>
      </c>
      <c r="B19" t="s">
        <v>36</v>
      </c>
      <c r="C19">
        <f>COUNTIF(A:A," B")</f>
        <v>52</v>
      </c>
      <c r="D19">
        <f t="shared" ref="D19:D23" si="0">1/($F$4)</f>
        <v>0.16666666666666666</v>
      </c>
      <c r="E19">
        <f t="shared" ref="E19:E23" si="1">$F$1*D19</f>
        <v>46.333333333333329</v>
      </c>
      <c r="F19">
        <f t="shared" ref="F19:F23" si="2">E19-C19</f>
        <v>-5.6666666666666714</v>
      </c>
      <c r="G19">
        <f t="shared" ref="G19:G23" si="3">F19^2</f>
        <v>32.111111111111164</v>
      </c>
      <c r="H19">
        <f t="shared" ref="H19:H23" si="4">G19/E19</f>
        <v>0.69304556354916191</v>
      </c>
    </row>
    <row r="20" spans="1:8" x14ac:dyDescent="0.25">
      <c r="A20" t="s">
        <v>36</v>
      </c>
      <c r="B20" t="s">
        <v>36</v>
      </c>
      <c r="C20">
        <f>COUNTIF(A:A," C")</f>
        <v>32</v>
      </c>
      <c r="D20">
        <f t="shared" si="0"/>
        <v>0.16666666666666666</v>
      </c>
      <c r="E20">
        <f t="shared" si="1"/>
        <v>46.333333333333329</v>
      </c>
      <c r="F20">
        <f t="shared" si="2"/>
        <v>14.333333333333329</v>
      </c>
      <c r="G20">
        <f t="shared" si="3"/>
        <v>205.44444444444431</v>
      </c>
      <c r="H20">
        <f t="shared" si="4"/>
        <v>4.4340527577937623</v>
      </c>
    </row>
    <row r="21" spans="1:8" x14ac:dyDescent="0.25">
      <c r="A21" t="s">
        <v>36</v>
      </c>
      <c r="B21" t="s">
        <v>36</v>
      </c>
      <c r="C21">
        <f>COUNTIF(A:A," D")</f>
        <v>17</v>
      </c>
      <c r="D21">
        <f t="shared" si="0"/>
        <v>0.16666666666666666</v>
      </c>
      <c r="E21">
        <f t="shared" si="1"/>
        <v>46.333333333333329</v>
      </c>
      <c r="F21">
        <f t="shared" si="2"/>
        <v>29.333333333333329</v>
      </c>
      <c r="G21">
        <f t="shared" si="3"/>
        <v>860.44444444444412</v>
      </c>
      <c r="H21">
        <f t="shared" si="4"/>
        <v>18.570743405275774</v>
      </c>
    </row>
    <row r="22" spans="1:8" x14ac:dyDescent="0.25">
      <c r="A22" t="s">
        <v>36</v>
      </c>
      <c r="B22" t="s">
        <v>36</v>
      </c>
      <c r="C22">
        <f>COUNTIF(A:A," E")</f>
        <v>88</v>
      </c>
      <c r="D22">
        <f t="shared" si="0"/>
        <v>0.16666666666666666</v>
      </c>
      <c r="E22">
        <f t="shared" si="1"/>
        <v>46.333333333333329</v>
      </c>
      <c r="F22">
        <f t="shared" si="2"/>
        <v>-41.666666666666671</v>
      </c>
      <c r="G22">
        <f t="shared" si="3"/>
        <v>1736.1111111111115</v>
      </c>
      <c r="H22">
        <f t="shared" si="4"/>
        <v>37.470023980815363</v>
      </c>
    </row>
    <row r="23" spans="1:8" x14ac:dyDescent="0.25">
      <c r="A23" t="s">
        <v>36</v>
      </c>
      <c r="B23" t="s">
        <v>36</v>
      </c>
      <c r="C23">
        <f>COUNTIF(A:A," F")</f>
        <v>43</v>
      </c>
      <c r="D23">
        <f t="shared" si="0"/>
        <v>0.16666666666666666</v>
      </c>
      <c r="E23">
        <f t="shared" si="1"/>
        <v>46.333333333333329</v>
      </c>
      <c r="F23">
        <f t="shared" si="2"/>
        <v>3.3333333333333286</v>
      </c>
      <c r="G23">
        <f t="shared" si="3"/>
        <v>11.111111111111079</v>
      </c>
      <c r="H23">
        <f t="shared" si="4"/>
        <v>0.23980815347721754</v>
      </c>
    </row>
    <row r="24" spans="1:8" x14ac:dyDescent="0.25">
      <c r="A24" t="s">
        <v>36</v>
      </c>
      <c r="B24" t="s">
        <v>36</v>
      </c>
      <c r="G24" t="s">
        <v>42</v>
      </c>
      <c r="H24">
        <f>SUM(H18:H23)</f>
        <v>61.410071942446052</v>
      </c>
    </row>
    <row r="25" spans="1:8" x14ac:dyDescent="0.25">
      <c r="A25" t="s">
        <v>36</v>
      </c>
      <c r="B25" t="s">
        <v>36</v>
      </c>
    </row>
    <row r="26" spans="1:8" x14ac:dyDescent="0.25">
      <c r="A26" t="s">
        <v>36</v>
      </c>
      <c r="B26" t="s">
        <v>36</v>
      </c>
      <c r="C26" t="s">
        <v>53</v>
      </c>
      <c r="F26">
        <v>0.01</v>
      </c>
    </row>
    <row r="27" spans="1:8" x14ac:dyDescent="0.25">
      <c r="A27" t="s">
        <v>36</v>
      </c>
      <c r="B27" t="s">
        <v>36</v>
      </c>
      <c r="C27" t="s">
        <v>54</v>
      </c>
      <c r="F27">
        <f>F4-1</f>
        <v>5</v>
      </c>
    </row>
    <row r="28" spans="1:8" x14ac:dyDescent="0.25">
      <c r="A28" t="s">
        <v>36</v>
      </c>
      <c r="B28" t="s">
        <v>36</v>
      </c>
    </row>
    <row r="29" spans="1:8" x14ac:dyDescent="0.25">
      <c r="A29" t="s">
        <v>36</v>
      </c>
      <c r="B29" t="s">
        <v>36</v>
      </c>
      <c r="C29" t="s">
        <v>55</v>
      </c>
      <c r="D29">
        <f>_xlfn.CHISQ.INV(F26,F27)</f>
        <v>0.55429807672827724</v>
      </c>
    </row>
    <row r="30" spans="1:8" x14ac:dyDescent="0.25">
      <c r="A30" t="s">
        <v>36</v>
      </c>
      <c r="B30" t="s">
        <v>36</v>
      </c>
    </row>
    <row r="31" spans="1:8" x14ac:dyDescent="0.25">
      <c r="A31" t="s">
        <v>36</v>
      </c>
      <c r="B31" t="s">
        <v>36</v>
      </c>
      <c r="C31" t="s">
        <v>56</v>
      </c>
      <c r="D31">
        <f>IF(D29&lt;H24,1,0)</f>
        <v>1</v>
      </c>
    </row>
    <row r="32" spans="1:8" x14ac:dyDescent="0.25">
      <c r="A32" t="s">
        <v>36</v>
      </c>
      <c r="B32" t="s">
        <v>36</v>
      </c>
    </row>
    <row r="33" spans="1:2" x14ac:dyDescent="0.25">
      <c r="A33" t="s">
        <v>36</v>
      </c>
      <c r="B33" t="s">
        <v>36</v>
      </c>
    </row>
    <row r="34" spans="1:2" x14ac:dyDescent="0.25">
      <c r="A34" t="s">
        <v>36</v>
      </c>
      <c r="B34" t="s">
        <v>36</v>
      </c>
    </row>
    <row r="35" spans="1:2" x14ac:dyDescent="0.25">
      <c r="A35" t="s">
        <v>36</v>
      </c>
      <c r="B35" t="s">
        <v>36</v>
      </c>
    </row>
    <row r="36" spans="1:2" x14ac:dyDescent="0.25">
      <c r="A36" t="s">
        <v>36</v>
      </c>
      <c r="B36" t="s">
        <v>36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36</v>
      </c>
      <c r="B39" t="s">
        <v>36</v>
      </c>
    </row>
    <row r="40" spans="1:2" x14ac:dyDescent="0.25">
      <c r="A40" t="s">
        <v>36</v>
      </c>
      <c r="B40" t="s">
        <v>36</v>
      </c>
    </row>
    <row r="41" spans="1:2" x14ac:dyDescent="0.25">
      <c r="A41" t="s">
        <v>36</v>
      </c>
      <c r="B41" t="s">
        <v>36</v>
      </c>
    </row>
    <row r="42" spans="1:2" x14ac:dyDescent="0.25">
      <c r="A42" t="s">
        <v>36</v>
      </c>
      <c r="B42" t="s">
        <v>36</v>
      </c>
    </row>
    <row r="43" spans="1:2" x14ac:dyDescent="0.25">
      <c r="A43" t="s">
        <v>36</v>
      </c>
      <c r="B43" t="s">
        <v>36</v>
      </c>
    </row>
    <row r="44" spans="1:2" x14ac:dyDescent="0.25">
      <c r="A44" t="s">
        <v>36</v>
      </c>
      <c r="B44" t="s">
        <v>36</v>
      </c>
    </row>
    <row r="45" spans="1:2" x14ac:dyDescent="0.25">
      <c r="A45" t="s">
        <v>36</v>
      </c>
      <c r="B45" t="s">
        <v>36</v>
      </c>
    </row>
    <row r="46" spans="1:2" x14ac:dyDescent="0.25">
      <c r="A46" t="s">
        <v>36</v>
      </c>
      <c r="B46" t="s">
        <v>36</v>
      </c>
    </row>
    <row r="47" spans="1:2" x14ac:dyDescent="0.25">
      <c r="A47" t="s">
        <v>32</v>
      </c>
      <c r="B47" t="s">
        <v>32</v>
      </c>
    </row>
    <row r="48" spans="1:2" x14ac:dyDescent="0.25">
      <c r="A48" t="s">
        <v>32</v>
      </c>
      <c r="B48" t="s">
        <v>32</v>
      </c>
    </row>
    <row r="49" spans="1:2" x14ac:dyDescent="0.25">
      <c r="A49" t="s">
        <v>32</v>
      </c>
      <c r="B49" t="s">
        <v>32</v>
      </c>
    </row>
    <row r="50" spans="1:2" x14ac:dyDescent="0.25">
      <c r="A50" t="s">
        <v>32</v>
      </c>
      <c r="B50" t="s">
        <v>32</v>
      </c>
    </row>
    <row r="51" spans="1:2" x14ac:dyDescent="0.25">
      <c r="A51" t="s">
        <v>32</v>
      </c>
      <c r="B51" t="s">
        <v>32</v>
      </c>
    </row>
    <row r="52" spans="1:2" x14ac:dyDescent="0.25">
      <c r="A52" t="s">
        <v>32</v>
      </c>
      <c r="B52" t="s">
        <v>32</v>
      </c>
    </row>
    <row r="53" spans="1:2" x14ac:dyDescent="0.25">
      <c r="A53" t="s">
        <v>32</v>
      </c>
      <c r="B53" t="s">
        <v>32</v>
      </c>
    </row>
    <row r="54" spans="1:2" x14ac:dyDescent="0.25">
      <c r="A54" t="s">
        <v>32</v>
      </c>
      <c r="B54" t="s">
        <v>32</v>
      </c>
    </row>
    <row r="55" spans="1:2" x14ac:dyDescent="0.25">
      <c r="A55" t="s">
        <v>32</v>
      </c>
      <c r="B55" t="s">
        <v>32</v>
      </c>
    </row>
    <row r="56" spans="1:2" x14ac:dyDescent="0.25">
      <c r="A56" t="s">
        <v>32</v>
      </c>
      <c r="B56" t="s">
        <v>32</v>
      </c>
    </row>
    <row r="57" spans="1:2" x14ac:dyDescent="0.25">
      <c r="A57" t="s">
        <v>32</v>
      </c>
      <c r="B57" t="s">
        <v>32</v>
      </c>
    </row>
    <row r="58" spans="1:2" x14ac:dyDescent="0.25">
      <c r="A58" t="s">
        <v>32</v>
      </c>
      <c r="B58" t="s">
        <v>32</v>
      </c>
    </row>
    <row r="59" spans="1:2" x14ac:dyDescent="0.25">
      <c r="A59" t="s">
        <v>32</v>
      </c>
      <c r="B59" t="s">
        <v>32</v>
      </c>
    </row>
    <row r="60" spans="1:2" x14ac:dyDescent="0.25">
      <c r="A60" t="s">
        <v>32</v>
      </c>
      <c r="B60" t="s">
        <v>32</v>
      </c>
    </row>
    <row r="61" spans="1:2" x14ac:dyDescent="0.25">
      <c r="A61" t="s">
        <v>32</v>
      </c>
      <c r="B61" t="s">
        <v>32</v>
      </c>
    </row>
    <row r="62" spans="1:2" x14ac:dyDescent="0.25">
      <c r="A62" t="s">
        <v>32</v>
      </c>
      <c r="B62" t="s">
        <v>32</v>
      </c>
    </row>
    <row r="63" spans="1:2" x14ac:dyDescent="0.25">
      <c r="A63" t="s">
        <v>32</v>
      </c>
      <c r="B63" t="s">
        <v>32</v>
      </c>
    </row>
    <row r="64" spans="1:2" x14ac:dyDescent="0.25">
      <c r="A64" t="s">
        <v>32</v>
      </c>
      <c r="B64" t="s">
        <v>32</v>
      </c>
    </row>
    <row r="65" spans="1:2" x14ac:dyDescent="0.25">
      <c r="A65" t="s">
        <v>32</v>
      </c>
      <c r="B65" t="s">
        <v>32</v>
      </c>
    </row>
    <row r="66" spans="1:2" x14ac:dyDescent="0.25">
      <c r="A66" t="s">
        <v>32</v>
      </c>
      <c r="B66" t="s">
        <v>32</v>
      </c>
    </row>
    <row r="67" spans="1:2" x14ac:dyDescent="0.25">
      <c r="A67" t="s">
        <v>32</v>
      </c>
      <c r="B67" t="s">
        <v>32</v>
      </c>
    </row>
    <row r="68" spans="1:2" x14ac:dyDescent="0.25">
      <c r="A68" t="s">
        <v>32</v>
      </c>
      <c r="B68" t="s">
        <v>32</v>
      </c>
    </row>
    <row r="69" spans="1:2" x14ac:dyDescent="0.25">
      <c r="A69" t="s">
        <v>32</v>
      </c>
      <c r="B69" t="s">
        <v>32</v>
      </c>
    </row>
    <row r="70" spans="1:2" x14ac:dyDescent="0.25">
      <c r="A70" t="s">
        <v>32</v>
      </c>
      <c r="B70" t="s">
        <v>32</v>
      </c>
    </row>
    <row r="71" spans="1:2" x14ac:dyDescent="0.25">
      <c r="A71" t="s">
        <v>32</v>
      </c>
      <c r="B71" t="s">
        <v>32</v>
      </c>
    </row>
    <row r="72" spans="1:2" x14ac:dyDescent="0.25">
      <c r="A72" t="s">
        <v>32</v>
      </c>
      <c r="B72" t="s">
        <v>32</v>
      </c>
    </row>
    <row r="73" spans="1:2" x14ac:dyDescent="0.25">
      <c r="A73" t="s">
        <v>32</v>
      </c>
      <c r="B73" t="s">
        <v>32</v>
      </c>
    </row>
    <row r="74" spans="1:2" x14ac:dyDescent="0.25">
      <c r="A74" t="s">
        <v>32</v>
      </c>
      <c r="B74" t="s">
        <v>32</v>
      </c>
    </row>
    <row r="75" spans="1:2" x14ac:dyDescent="0.25">
      <c r="A75" t="s">
        <v>32</v>
      </c>
      <c r="B75" t="s">
        <v>32</v>
      </c>
    </row>
    <row r="76" spans="1:2" x14ac:dyDescent="0.25">
      <c r="A76" t="s">
        <v>32</v>
      </c>
      <c r="B76" t="s">
        <v>32</v>
      </c>
    </row>
    <row r="77" spans="1:2" x14ac:dyDescent="0.25">
      <c r="A77" t="s">
        <v>32</v>
      </c>
      <c r="B77" t="s">
        <v>32</v>
      </c>
    </row>
    <row r="78" spans="1:2" x14ac:dyDescent="0.25">
      <c r="A78" t="s">
        <v>32</v>
      </c>
      <c r="B78" t="s">
        <v>32</v>
      </c>
    </row>
    <row r="79" spans="1:2" x14ac:dyDescent="0.25">
      <c r="A79" t="s">
        <v>32</v>
      </c>
      <c r="B79" t="s">
        <v>32</v>
      </c>
    </row>
    <row r="80" spans="1:2" x14ac:dyDescent="0.25">
      <c r="A80" t="s">
        <v>32</v>
      </c>
      <c r="B80" t="s">
        <v>32</v>
      </c>
    </row>
    <row r="81" spans="1:2" x14ac:dyDescent="0.25">
      <c r="A81" t="s">
        <v>32</v>
      </c>
      <c r="B81" t="s">
        <v>32</v>
      </c>
    </row>
    <row r="82" spans="1:2" x14ac:dyDescent="0.25">
      <c r="A82" t="s">
        <v>32</v>
      </c>
      <c r="B82" t="s">
        <v>32</v>
      </c>
    </row>
    <row r="83" spans="1:2" x14ac:dyDescent="0.25">
      <c r="A83" t="s">
        <v>32</v>
      </c>
      <c r="B83" t="s">
        <v>32</v>
      </c>
    </row>
    <row r="84" spans="1:2" x14ac:dyDescent="0.25">
      <c r="A84" t="s">
        <v>32</v>
      </c>
      <c r="B84" t="s">
        <v>32</v>
      </c>
    </row>
    <row r="85" spans="1:2" x14ac:dyDescent="0.25">
      <c r="A85" t="s">
        <v>32</v>
      </c>
      <c r="B85" t="s">
        <v>32</v>
      </c>
    </row>
    <row r="86" spans="1:2" x14ac:dyDescent="0.25">
      <c r="A86" t="s">
        <v>32</v>
      </c>
      <c r="B86" t="s">
        <v>32</v>
      </c>
    </row>
    <row r="87" spans="1:2" x14ac:dyDescent="0.25">
      <c r="A87" t="s">
        <v>32</v>
      </c>
      <c r="B87" t="s">
        <v>32</v>
      </c>
    </row>
    <row r="88" spans="1:2" x14ac:dyDescent="0.25">
      <c r="A88" t="s">
        <v>32</v>
      </c>
      <c r="B88" t="s">
        <v>32</v>
      </c>
    </row>
    <row r="89" spans="1:2" x14ac:dyDescent="0.25">
      <c r="A89" t="s">
        <v>32</v>
      </c>
      <c r="B89" t="s">
        <v>32</v>
      </c>
    </row>
    <row r="90" spans="1:2" x14ac:dyDescent="0.25">
      <c r="A90" t="s">
        <v>32</v>
      </c>
      <c r="B90" t="s">
        <v>32</v>
      </c>
    </row>
    <row r="91" spans="1:2" x14ac:dyDescent="0.25">
      <c r="A91" t="s">
        <v>32</v>
      </c>
      <c r="B91" t="s">
        <v>32</v>
      </c>
    </row>
    <row r="92" spans="1:2" x14ac:dyDescent="0.25">
      <c r="A92" t="s">
        <v>32</v>
      </c>
      <c r="B92" t="s">
        <v>32</v>
      </c>
    </row>
    <row r="93" spans="1:2" x14ac:dyDescent="0.25">
      <c r="A93" t="s">
        <v>32</v>
      </c>
      <c r="B93" t="s">
        <v>32</v>
      </c>
    </row>
    <row r="94" spans="1:2" x14ac:dyDescent="0.25">
      <c r="A94" t="s">
        <v>32</v>
      </c>
      <c r="B94" t="s">
        <v>32</v>
      </c>
    </row>
    <row r="95" spans="1:2" x14ac:dyDescent="0.25">
      <c r="A95" t="s">
        <v>32</v>
      </c>
      <c r="B95" t="s">
        <v>32</v>
      </c>
    </row>
    <row r="96" spans="1:2" x14ac:dyDescent="0.25">
      <c r="A96" t="s">
        <v>32</v>
      </c>
      <c r="B96" t="s">
        <v>32</v>
      </c>
    </row>
    <row r="97" spans="1:2" x14ac:dyDescent="0.25">
      <c r="A97" t="s">
        <v>32</v>
      </c>
      <c r="B97" t="s">
        <v>32</v>
      </c>
    </row>
    <row r="98" spans="1:2" x14ac:dyDescent="0.25">
      <c r="A98" t="s">
        <v>32</v>
      </c>
      <c r="B98" t="s">
        <v>32</v>
      </c>
    </row>
    <row r="99" spans="1:2" x14ac:dyDescent="0.25">
      <c r="A99" t="s">
        <v>34</v>
      </c>
      <c r="B99" t="s">
        <v>34</v>
      </c>
    </row>
    <row r="100" spans="1:2" x14ac:dyDescent="0.25">
      <c r="A100" t="s">
        <v>34</v>
      </c>
      <c r="B100" t="s">
        <v>34</v>
      </c>
    </row>
    <row r="101" spans="1:2" x14ac:dyDescent="0.25">
      <c r="A101" t="s">
        <v>34</v>
      </c>
      <c r="B101" t="s">
        <v>34</v>
      </c>
    </row>
    <row r="102" spans="1:2" x14ac:dyDescent="0.25">
      <c r="A102" t="s">
        <v>34</v>
      </c>
      <c r="B102" t="s">
        <v>34</v>
      </c>
    </row>
    <row r="103" spans="1:2" x14ac:dyDescent="0.25">
      <c r="A103" t="s">
        <v>34</v>
      </c>
      <c r="B103" t="s">
        <v>34</v>
      </c>
    </row>
    <row r="104" spans="1:2" x14ac:dyDescent="0.25">
      <c r="A104" t="s">
        <v>34</v>
      </c>
      <c r="B104" t="s">
        <v>34</v>
      </c>
    </row>
    <row r="105" spans="1:2" x14ac:dyDescent="0.25">
      <c r="A105" t="s">
        <v>34</v>
      </c>
      <c r="B105" t="s">
        <v>34</v>
      </c>
    </row>
    <row r="106" spans="1:2" x14ac:dyDescent="0.25">
      <c r="A106" t="s">
        <v>34</v>
      </c>
      <c r="B106" t="s">
        <v>34</v>
      </c>
    </row>
    <row r="107" spans="1:2" x14ac:dyDescent="0.25">
      <c r="A107" t="s">
        <v>34</v>
      </c>
      <c r="B107" t="s">
        <v>34</v>
      </c>
    </row>
    <row r="108" spans="1:2" x14ac:dyDescent="0.25">
      <c r="A108" t="s">
        <v>34</v>
      </c>
      <c r="B108" t="s">
        <v>34</v>
      </c>
    </row>
    <row r="109" spans="1:2" x14ac:dyDescent="0.25">
      <c r="A109" t="s">
        <v>34</v>
      </c>
      <c r="B109" t="s">
        <v>34</v>
      </c>
    </row>
    <row r="110" spans="1:2" x14ac:dyDescent="0.25">
      <c r="A110" t="s">
        <v>34</v>
      </c>
      <c r="B110" t="s">
        <v>34</v>
      </c>
    </row>
    <row r="111" spans="1:2" x14ac:dyDescent="0.25">
      <c r="A111" t="s">
        <v>34</v>
      </c>
      <c r="B111" t="s">
        <v>34</v>
      </c>
    </row>
    <row r="112" spans="1:2" x14ac:dyDescent="0.25">
      <c r="A112" t="s">
        <v>34</v>
      </c>
      <c r="B112" t="s">
        <v>34</v>
      </c>
    </row>
    <row r="113" spans="1:2" x14ac:dyDescent="0.25">
      <c r="A113" t="s">
        <v>34</v>
      </c>
      <c r="B113" t="s">
        <v>34</v>
      </c>
    </row>
    <row r="114" spans="1:2" x14ac:dyDescent="0.25">
      <c r="A114" t="s">
        <v>34</v>
      </c>
      <c r="B114" t="s">
        <v>34</v>
      </c>
    </row>
    <row r="115" spans="1:2" x14ac:dyDescent="0.25">
      <c r="A115" t="s">
        <v>34</v>
      </c>
      <c r="B115" t="s">
        <v>34</v>
      </c>
    </row>
    <row r="116" spans="1:2" x14ac:dyDescent="0.25">
      <c r="A116" t="s">
        <v>34</v>
      </c>
      <c r="B116" t="s">
        <v>34</v>
      </c>
    </row>
    <row r="117" spans="1:2" x14ac:dyDescent="0.25">
      <c r="A117" t="s">
        <v>34</v>
      </c>
      <c r="B117" t="s">
        <v>34</v>
      </c>
    </row>
    <row r="118" spans="1:2" x14ac:dyDescent="0.25">
      <c r="A118" t="s">
        <v>34</v>
      </c>
      <c r="B118" t="s">
        <v>34</v>
      </c>
    </row>
    <row r="119" spans="1:2" x14ac:dyDescent="0.25">
      <c r="A119" t="s">
        <v>34</v>
      </c>
      <c r="B119" t="s">
        <v>34</v>
      </c>
    </row>
    <row r="120" spans="1:2" x14ac:dyDescent="0.25">
      <c r="A120" t="s">
        <v>34</v>
      </c>
      <c r="B120" t="s">
        <v>34</v>
      </c>
    </row>
    <row r="121" spans="1:2" x14ac:dyDescent="0.25">
      <c r="A121" t="s">
        <v>34</v>
      </c>
      <c r="B121" t="s">
        <v>34</v>
      </c>
    </row>
    <row r="122" spans="1:2" x14ac:dyDescent="0.25">
      <c r="A122" t="s">
        <v>34</v>
      </c>
      <c r="B122" t="s">
        <v>34</v>
      </c>
    </row>
    <row r="123" spans="1:2" x14ac:dyDescent="0.25">
      <c r="A123" t="s">
        <v>34</v>
      </c>
      <c r="B123" t="s">
        <v>34</v>
      </c>
    </row>
    <row r="124" spans="1:2" x14ac:dyDescent="0.25">
      <c r="A124" t="s">
        <v>34</v>
      </c>
      <c r="B124" t="s">
        <v>34</v>
      </c>
    </row>
    <row r="125" spans="1:2" x14ac:dyDescent="0.25">
      <c r="A125" t="s">
        <v>34</v>
      </c>
      <c r="B125" t="s">
        <v>34</v>
      </c>
    </row>
    <row r="126" spans="1:2" x14ac:dyDescent="0.25">
      <c r="A126" t="s">
        <v>34</v>
      </c>
      <c r="B126" t="s">
        <v>34</v>
      </c>
    </row>
    <row r="127" spans="1:2" x14ac:dyDescent="0.25">
      <c r="A127" t="s">
        <v>34</v>
      </c>
      <c r="B127" t="s">
        <v>34</v>
      </c>
    </row>
    <row r="128" spans="1:2" x14ac:dyDescent="0.25">
      <c r="A128" t="s">
        <v>34</v>
      </c>
      <c r="B128" t="s">
        <v>34</v>
      </c>
    </row>
    <row r="129" spans="1:2" x14ac:dyDescent="0.25">
      <c r="A129" t="s">
        <v>34</v>
      </c>
      <c r="B129" t="s">
        <v>34</v>
      </c>
    </row>
    <row r="130" spans="1:2" x14ac:dyDescent="0.25">
      <c r="A130" t="s">
        <v>34</v>
      </c>
      <c r="B130" t="s">
        <v>34</v>
      </c>
    </row>
    <row r="131" spans="1:2" x14ac:dyDescent="0.25">
      <c r="A131" t="s">
        <v>35</v>
      </c>
      <c r="B131" t="s">
        <v>35</v>
      </c>
    </row>
    <row r="132" spans="1:2" x14ac:dyDescent="0.25">
      <c r="A132" t="s">
        <v>35</v>
      </c>
      <c r="B132" t="s">
        <v>35</v>
      </c>
    </row>
    <row r="133" spans="1:2" x14ac:dyDescent="0.25">
      <c r="A133" t="s">
        <v>35</v>
      </c>
      <c r="B133" t="s">
        <v>35</v>
      </c>
    </row>
    <row r="134" spans="1:2" x14ac:dyDescent="0.25">
      <c r="A134" t="s">
        <v>35</v>
      </c>
      <c r="B134" t="s">
        <v>35</v>
      </c>
    </row>
    <row r="135" spans="1:2" x14ac:dyDescent="0.25">
      <c r="A135" t="s">
        <v>35</v>
      </c>
      <c r="B135" t="s">
        <v>35</v>
      </c>
    </row>
    <row r="136" spans="1:2" x14ac:dyDescent="0.25">
      <c r="A136" t="s">
        <v>35</v>
      </c>
      <c r="B136" t="s">
        <v>35</v>
      </c>
    </row>
    <row r="137" spans="1:2" x14ac:dyDescent="0.25">
      <c r="A137" t="s">
        <v>35</v>
      </c>
      <c r="B137" t="s">
        <v>35</v>
      </c>
    </row>
    <row r="138" spans="1:2" x14ac:dyDescent="0.25">
      <c r="A138" t="s">
        <v>35</v>
      </c>
      <c r="B138" t="s">
        <v>35</v>
      </c>
    </row>
    <row r="139" spans="1:2" x14ac:dyDescent="0.25">
      <c r="A139" t="s">
        <v>35</v>
      </c>
      <c r="B139" t="s">
        <v>35</v>
      </c>
    </row>
    <row r="140" spans="1:2" x14ac:dyDescent="0.25">
      <c r="A140" t="s">
        <v>35</v>
      </c>
      <c r="B140" t="s">
        <v>35</v>
      </c>
    </row>
    <row r="141" spans="1:2" x14ac:dyDescent="0.25">
      <c r="A141" t="s">
        <v>35</v>
      </c>
      <c r="B141" t="s">
        <v>35</v>
      </c>
    </row>
    <row r="142" spans="1:2" x14ac:dyDescent="0.25">
      <c r="A142" t="s">
        <v>35</v>
      </c>
      <c r="B142" t="s">
        <v>35</v>
      </c>
    </row>
    <row r="143" spans="1:2" x14ac:dyDescent="0.25">
      <c r="A143" t="s">
        <v>35</v>
      </c>
      <c r="B143" t="s">
        <v>35</v>
      </c>
    </row>
    <row r="144" spans="1:2" x14ac:dyDescent="0.25">
      <c r="A144" t="s">
        <v>35</v>
      </c>
      <c r="B144" t="s">
        <v>35</v>
      </c>
    </row>
    <row r="145" spans="1:2" x14ac:dyDescent="0.25">
      <c r="A145" t="s">
        <v>35</v>
      </c>
      <c r="B145" t="s">
        <v>35</v>
      </c>
    </row>
    <row r="146" spans="1:2" x14ac:dyDescent="0.25">
      <c r="A146" t="s">
        <v>35</v>
      </c>
      <c r="B146" t="s">
        <v>35</v>
      </c>
    </row>
    <row r="147" spans="1:2" x14ac:dyDescent="0.25">
      <c r="A147" t="s">
        <v>35</v>
      </c>
      <c r="B147" t="s">
        <v>35</v>
      </c>
    </row>
    <row r="148" spans="1:2" x14ac:dyDescent="0.25">
      <c r="A148" t="s">
        <v>33</v>
      </c>
      <c r="B148" t="s">
        <v>33</v>
      </c>
    </row>
    <row r="149" spans="1:2" x14ac:dyDescent="0.25">
      <c r="A149" t="s">
        <v>33</v>
      </c>
      <c r="B149" t="s">
        <v>33</v>
      </c>
    </row>
    <row r="150" spans="1:2" x14ac:dyDescent="0.25">
      <c r="A150" t="s">
        <v>33</v>
      </c>
      <c r="B150" t="s">
        <v>33</v>
      </c>
    </row>
    <row r="151" spans="1:2" x14ac:dyDescent="0.25">
      <c r="A151" t="s">
        <v>33</v>
      </c>
      <c r="B151" t="s">
        <v>33</v>
      </c>
    </row>
    <row r="152" spans="1:2" x14ac:dyDescent="0.25">
      <c r="A152" t="s">
        <v>33</v>
      </c>
      <c r="B152" t="s">
        <v>33</v>
      </c>
    </row>
    <row r="153" spans="1:2" x14ac:dyDescent="0.25">
      <c r="A153" t="s">
        <v>33</v>
      </c>
      <c r="B153" t="s">
        <v>33</v>
      </c>
    </row>
    <row r="154" spans="1:2" x14ac:dyDescent="0.25">
      <c r="A154" t="s">
        <v>33</v>
      </c>
      <c r="B154" t="s">
        <v>33</v>
      </c>
    </row>
    <row r="155" spans="1:2" x14ac:dyDescent="0.25">
      <c r="A155" t="s">
        <v>33</v>
      </c>
      <c r="B155" t="s">
        <v>33</v>
      </c>
    </row>
    <row r="156" spans="1:2" x14ac:dyDescent="0.25">
      <c r="A156" t="s">
        <v>33</v>
      </c>
      <c r="B156" t="s">
        <v>33</v>
      </c>
    </row>
    <row r="157" spans="1:2" x14ac:dyDescent="0.25">
      <c r="A157" t="s">
        <v>33</v>
      </c>
      <c r="B157" t="s">
        <v>33</v>
      </c>
    </row>
    <row r="158" spans="1:2" x14ac:dyDescent="0.25">
      <c r="A158" t="s">
        <v>33</v>
      </c>
      <c r="B158" t="s">
        <v>33</v>
      </c>
    </row>
    <row r="159" spans="1:2" x14ac:dyDescent="0.25">
      <c r="A159" t="s">
        <v>33</v>
      </c>
      <c r="B159" t="s">
        <v>33</v>
      </c>
    </row>
    <row r="160" spans="1:2" x14ac:dyDescent="0.25">
      <c r="A160" t="s">
        <v>33</v>
      </c>
      <c r="B160" t="s">
        <v>33</v>
      </c>
    </row>
    <row r="161" spans="1:2" x14ac:dyDescent="0.25">
      <c r="A161" t="s">
        <v>33</v>
      </c>
      <c r="B161" t="s">
        <v>33</v>
      </c>
    </row>
    <row r="162" spans="1:2" x14ac:dyDescent="0.25">
      <c r="A162" t="s">
        <v>33</v>
      </c>
      <c r="B162" t="s">
        <v>33</v>
      </c>
    </row>
    <row r="163" spans="1:2" x14ac:dyDescent="0.25">
      <c r="A163" t="s">
        <v>33</v>
      </c>
      <c r="B163" t="s">
        <v>33</v>
      </c>
    </row>
    <row r="164" spans="1:2" x14ac:dyDescent="0.25">
      <c r="A164" t="s">
        <v>33</v>
      </c>
      <c r="B164" t="s">
        <v>33</v>
      </c>
    </row>
    <row r="165" spans="1:2" x14ac:dyDescent="0.25">
      <c r="A165" t="s">
        <v>33</v>
      </c>
      <c r="B165" t="s">
        <v>33</v>
      </c>
    </row>
    <row r="166" spans="1:2" x14ac:dyDescent="0.25">
      <c r="A166" t="s">
        <v>33</v>
      </c>
      <c r="B166" t="s">
        <v>33</v>
      </c>
    </row>
    <row r="167" spans="1:2" x14ac:dyDescent="0.25">
      <c r="A167" t="s">
        <v>33</v>
      </c>
      <c r="B167" t="s">
        <v>33</v>
      </c>
    </row>
    <row r="168" spans="1:2" x14ac:dyDescent="0.25">
      <c r="A168" t="s">
        <v>33</v>
      </c>
      <c r="B168" t="s">
        <v>33</v>
      </c>
    </row>
    <row r="169" spans="1:2" x14ac:dyDescent="0.25">
      <c r="A169" t="s">
        <v>33</v>
      </c>
      <c r="B169" t="s">
        <v>33</v>
      </c>
    </row>
    <row r="170" spans="1:2" x14ac:dyDescent="0.25">
      <c r="A170" t="s">
        <v>33</v>
      </c>
      <c r="B170" t="s">
        <v>33</v>
      </c>
    </row>
    <row r="171" spans="1:2" x14ac:dyDescent="0.25">
      <c r="A171" t="s">
        <v>33</v>
      </c>
      <c r="B171" t="s">
        <v>33</v>
      </c>
    </row>
    <row r="172" spans="1:2" x14ac:dyDescent="0.25">
      <c r="A172" t="s">
        <v>33</v>
      </c>
      <c r="B172" t="s">
        <v>33</v>
      </c>
    </row>
    <row r="173" spans="1:2" x14ac:dyDescent="0.25">
      <c r="A173" t="s">
        <v>33</v>
      </c>
      <c r="B173" t="s">
        <v>33</v>
      </c>
    </row>
    <row r="174" spans="1:2" x14ac:dyDescent="0.25">
      <c r="A174" t="s">
        <v>33</v>
      </c>
      <c r="B174" t="s">
        <v>33</v>
      </c>
    </row>
    <row r="175" spans="1:2" x14ac:dyDescent="0.25">
      <c r="A175" t="s">
        <v>33</v>
      </c>
      <c r="B175" t="s">
        <v>33</v>
      </c>
    </row>
    <row r="176" spans="1:2" x14ac:dyDescent="0.25">
      <c r="A176" t="s">
        <v>33</v>
      </c>
      <c r="B176" t="s">
        <v>33</v>
      </c>
    </row>
    <row r="177" spans="1:2" x14ac:dyDescent="0.25">
      <c r="A177" t="s">
        <v>33</v>
      </c>
      <c r="B177" t="s">
        <v>33</v>
      </c>
    </row>
    <row r="178" spans="1:2" x14ac:dyDescent="0.25">
      <c r="A178" t="s">
        <v>33</v>
      </c>
      <c r="B178" t="s">
        <v>33</v>
      </c>
    </row>
    <row r="179" spans="1:2" x14ac:dyDescent="0.25">
      <c r="A179" t="s">
        <v>33</v>
      </c>
      <c r="B179" t="s">
        <v>33</v>
      </c>
    </row>
    <row r="180" spans="1:2" x14ac:dyDescent="0.25">
      <c r="A180" t="s">
        <v>33</v>
      </c>
      <c r="B180" t="s">
        <v>33</v>
      </c>
    </row>
    <row r="181" spans="1:2" x14ac:dyDescent="0.25">
      <c r="A181" t="s">
        <v>33</v>
      </c>
      <c r="B181" t="s">
        <v>33</v>
      </c>
    </row>
    <row r="182" spans="1:2" x14ac:dyDescent="0.25">
      <c r="A182" t="s">
        <v>33</v>
      </c>
      <c r="B182" t="s">
        <v>33</v>
      </c>
    </row>
    <row r="183" spans="1:2" x14ac:dyDescent="0.25">
      <c r="A183" t="s">
        <v>33</v>
      </c>
      <c r="B183" t="s">
        <v>33</v>
      </c>
    </row>
    <row r="184" spans="1:2" x14ac:dyDescent="0.25">
      <c r="A184" t="s">
        <v>33</v>
      </c>
      <c r="B184" t="s">
        <v>33</v>
      </c>
    </row>
    <row r="185" spans="1:2" x14ac:dyDescent="0.25">
      <c r="A185" t="s">
        <v>33</v>
      </c>
      <c r="B185" t="s">
        <v>33</v>
      </c>
    </row>
    <row r="186" spans="1:2" x14ac:dyDescent="0.25">
      <c r="A186" t="s">
        <v>33</v>
      </c>
      <c r="B186" t="s">
        <v>33</v>
      </c>
    </row>
    <row r="187" spans="1:2" x14ac:dyDescent="0.25">
      <c r="A187" t="s">
        <v>33</v>
      </c>
      <c r="B187" t="s">
        <v>33</v>
      </c>
    </row>
    <row r="188" spans="1:2" x14ac:dyDescent="0.25">
      <c r="A188" t="s">
        <v>33</v>
      </c>
      <c r="B188" t="s">
        <v>33</v>
      </c>
    </row>
    <row r="189" spans="1:2" x14ac:dyDescent="0.25">
      <c r="A189" t="s">
        <v>33</v>
      </c>
      <c r="B189" t="s">
        <v>33</v>
      </c>
    </row>
    <row r="190" spans="1:2" x14ac:dyDescent="0.25">
      <c r="A190" t="s">
        <v>33</v>
      </c>
      <c r="B190" t="s">
        <v>33</v>
      </c>
    </row>
    <row r="191" spans="1:2" x14ac:dyDescent="0.25">
      <c r="A191" t="s">
        <v>33</v>
      </c>
      <c r="B191" t="s">
        <v>33</v>
      </c>
    </row>
    <row r="192" spans="1:2" x14ac:dyDescent="0.25">
      <c r="A192" t="s">
        <v>33</v>
      </c>
      <c r="B192" t="s">
        <v>33</v>
      </c>
    </row>
    <row r="193" spans="1:2" x14ac:dyDescent="0.25">
      <c r="A193" t="s">
        <v>33</v>
      </c>
      <c r="B193" t="s">
        <v>33</v>
      </c>
    </row>
    <row r="194" spans="1:2" x14ac:dyDescent="0.25">
      <c r="A194" t="s">
        <v>33</v>
      </c>
      <c r="B194" t="s">
        <v>33</v>
      </c>
    </row>
    <row r="195" spans="1:2" x14ac:dyDescent="0.25">
      <c r="A195" t="s">
        <v>33</v>
      </c>
      <c r="B195" t="s">
        <v>33</v>
      </c>
    </row>
    <row r="196" spans="1:2" x14ac:dyDescent="0.25">
      <c r="A196" t="s">
        <v>33</v>
      </c>
      <c r="B196" t="s">
        <v>33</v>
      </c>
    </row>
    <row r="197" spans="1:2" x14ac:dyDescent="0.25">
      <c r="A197" t="s">
        <v>33</v>
      </c>
      <c r="B197" t="s">
        <v>33</v>
      </c>
    </row>
    <row r="198" spans="1:2" x14ac:dyDescent="0.25">
      <c r="A198" t="s">
        <v>33</v>
      </c>
      <c r="B198" t="s">
        <v>33</v>
      </c>
    </row>
    <row r="199" spans="1:2" x14ac:dyDescent="0.25">
      <c r="A199" t="s">
        <v>33</v>
      </c>
      <c r="B199" t="s">
        <v>33</v>
      </c>
    </row>
    <row r="200" spans="1:2" x14ac:dyDescent="0.25">
      <c r="A200" t="s">
        <v>33</v>
      </c>
      <c r="B200" t="s">
        <v>33</v>
      </c>
    </row>
    <row r="201" spans="1:2" x14ac:dyDescent="0.25">
      <c r="A201" t="s">
        <v>33</v>
      </c>
      <c r="B201" t="s">
        <v>33</v>
      </c>
    </row>
    <row r="202" spans="1:2" x14ac:dyDescent="0.25">
      <c r="A202" t="s">
        <v>33</v>
      </c>
      <c r="B202" t="s">
        <v>33</v>
      </c>
    </row>
    <row r="203" spans="1:2" x14ac:dyDescent="0.25">
      <c r="A203" t="s">
        <v>33</v>
      </c>
      <c r="B203" t="s">
        <v>33</v>
      </c>
    </row>
    <row r="204" spans="1:2" x14ac:dyDescent="0.25">
      <c r="A204" t="s">
        <v>33</v>
      </c>
      <c r="B204" t="s">
        <v>33</v>
      </c>
    </row>
    <row r="205" spans="1:2" x14ac:dyDescent="0.25">
      <c r="A205" t="s">
        <v>33</v>
      </c>
      <c r="B205" t="s">
        <v>33</v>
      </c>
    </row>
    <row r="206" spans="1:2" x14ac:dyDescent="0.25">
      <c r="A206" t="s">
        <v>33</v>
      </c>
      <c r="B206" t="s">
        <v>33</v>
      </c>
    </row>
    <row r="207" spans="1:2" x14ac:dyDescent="0.25">
      <c r="A207" t="s">
        <v>33</v>
      </c>
      <c r="B207" t="s">
        <v>33</v>
      </c>
    </row>
    <row r="208" spans="1:2" x14ac:dyDescent="0.25">
      <c r="A208" t="s">
        <v>33</v>
      </c>
      <c r="B208" t="s">
        <v>33</v>
      </c>
    </row>
    <row r="209" spans="1:2" x14ac:dyDescent="0.25">
      <c r="A209" t="s">
        <v>33</v>
      </c>
      <c r="B209" t="s">
        <v>33</v>
      </c>
    </row>
    <row r="210" spans="1:2" x14ac:dyDescent="0.25">
      <c r="A210" t="s">
        <v>33</v>
      </c>
      <c r="B210" t="s">
        <v>33</v>
      </c>
    </row>
    <row r="211" spans="1:2" x14ac:dyDescent="0.25">
      <c r="A211" t="s">
        <v>33</v>
      </c>
      <c r="B211" t="s">
        <v>33</v>
      </c>
    </row>
    <row r="212" spans="1:2" x14ac:dyDescent="0.25">
      <c r="A212" t="s">
        <v>33</v>
      </c>
      <c r="B212" t="s">
        <v>33</v>
      </c>
    </row>
    <row r="213" spans="1:2" x14ac:dyDescent="0.25">
      <c r="A213" t="s">
        <v>33</v>
      </c>
      <c r="B213" t="s">
        <v>33</v>
      </c>
    </row>
    <row r="214" spans="1:2" x14ac:dyDescent="0.25">
      <c r="A214" t="s">
        <v>33</v>
      </c>
      <c r="B214" t="s">
        <v>33</v>
      </c>
    </row>
    <row r="215" spans="1:2" x14ac:dyDescent="0.25">
      <c r="A215" t="s">
        <v>33</v>
      </c>
      <c r="B215" t="s">
        <v>33</v>
      </c>
    </row>
    <row r="216" spans="1:2" x14ac:dyDescent="0.25">
      <c r="A216" t="s">
        <v>33</v>
      </c>
      <c r="B216" t="s">
        <v>33</v>
      </c>
    </row>
    <row r="217" spans="1:2" x14ac:dyDescent="0.25">
      <c r="A217" t="s">
        <v>33</v>
      </c>
      <c r="B217" t="s">
        <v>33</v>
      </c>
    </row>
    <row r="218" spans="1:2" x14ac:dyDescent="0.25">
      <c r="A218" t="s">
        <v>33</v>
      </c>
      <c r="B218" t="s">
        <v>33</v>
      </c>
    </row>
    <row r="219" spans="1:2" x14ac:dyDescent="0.25">
      <c r="A219" t="s">
        <v>33</v>
      </c>
      <c r="B219" t="s">
        <v>33</v>
      </c>
    </row>
    <row r="220" spans="1:2" x14ac:dyDescent="0.25">
      <c r="A220" t="s">
        <v>33</v>
      </c>
      <c r="B220" t="s">
        <v>33</v>
      </c>
    </row>
    <row r="221" spans="1:2" x14ac:dyDescent="0.25">
      <c r="A221" t="s">
        <v>33</v>
      </c>
      <c r="B221" t="s">
        <v>33</v>
      </c>
    </row>
    <row r="222" spans="1:2" x14ac:dyDescent="0.25">
      <c r="A222" t="s">
        <v>33</v>
      </c>
      <c r="B222" t="s">
        <v>33</v>
      </c>
    </row>
    <row r="223" spans="1:2" x14ac:dyDescent="0.25">
      <c r="A223" t="s">
        <v>33</v>
      </c>
      <c r="B223" t="s">
        <v>33</v>
      </c>
    </row>
    <row r="224" spans="1:2" x14ac:dyDescent="0.25">
      <c r="A224" t="s">
        <v>33</v>
      </c>
      <c r="B224" t="s">
        <v>33</v>
      </c>
    </row>
    <row r="225" spans="1:2" x14ac:dyDescent="0.25">
      <c r="A225" t="s">
        <v>33</v>
      </c>
      <c r="B225" t="s">
        <v>33</v>
      </c>
    </row>
    <row r="226" spans="1:2" x14ac:dyDescent="0.25">
      <c r="A226" t="s">
        <v>33</v>
      </c>
      <c r="B226" t="s">
        <v>33</v>
      </c>
    </row>
    <row r="227" spans="1:2" x14ac:dyDescent="0.25">
      <c r="A227" t="s">
        <v>33</v>
      </c>
      <c r="B227" t="s">
        <v>33</v>
      </c>
    </row>
    <row r="228" spans="1:2" x14ac:dyDescent="0.25">
      <c r="A228" t="s">
        <v>33</v>
      </c>
      <c r="B228" t="s">
        <v>33</v>
      </c>
    </row>
    <row r="229" spans="1:2" x14ac:dyDescent="0.25">
      <c r="A229" t="s">
        <v>33</v>
      </c>
      <c r="B229" t="s">
        <v>33</v>
      </c>
    </row>
    <row r="230" spans="1:2" x14ac:dyDescent="0.25">
      <c r="A230" t="s">
        <v>33</v>
      </c>
      <c r="B230" t="s">
        <v>33</v>
      </c>
    </row>
    <row r="231" spans="1:2" x14ac:dyDescent="0.25">
      <c r="A231" t="s">
        <v>33</v>
      </c>
      <c r="B231" t="s">
        <v>33</v>
      </c>
    </row>
    <row r="232" spans="1:2" x14ac:dyDescent="0.25">
      <c r="A232" t="s">
        <v>33</v>
      </c>
      <c r="B232" t="s">
        <v>33</v>
      </c>
    </row>
    <row r="233" spans="1:2" x14ac:dyDescent="0.25">
      <c r="A233" t="s">
        <v>33</v>
      </c>
      <c r="B233" t="s">
        <v>33</v>
      </c>
    </row>
    <row r="234" spans="1:2" x14ac:dyDescent="0.25">
      <c r="A234" t="s">
        <v>33</v>
      </c>
      <c r="B234" t="s">
        <v>33</v>
      </c>
    </row>
    <row r="235" spans="1:2" x14ac:dyDescent="0.25">
      <c r="A235" t="s">
        <v>33</v>
      </c>
      <c r="B235" t="s">
        <v>33</v>
      </c>
    </row>
    <row r="236" spans="1:2" x14ac:dyDescent="0.25">
      <c r="A236" t="s">
        <v>31</v>
      </c>
      <c r="B236" t="s">
        <v>31</v>
      </c>
    </row>
    <row r="237" spans="1:2" x14ac:dyDescent="0.25">
      <c r="A237" t="s">
        <v>31</v>
      </c>
      <c r="B237" t="s">
        <v>31</v>
      </c>
    </row>
    <row r="238" spans="1:2" x14ac:dyDescent="0.25">
      <c r="A238" t="s">
        <v>31</v>
      </c>
      <c r="B238" t="s">
        <v>31</v>
      </c>
    </row>
    <row r="239" spans="1:2" x14ac:dyDescent="0.25">
      <c r="A239" t="s">
        <v>31</v>
      </c>
      <c r="B239" t="s">
        <v>31</v>
      </c>
    </row>
    <row r="240" spans="1:2" x14ac:dyDescent="0.25">
      <c r="A240" t="s">
        <v>31</v>
      </c>
      <c r="B240" t="s">
        <v>31</v>
      </c>
    </row>
    <row r="241" spans="1:2" x14ac:dyDescent="0.25">
      <c r="A241" t="s">
        <v>31</v>
      </c>
      <c r="B241" t="s">
        <v>31</v>
      </c>
    </row>
    <row r="242" spans="1:2" x14ac:dyDescent="0.25">
      <c r="A242" t="s">
        <v>31</v>
      </c>
      <c r="B242" t="s">
        <v>31</v>
      </c>
    </row>
    <row r="243" spans="1:2" x14ac:dyDescent="0.25">
      <c r="A243" t="s">
        <v>31</v>
      </c>
      <c r="B243" t="s">
        <v>31</v>
      </c>
    </row>
    <row r="244" spans="1:2" x14ac:dyDescent="0.25">
      <c r="A244" t="s">
        <v>31</v>
      </c>
      <c r="B244" t="s">
        <v>31</v>
      </c>
    </row>
    <row r="245" spans="1:2" x14ac:dyDescent="0.25">
      <c r="A245" t="s">
        <v>31</v>
      </c>
      <c r="B245" t="s">
        <v>31</v>
      </c>
    </row>
    <row r="246" spans="1:2" x14ac:dyDescent="0.25">
      <c r="A246" t="s">
        <v>31</v>
      </c>
      <c r="B246" t="s">
        <v>31</v>
      </c>
    </row>
    <row r="247" spans="1:2" x14ac:dyDescent="0.25">
      <c r="A247" t="s">
        <v>31</v>
      </c>
      <c r="B247" t="s">
        <v>31</v>
      </c>
    </row>
    <row r="248" spans="1:2" x14ac:dyDescent="0.25">
      <c r="A248" t="s">
        <v>31</v>
      </c>
      <c r="B248" t="s">
        <v>31</v>
      </c>
    </row>
    <row r="249" spans="1:2" x14ac:dyDescent="0.25">
      <c r="A249" t="s">
        <v>31</v>
      </c>
      <c r="B249" t="s">
        <v>31</v>
      </c>
    </row>
    <row r="250" spans="1:2" x14ac:dyDescent="0.25">
      <c r="A250" t="s">
        <v>31</v>
      </c>
      <c r="B250" t="s">
        <v>31</v>
      </c>
    </row>
    <row r="251" spans="1:2" x14ac:dyDescent="0.25">
      <c r="A251" t="s">
        <v>31</v>
      </c>
      <c r="B251" t="s">
        <v>31</v>
      </c>
    </row>
    <row r="252" spans="1:2" x14ac:dyDescent="0.25">
      <c r="A252" t="s">
        <v>31</v>
      </c>
      <c r="B252" t="s">
        <v>31</v>
      </c>
    </row>
    <row r="253" spans="1:2" x14ac:dyDescent="0.25">
      <c r="A253" t="s">
        <v>31</v>
      </c>
      <c r="B253" t="s">
        <v>31</v>
      </c>
    </row>
    <row r="254" spans="1:2" x14ac:dyDescent="0.25">
      <c r="A254" t="s">
        <v>31</v>
      </c>
      <c r="B254" t="s">
        <v>31</v>
      </c>
    </row>
    <row r="255" spans="1:2" x14ac:dyDescent="0.25">
      <c r="A255" t="s">
        <v>31</v>
      </c>
      <c r="B255" t="s">
        <v>31</v>
      </c>
    </row>
    <row r="256" spans="1:2" x14ac:dyDescent="0.25">
      <c r="A256" t="s">
        <v>31</v>
      </c>
      <c r="B256" t="s">
        <v>31</v>
      </c>
    </row>
    <row r="257" spans="1:2" x14ac:dyDescent="0.25">
      <c r="A257" t="s">
        <v>31</v>
      </c>
      <c r="B257" t="s">
        <v>31</v>
      </c>
    </row>
    <row r="258" spans="1:2" x14ac:dyDescent="0.25">
      <c r="A258" t="s">
        <v>31</v>
      </c>
      <c r="B258" t="s">
        <v>31</v>
      </c>
    </row>
    <row r="259" spans="1:2" x14ac:dyDescent="0.25">
      <c r="A259" t="s">
        <v>31</v>
      </c>
      <c r="B259" t="s">
        <v>31</v>
      </c>
    </row>
    <row r="260" spans="1:2" x14ac:dyDescent="0.25">
      <c r="A260" t="s">
        <v>31</v>
      </c>
      <c r="B260" t="s">
        <v>31</v>
      </c>
    </row>
    <row r="261" spans="1:2" x14ac:dyDescent="0.25">
      <c r="A261" t="s">
        <v>31</v>
      </c>
      <c r="B261" t="s">
        <v>31</v>
      </c>
    </row>
    <row r="262" spans="1:2" x14ac:dyDescent="0.25">
      <c r="A262" t="s">
        <v>31</v>
      </c>
      <c r="B262" t="s">
        <v>31</v>
      </c>
    </row>
    <row r="263" spans="1:2" x14ac:dyDescent="0.25">
      <c r="A263" t="s">
        <v>31</v>
      </c>
      <c r="B263" t="s">
        <v>31</v>
      </c>
    </row>
    <row r="264" spans="1:2" x14ac:dyDescent="0.25">
      <c r="A264" t="s">
        <v>31</v>
      </c>
      <c r="B264" t="s">
        <v>31</v>
      </c>
    </row>
    <row r="265" spans="1:2" x14ac:dyDescent="0.25">
      <c r="A265" t="s">
        <v>31</v>
      </c>
      <c r="B265" t="s">
        <v>31</v>
      </c>
    </row>
    <row r="266" spans="1:2" x14ac:dyDescent="0.25">
      <c r="A266" t="s">
        <v>31</v>
      </c>
      <c r="B266" t="s">
        <v>31</v>
      </c>
    </row>
    <row r="267" spans="1:2" x14ac:dyDescent="0.25">
      <c r="A267" t="s">
        <v>31</v>
      </c>
      <c r="B267" t="s">
        <v>31</v>
      </c>
    </row>
    <row r="268" spans="1:2" x14ac:dyDescent="0.25">
      <c r="A268" t="s">
        <v>31</v>
      </c>
      <c r="B268" t="s">
        <v>31</v>
      </c>
    </row>
    <row r="269" spans="1:2" x14ac:dyDescent="0.25">
      <c r="A269" t="s">
        <v>31</v>
      </c>
      <c r="B269" t="s">
        <v>31</v>
      </c>
    </row>
    <row r="270" spans="1:2" x14ac:dyDescent="0.25">
      <c r="A270" t="s">
        <v>31</v>
      </c>
      <c r="B270" t="s">
        <v>31</v>
      </c>
    </row>
    <row r="271" spans="1:2" x14ac:dyDescent="0.25">
      <c r="A271" t="s">
        <v>31</v>
      </c>
      <c r="B271" t="s">
        <v>31</v>
      </c>
    </row>
    <row r="272" spans="1:2" x14ac:dyDescent="0.25">
      <c r="A272" t="s">
        <v>31</v>
      </c>
      <c r="B272" t="s">
        <v>31</v>
      </c>
    </row>
    <row r="273" spans="1:2" x14ac:dyDescent="0.25">
      <c r="A273" t="s">
        <v>31</v>
      </c>
      <c r="B273" t="s">
        <v>31</v>
      </c>
    </row>
    <row r="274" spans="1:2" x14ac:dyDescent="0.25">
      <c r="A274" t="s">
        <v>31</v>
      </c>
      <c r="B274" t="s">
        <v>31</v>
      </c>
    </row>
    <row r="275" spans="1:2" x14ac:dyDescent="0.25">
      <c r="A275" t="s">
        <v>31</v>
      </c>
      <c r="B275" t="s">
        <v>31</v>
      </c>
    </row>
    <row r="276" spans="1:2" x14ac:dyDescent="0.25">
      <c r="A276" t="s">
        <v>31</v>
      </c>
      <c r="B276" t="s">
        <v>31</v>
      </c>
    </row>
    <row r="277" spans="1:2" x14ac:dyDescent="0.25">
      <c r="A277" t="s">
        <v>31</v>
      </c>
      <c r="B277" t="s">
        <v>31</v>
      </c>
    </row>
    <row r="278" spans="1:2" x14ac:dyDescent="0.25">
      <c r="A278" t="s">
        <v>31</v>
      </c>
      <c r="B278" t="s">
        <v>31</v>
      </c>
    </row>
    <row r="279" spans="1:2" x14ac:dyDescent="0.25">
      <c r="A279" t="s">
        <v>1</v>
      </c>
    </row>
    <row r="280" spans="1:2" x14ac:dyDescent="0.25">
      <c r="A280" t="s">
        <v>1</v>
      </c>
    </row>
    <row r="281" spans="1:2" x14ac:dyDescent="0.25">
      <c r="A281" t="s">
        <v>1</v>
      </c>
    </row>
    <row r="282" spans="1:2" x14ac:dyDescent="0.25">
      <c r="A282" t="s">
        <v>1</v>
      </c>
    </row>
    <row r="283" spans="1:2" x14ac:dyDescent="0.25">
      <c r="A283" t="s">
        <v>1</v>
      </c>
    </row>
    <row r="284" spans="1:2" x14ac:dyDescent="0.25">
      <c r="A284" t="s">
        <v>1</v>
      </c>
    </row>
    <row r="285" spans="1:2" x14ac:dyDescent="0.25">
      <c r="A285" t="s">
        <v>1</v>
      </c>
    </row>
    <row r="286" spans="1:2" x14ac:dyDescent="0.25">
      <c r="A286" t="s">
        <v>1</v>
      </c>
    </row>
    <row r="287" spans="1:2" x14ac:dyDescent="0.25">
      <c r="A287" t="s">
        <v>1</v>
      </c>
    </row>
    <row r="288" spans="1:2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</sheetData>
  <sortState xmlns:xlrd2="http://schemas.microsoft.com/office/spreadsheetml/2017/richdata2" ref="A1:A320">
    <sortCondition ref="A3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838E-7BCE-4592-8A89-D9A627068489}">
  <dimension ref="A1:I126"/>
  <sheetViews>
    <sheetView tabSelected="1" topLeftCell="A4" zoomScaleNormal="100" workbookViewId="0">
      <selection activeCell="E9" sqref="E9"/>
    </sheetView>
  </sheetViews>
  <sheetFormatPr defaultRowHeight="15" x14ac:dyDescent="0.25"/>
  <cols>
    <col min="5" max="5" width="9.140625" customWidth="1"/>
  </cols>
  <sheetData>
    <row r="1" spans="1:9" x14ac:dyDescent="0.25">
      <c r="A1">
        <v>244.9</v>
      </c>
      <c r="B1">
        <v>199.2457</v>
      </c>
    </row>
    <row r="2" spans="1:9" x14ac:dyDescent="0.25">
      <c r="A2">
        <v>271.39999999999998</v>
      </c>
      <c r="B2">
        <v>261.2842</v>
      </c>
      <c r="D2">
        <f>CORREL(A:A,B:B)</f>
        <v>2.8648878532658809E-2</v>
      </c>
      <c r="E2" t="s">
        <v>57</v>
      </c>
    </row>
    <row r="3" spans="1:9" x14ac:dyDescent="0.25">
      <c r="A3">
        <v>210</v>
      </c>
      <c r="B3">
        <v>210.22880000000001</v>
      </c>
    </row>
    <row r="4" spans="1:9" x14ac:dyDescent="0.25">
      <c r="A4">
        <v>213.8</v>
      </c>
      <c r="B4">
        <v>192.10730000000001</v>
      </c>
      <c r="D4">
        <f>TTEST(A:A,B:B,1,3)</f>
        <v>1.7344197934627673E-2</v>
      </c>
      <c r="E4" t="s">
        <v>58</v>
      </c>
    </row>
    <row r="5" spans="1:9" x14ac:dyDescent="0.25">
      <c r="A5">
        <v>229.1</v>
      </c>
      <c r="B5">
        <v>224.28620000000001</v>
      </c>
      <c r="I5" t="s">
        <v>60</v>
      </c>
    </row>
    <row r="6" spans="1:9" x14ac:dyDescent="0.25">
      <c r="A6">
        <v>203.9</v>
      </c>
      <c r="B6">
        <v>192.68709999999999</v>
      </c>
      <c r="D6" t="s">
        <v>59</v>
      </c>
      <c r="E6" s="2">
        <v>0.1</v>
      </c>
      <c r="G6">
        <f>D4*2</f>
        <v>3.4688395869255345E-2</v>
      </c>
      <c r="I6">
        <f>IF(D4&lt;E6,1,0)</f>
        <v>1</v>
      </c>
    </row>
    <row r="7" spans="1:9" x14ac:dyDescent="0.25">
      <c r="A7">
        <v>237.3</v>
      </c>
      <c r="B7">
        <v>270.44589999999999</v>
      </c>
    </row>
    <row r="8" spans="1:9" x14ac:dyDescent="0.25">
      <c r="A8">
        <v>267.39999999999998</v>
      </c>
      <c r="B8">
        <v>181.74019999999999</v>
      </c>
    </row>
    <row r="9" spans="1:9" x14ac:dyDescent="0.25">
      <c r="A9">
        <v>219.8</v>
      </c>
      <c r="B9">
        <v>236.7081</v>
      </c>
      <c r="D9" t="s">
        <v>62</v>
      </c>
      <c r="E9">
        <f>FTEST(A:A,B:B)</f>
        <v>0.10455333189483015</v>
      </c>
    </row>
    <row r="10" spans="1:9" x14ac:dyDescent="0.25">
      <c r="A10">
        <v>245.8</v>
      </c>
      <c r="B10">
        <v>265.44459999999998</v>
      </c>
      <c r="F10" t="s">
        <v>61</v>
      </c>
      <c r="G10">
        <f>1-E9</f>
        <v>0.89544666810516982</v>
      </c>
      <c r="I10" t="s">
        <v>56</v>
      </c>
    </row>
    <row r="11" spans="1:9" x14ac:dyDescent="0.25">
      <c r="A11">
        <v>265.8</v>
      </c>
      <c r="B11">
        <v>214.2336</v>
      </c>
      <c r="D11" t="s">
        <v>59</v>
      </c>
      <c r="E11" s="2">
        <v>0.05</v>
      </c>
      <c r="I11">
        <f>IF(E11&gt;E9,0,1)</f>
        <v>1</v>
      </c>
    </row>
    <row r="12" spans="1:9" x14ac:dyDescent="0.25">
      <c r="A12">
        <v>230.5</v>
      </c>
      <c r="B12">
        <v>247.82579999999999</v>
      </c>
    </row>
    <row r="13" spans="1:9" x14ac:dyDescent="0.25">
      <c r="A13">
        <v>195.8</v>
      </c>
      <c r="B13">
        <v>214.28800000000001</v>
      </c>
    </row>
    <row r="14" spans="1:9" x14ac:dyDescent="0.25">
      <c r="A14">
        <v>249.6</v>
      </c>
      <c r="B14">
        <v>238.4614</v>
      </c>
    </row>
    <row r="15" spans="1:9" x14ac:dyDescent="0.25">
      <c r="A15">
        <v>210.1</v>
      </c>
      <c r="B15">
        <v>213.34790000000001</v>
      </c>
    </row>
    <row r="16" spans="1:9" x14ac:dyDescent="0.25">
      <c r="A16">
        <v>226.2</v>
      </c>
      <c r="B16">
        <v>220.66139999999999</v>
      </c>
    </row>
    <row r="17" spans="1:2" x14ac:dyDescent="0.25">
      <c r="A17">
        <v>222.8</v>
      </c>
      <c r="B17">
        <v>238.10589999999999</v>
      </c>
    </row>
    <row r="18" spans="1:2" x14ac:dyDescent="0.25">
      <c r="A18">
        <v>240.4</v>
      </c>
      <c r="B18">
        <v>238.59700000000001</v>
      </c>
    </row>
    <row r="19" spans="1:2" x14ac:dyDescent="0.25">
      <c r="A19">
        <v>226.1</v>
      </c>
      <c r="B19">
        <v>211.5634</v>
      </c>
    </row>
    <row r="20" spans="1:2" x14ac:dyDescent="0.25">
      <c r="A20">
        <v>272.39999999999998</v>
      </c>
      <c r="B20">
        <v>236.03229999999999</v>
      </c>
    </row>
    <row r="21" spans="1:2" x14ac:dyDescent="0.25">
      <c r="A21">
        <v>207.5</v>
      </c>
      <c r="B21">
        <v>185.92920000000001</v>
      </c>
    </row>
    <row r="22" spans="1:2" x14ac:dyDescent="0.25">
      <c r="A22">
        <v>267.5</v>
      </c>
      <c r="B22">
        <v>191.7353</v>
      </c>
    </row>
    <row r="23" spans="1:2" x14ac:dyDescent="0.25">
      <c r="A23">
        <v>191.9</v>
      </c>
      <c r="B23">
        <v>244.67570000000001</v>
      </c>
    </row>
    <row r="24" spans="1:2" x14ac:dyDescent="0.25">
      <c r="A24">
        <v>250.3</v>
      </c>
      <c r="B24">
        <v>281.40679999999998</v>
      </c>
    </row>
    <row r="25" spans="1:2" x14ac:dyDescent="0.25">
      <c r="A25">
        <v>224.8</v>
      </c>
      <c r="B25">
        <v>235.85</v>
      </c>
    </row>
    <row r="26" spans="1:2" x14ac:dyDescent="0.25">
      <c r="A26">
        <v>245.1</v>
      </c>
      <c r="B26">
        <v>201.77930000000001</v>
      </c>
    </row>
    <row r="27" spans="1:2" x14ac:dyDescent="0.25">
      <c r="A27">
        <v>250</v>
      </c>
      <c r="B27">
        <v>205.88239999999999</v>
      </c>
    </row>
    <row r="28" spans="1:2" x14ac:dyDescent="0.25">
      <c r="A28">
        <v>217.1</v>
      </c>
      <c r="B28">
        <v>184.58199999999999</v>
      </c>
    </row>
    <row r="29" spans="1:2" x14ac:dyDescent="0.25">
      <c r="A29">
        <v>211</v>
      </c>
      <c r="B29">
        <v>295.40280000000001</v>
      </c>
    </row>
    <row r="30" spans="1:2" x14ac:dyDescent="0.25">
      <c r="A30">
        <v>239.2</v>
      </c>
      <c r="B30">
        <v>220.6611</v>
      </c>
    </row>
    <row r="31" spans="1:2" x14ac:dyDescent="0.25">
      <c r="A31">
        <v>281.39999999999998</v>
      </c>
      <c r="B31">
        <v>249.27799999999999</v>
      </c>
    </row>
    <row r="32" spans="1:2" x14ac:dyDescent="0.25">
      <c r="A32">
        <v>214.5</v>
      </c>
      <c r="B32">
        <v>253.13910000000001</v>
      </c>
    </row>
    <row r="33" spans="1:2" x14ac:dyDescent="0.25">
      <c r="A33">
        <v>285.8</v>
      </c>
      <c r="B33">
        <v>212.1165</v>
      </c>
    </row>
    <row r="34" spans="1:2" x14ac:dyDescent="0.25">
      <c r="A34">
        <v>238.1</v>
      </c>
      <c r="B34">
        <v>251.38339999999999</v>
      </c>
    </row>
    <row r="35" spans="1:2" x14ac:dyDescent="0.25">
      <c r="A35">
        <v>262.7</v>
      </c>
      <c r="B35">
        <v>222.57509999999999</v>
      </c>
    </row>
    <row r="36" spans="1:2" x14ac:dyDescent="0.25">
      <c r="A36">
        <v>192.1</v>
      </c>
      <c r="B36">
        <v>172.1679</v>
      </c>
    </row>
    <row r="37" spans="1:2" x14ac:dyDescent="0.25">
      <c r="A37">
        <v>252</v>
      </c>
      <c r="B37">
        <v>259.52679999999998</v>
      </c>
    </row>
    <row r="38" spans="1:2" x14ac:dyDescent="0.25">
      <c r="A38">
        <v>208.4</v>
      </c>
      <c r="B38">
        <v>192.93260000000001</v>
      </c>
    </row>
    <row r="39" spans="1:2" x14ac:dyDescent="0.25">
      <c r="A39">
        <v>242.4</v>
      </c>
      <c r="B39">
        <v>267.95330000000001</v>
      </c>
    </row>
    <row r="40" spans="1:2" x14ac:dyDescent="0.25">
      <c r="A40">
        <v>231.1</v>
      </c>
      <c r="B40">
        <v>293.03280000000001</v>
      </c>
    </row>
    <row r="41" spans="1:2" x14ac:dyDescent="0.25">
      <c r="A41">
        <v>248.2</v>
      </c>
      <c r="B41">
        <v>257.68439999999998</v>
      </c>
    </row>
    <row r="42" spans="1:2" x14ac:dyDescent="0.25">
      <c r="A42">
        <v>230.5</v>
      </c>
      <c r="B42">
        <v>211.2362</v>
      </c>
    </row>
    <row r="43" spans="1:2" x14ac:dyDescent="0.25">
      <c r="A43">
        <v>216.3</v>
      </c>
      <c r="B43">
        <v>227.03479999999999</v>
      </c>
    </row>
    <row r="44" spans="1:2" x14ac:dyDescent="0.25">
      <c r="A44">
        <v>198.6</v>
      </c>
      <c r="B44">
        <v>288.25479999999999</v>
      </c>
    </row>
    <row r="45" spans="1:2" x14ac:dyDescent="0.25">
      <c r="A45">
        <v>215.4</v>
      </c>
      <c r="B45">
        <v>181.02029999999999</v>
      </c>
    </row>
    <row r="46" spans="1:2" x14ac:dyDescent="0.25">
      <c r="A46">
        <v>237.5</v>
      </c>
      <c r="B46">
        <v>259.45639999999997</v>
      </c>
    </row>
    <row r="47" spans="1:2" x14ac:dyDescent="0.25">
      <c r="A47">
        <v>260.60000000000002</v>
      </c>
      <c r="B47">
        <v>236.1748</v>
      </c>
    </row>
    <row r="48" spans="1:2" x14ac:dyDescent="0.25">
      <c r="A48">
        <v>225.8</v>
      </c>
      <c r="B48">
        <v>210.65770000000001</v>
      </c>
    </row>
    <row r="49" spans="1:2" x14ac:dyDescent="0.25">
      <c r="A49">
        <v>255.6</v>
      </c>
      <c r="B49">
        <v>226.41900000000001</v>
      </c>
    </row>
    <row r="50" spans="1:2" x14ac:dyDescent="0.25">
      <c r="A50">
        <v>266.10000000000002</v>
      </c>
      <c r="B50">
        <v>282.75220000000002</v>
      </c>
    </row>
    <row r="51" spans="1:2" x14ac:dyDescent="0.25">
      <c r="A51">
        <v>242.5</v>
      </c>
      <c r="B51">
        <v>256.13569999999999</v>
      </c>
    </row>
    <row r="52" spans="1:2" x14ac:dyDescent="0.25">
      <c r="A52">
        <v>244.8</v>
      </c>
      <c r="B52">
        <v>216.70079999999999</v>
      </c>
    </row>
    <row r="53" spans="1:2" x14ac:dyDescent="0.25">
      <c r="A53">
        <v>175.1</v>
      </c>
      <c r="B53">
        <v>263.55410000000001</v>
      </c>
    </row>
    <row r="54" spans="1:2" x14ac:dyDescent="0.25">
      <c r="A54">
        <v>259.10000000000002</v>
      </c>
      <c r="B54">
        <v>254.84880000000001</v>
      </c>
    </row>
    <row r="55" spans="1:2" x14ac:dyDescent="0.25">
      <c r="A55">
        <v>246.4</v>
      </c>
      <c r="B55">
        <v>206.7216</v>
      </c>
    </row>
    <row r="56" spans="1:2" x14ac:dyDescent="0.25">
      <c r="A56">
        <v>245.8</v>
      </c>
      <c r="B56">
        <v>218.50909999999999</v>
      </c>
    </row>
    <row r="57" spans="1:2" x14ac:dyDescent="0.25">
      <c r="A57">
        <v>276</v>
      </c>
      <c r="B57">
        <v>234.13040000000001</v>
      </c>
    </row>
    <row r="58" spans="1:2" x14ac:dyDescent="0.25">
      <c r="A58">
        <v>222.4</v>
      </c>
      <c r="B58">
        <v>293.99579999999997</v>
      </c>
    </row>
    <row r="59" spans="1:2" x14ac:dyDescent="0.25">
      <c r="A59">
        <v>260.89999999999998</v>
      </c>
      <c r="B59">
        <v>241.33449999999999</v>
      </c>
    </row>
    <row r="60" spans="1:2" x14ac:dyDescent="0.25">
      <c r="A60">
        <v>248.7</v>
      </c>
      <c r="B60">
        <v>240.9915</v>
      </c>
    </row>
    <row r="61" spans="1:2" x14ac:dyDescent="0.25">
      <c r="A61">
        <v>217.3</v>
      </c>
      <c r="B61">
        <v>206.80969999999999</v>
      </c>
    </row>
    <row r="62" spans="1:2" x14ac:dyDescent="0.25">
      <c r="A62">
        <v>255.9</v>
      </c>
      <c r="B62">
        <v>255.29169999999999</v>
      </c>
    </row>
    <row r="63" spans="1:2" x14ac:dyDescent="0.25">
      <c r="A63">
        <v>211.8</v>
      </c>
      <c r="B63">
        <v>197.48670000000001</v>
      </c>
    </row>
    <row r="64" spans="1:2" x14ac:dyDescent="0.25">
      <c r="A64">
        <v>225.9</v>
      </c>
      <c r="B64">
        <v>200.1395</v>
      </c>
    </row>
    <row r="65" spans="1:2" x14ac:dyDescent="0.25">
      <c r="A65">
        <v>238.1</v>
      </c>
      <c r="B65">
        <v>217.01859999999999</v>
      </c>
    </row>
    <row r="66" spans="1:2" x14ac:dyDescent="0.25">
      <c r="A66">
        <v>263.8</v>
      </c>
      <c r="B66">
        <v>166.54839999999999</v>
      </c>
    </row>
    <row r="67" spans="1:2" x14ac:dyDescent="0.25">
      <c r="A67">
        <v>253.4</v>
      </c>
      <c r="B67">
        <v>235.88</v>
      </c>
    </row>
    <row r="68" spans="1:2" x14ac:dyDescent="0.25">
      <c r="A68">
        <v>261.5</v>
      </c>
      <c r="B68">
        <v>225.29159999999999</v>
      </c>
    </row>
    <row r="69" spans="1:2" x14ac:dyDescent="0.25">
      <c r="A69">
        <v>225</v>
      </c>
      <c r="B69">
        <v>206.23089999999999</v>
      </c>
    </row>
    <row r="70" spans="1:2" x14ac:dyDescent="0.25">
      <c r="A70">
        <v>227.6</v>
      </c>
      <c r="B70">
        <v>202.25149999999999</v>
      </c>
    </row>
    <row r="71" spans="1:2" x14ac:dyDescent="0.25">
      <c r="A71">
        <v>238.4</v>
      </c>
      <c r="B71">
        <v>223.2773</v>
      </c>
    </row>
    <row r="72" spans="1:2" x14ac:dyDescent="0.25">
      <c r="A72">
        <v>219.1</v>
      </c>
      <c r="B72">
        <v>198.0522</v>
      </c>
    </row>
    <row r="73" spans="1:2" x14ac:dyDescent="0.25">
      <c r="A73">
        <v>213.3</v>
      </c>
      <c r="B73">
        <v>250.1533</v>
      </c>
    </row>
    <row r="74" spans="1:2" x14ac:dyDescent="0.25">
      <c r="A74">
        <v>176.8</v>
      </c>
      <c r="B74">
        <v>214.5436</v>
      </c>
    </row>
    <row r="75" spans="1:2" x14ac:dyDescent="0.25">
      <c r="A75">
        <v>252.3</v>
      </c>
      <c r="B75">
        <v>218.01740000000001</v>
      </c>
    </row>
    <row r="76" spans="1:2" x14ac:dyDescent="0.25">
      <c r="A76">
        <v>222.2</v>
      </c>
      <c r="B76">
        <v>256.23770000000002</v>
      </c>
    </row>
    <row r="77" spans="1:2" x14ac:dyDescent="0.25">
      <c r="A77">
        <v>292.7</v>
      </c>
      <c r="B77">
        <v>205.42609999999999</v>
      </c>
    </row>
    <row r="78" spans="1:2" x14ac:dyDescent="0.25">
      <c r="A78">
        <v>221.3</v>
      </c>
      <c r="B78">
        <v>278.62939999999998</v>
      </c>
    </row>
    <row r="79" spans="1:2" x14ac:dyDescent="0.25">
      <c r="A79">
        <v>271.10000000000002</v>
      </c>
      <c r="B79">
        <v>183.14789999999999</v>
      </c>
    </row>
    <row r="80" spans="1:2" x14ac:dyDescent="0.25">
      <c r="A80">
        <v>247.9</v>
      </c>
      <c r="B80">
        <v>189.96090000000001</v>
      </c>
    </row>
    <row r="81" spans="1:2" x14ac:dyDescent="0.25">
      <c r="A81">
        <v>250.9</v>
      </c>
      <c r="B81">
        <v>220.93780000000001</v>
      </c>
    </row>
    <row r="82" spans="1:2" x14ac:dyDescent="0.25">
      <c r="A82">
        <v>159.1</v>
      </c>
      <c r="B82">
        <v>254.80699999999999</v>
      </c>
    </row>
    <row r="83" spans="1:2" x14ac:dyDescent="0.25">
      <c r="A83">
        <v>251.1</v>
      </c>
      <c r="B83">
        <v>231.05670000000001</v>
      </c>
    </row>
    <row r="84" spans="1:2" x14ac:dyDescent="0.25">
      <c r="A84">
        <v>232.7</v>
      </c>
      <c r="B84">
        <v>222.3117</v>
      </c>
    </row>
    <row r="85" spans="1:2" x14ac:dyDescent="0.25">
      <c r="A85">
        <v>203.5</v>
      </c>
      <c r="B85">
        <v>242.2319</v>
      </c>
    </row>
    <row r="86" spans="1:2" x14ac:dyDescent="0.25">
      <c r="A86">
        <v>194.9</v>
      </c>
      <c r="B86">
        <v>197.4802</v>
      </c>
    </row>
    <row r="87" spans="1:2" x14ac:dyDescent="0.25">
      <c r="A87">
        <v>218</v>
      </c>
      <c r="B87">
        <v>266.25290000000001</v>
      </c>
    </row>
    <row r="88" spans="1:2" x14ac:dyDescent="0.25">
      <c r="A88">
        <v>202.2</v>
      </c>
      <c r="B88">
        <v>226.81479999999999</v>
      </c>
    </row>
    <row r="89" spans="1:2" x14ac:dyDescent="0.25">
      <c r="A89">
        <v>187.4</v>
      </c>
      <c r="B89">
        <v>230.28270000000001</v>
      </c>
    </row>
    <row r="90" spans="1:2" x14ac:dyDescent="0.25">
      <c r="A90">
        <v>253.8</v>
      </c>
      <c r="B90">
        <v>170.74860000000001</v>
      </c>
    </row>
    <row r="91" spans="1:2" x14ac:dyDescent="0.25">
      <c r="A91">
        <v>210.3</v>
      </c>
      <c r="B91">
        <v>207.7116</v>
      </c>
    </row>
    <row r="92" spans="1:2" x14ac:dyDescent="0.25">
      <c r="A92">
        <v>217.8</v>
      </c>
      <c r="B92">
        <v>258.17919999999998</v>
      </c>
    </row>
    <row r="93" spans="1:2" x14ac:dyDescent="0.25">
      <c r="A93">
        <v>228.6</v>
      </c>
      <c r="B93">
        <v>201.99870000000001</v>
      </c>
    </row>
    <row r="94" spans="1:2" x14ac:dyDescent="0.25">
      <c r="A94">
        <v>265.7</v>
      </c>
      <c r="B94">
        <v>231.80699999999999</v>
      </c>
    </row>
    <row r="95" spans="1:2" x14ac:dyDescent="0.25">
      <c r="A95">
        <v>247.8</v>
      </c>
      <c r="B95">
        <v>212.01490000000001</v>
      </c>
    </row>
    <row r="96" spans="1:2" x14ac:dyDescent="0.25">
      <c r="A96">
        <v>203</v>
      </c>
      <c r="B96">
        <v>217.01570000000001</v>
      </c>
    </row>
    <row r="97" spans="1:2" x14ac:dyDescent="0.25">
      <c r="A97">
        <v>213.5</v>
      </c>
      <c r="B97">
        <v>266.12419999999997</v>
      </c>
    </row>
    <row r="98" spans="1:2" x14ac:dyDescent="0.25">
      <c r="A98">
        <v>254.2</v>
      </c>
      <c r="B98">
        <v>268.42750000000001</v>
      </c>
    </row>
    <row r="99" spans="1:2" x14ac:dyDescent="0.25">
      <c r="A99">
        <v>233.3</v>
      </c>
      <c r="B99">
        <v>266.1533</v>
      </c>
    </row>
    <row r="100" spans="1:2" x14ac:dyDescent="0.25">
      <c r="A100">
        <v>258.89999999999998</v>
      </c>
      <c r="B100">
        <v>208.46539999999999</v>
      </c>
    </row>
    <row r="101" spans="1:2" x14ac:dyDescent="0.25">
      <c r="A101">
        <v>225.5</v>
      </c>
      <c r="B101">
        <v>217.6653</v>
      </c>
    </row>
    <row r="102" spans="1:2" x14ac:dyDescent="0.25">
      <c r="A102">
        <v>253</v>
      </c>
      <c r="B102">
        <v>211.62209999999999</v>
      </c>
    </row>
    <row r="103" spans="1:2" x14ac:dyDescent="0.25">
      <c r="A103">
        <v>262</v>
      </c>
      <c r="B103">
        <v>261.21230000000003</v>
      </c>
    </row>
    <row r="104" spans="1:2" x14ac:dyDescent="0.25">
      <c r="A104">
        <v>259.89999999999998</v>
      </c>
      <c r="B104">
        <v>211.4</v>
      </c>
    </row>
    <row r="105" spans="1:2" x14ac:dyDescent="0.25">
      <c r="A105">
        <v>244.8</v>
      </c>
      <c r="B105">
        <v>210.74940000000001</v>
      </c>
    </row>
    <row r="106" spans="1:2" x14ac:dyDescent="0.25">
      <c r="A106">
        <v>247.3</v>
      </c>
      <c r="B106">
        <v>207.67160000000001</v>
      </c>
    </row>
    <row r="107" spans="1:2" x14ac:dyDescent="0.25">
      <c r="A107">
        <v>226.1</v>
      </c>
      <c r="B107">
        <v>214.02119999999999</v>
      </c>
    </row>
    <row r="108" spans="1:2" x14ac:dyDescent="0.25">
      <c r="A108">
        <v>206</v>
      </c>
      <c r="B108">
        <v>204.78389999999999</v>
      </c>
    </row>
    <row r="109" spans="1:2" x14ac:dyDescent="0.25">
      <c r="A109">
        <v>173.6</v>
      </c>
      <c r="B109">
        <v>218.2791</v>
      </c>
    </row>
    <row r="110" spans="1:2" x14ac:dyDescent="0.25">
      <c r="A110">
        <v>253</v>
      </c>
      <c r="B110">
        <v>239.62090000000001</v>
      </c>
    </row>
    <row r="111" spans="1:2" x14ac:dyDescent="0.25">
      <c r="A111">
        <v>211.5</v>
      </c>
      <c r="B111">
        <v>236.35169999999999</v>
      </c>
    </row>
    <row r="112" spans="1:2" x14ac:dyDescent="0.25">
      <c r="A112">
        <v>294.8</v>
      </c>
      <c r="B112">
        <v>244.44329999999999</v>
      </c>
    </row>
    <row r="113" spans="1:2" x14ac:dyDescent="0.25">
      <c r="A113">
        <v>243.9</v>
      </c>
      <c r="B113">
        <v>284.58629999999999</v>
      </c>
    </row>
    <row r="114" spans="1:2" x14ac:dyDescent="0.25">
      <c r="A114">
        <v>231.6</v>
      </c>
      <c r="B114">
        <v>221.78639999999999</v>
      </c>
    </row>
    <row r="115" spans="1:2" x14ac:dyDescent="0.25">
      <c r="A115">
        <v>242.2</v>
      </c>
      <c r="B115">
        <v>222.54810000000001</v>
      </c>
    </row>
    <row r="116" spans="1:2" x14ac:dyDescent="0.25">
      <c r="A116">
        <v>221.6</v>
      </c>
      <c r="B116">
        <v>179.94720000000001</v>
      </c>
    </row>
    <row r="117" spans="1:2" x14ac:dyDescent="0.25">
      <c r="A117">
        <v>233.4</v>
      </c>
      <c r="B117">
        <v>236.84899999999999</v>
      </c>
    </row>
    <row r="118" spans="1:2" x14ac:dyDescent="0.25">
      <c r="A118">
        <v>227.5</v>
      </c>
      <c r="B118">
        <v>198.37049999999999</v>
      </c>
    </row>
    <row r="119" spans="1:2" x14ac:dyDescent="0.25">
      <c r="A119">
        <v>217.4</v>
      </c>
      <c r="B119">
        <v>208.2749</v>
      </c>
    </row>
    <row r="120" spans="1:2" x14ac:dyDescent="0.25">
      <c r="A120">
        <v>201.7</v>
      </c>
      <c r="B120">
        <v>213.95859999999999</v>
      </c>
    </row>
    <row r="121" spans="1:2" x14ac:dyDescent="0.25">
      <c r="A121">
        <v>241.2</v>
      </c>
      <c r="B121">
        <v>249.96190000000001</v>
      </c>
    </row>
    <row r="122" spans="1:2" x14ac:dyDescent="0.25">
      <c r="A122">
        <v>251.2</v>
      </c>
      <c r="B122">
        <v>173.44130000000001</v>
      </c>
    </row>
    <row r="123" spans="1:2" x14ac:dyDescent="0.25">
      <c r="A123">
        <v>198.5</v>
      </c>
      <c r="B123">
        <v>177.3279</v>
      </c>
    </row>
    <row r="124" spans="1:2" x14ac:dyDescent="0.25">
      <c r="A124">
        <v>252.2</v>
      </c>
      <c r="B124">
        <v>240.33330000000001</v>
      </c>
    </row>
    <row r="125" spans="1:2" x14ac:dyDescent="0.25">
      <c r="A125">
        <v>254.5</v>
      </c>
      <c r="B125">
        <v>178.9932</v>
      </c>
    </row>
    <row r="126" spans="1:2" x14ac:dyDescent="0.25">
      <c r="A126">
        <v>225.7</v>
      </c>
      <c r="B126">
        <v>232.54740000000001</v>
      </c>
    </row>
  </sheetData>
  <sortState xmlns:xlrd2="http://schemas.microsoft.com/office/spreadsheetml/2017/richdata2" ref="A1:B150">
    <sortCondition ref="B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Новый текстовый документ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Дервук</dc:creator>
  <cp:lastModifiedBy>Максим Дервук</cp:lastModifiedBy>
  <dcterms:created xsi:type="dcterms:W3CDTF">2022-05-28T18:34:46Z</dcterms:created>
  <dcterms:modified xsi:type="dcterms:W3CDTF">2022-05-28T20:56:01Z</dcterms:modified>
</cp:coreProperties>
</file>