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Рабочий стол\"/>
    </mc:Choice>
  </mc:AlternateContent>
  <xr:revisionPtr revIDLastSave="0" documentId="8_{DEDC2126-C179-4BDA-87EC-9ADA605A6A4B}" xr6:coauthVersionLast="47" xr6:coauthVersionMax="47" xr10:uidLastSave="{00000000-0000-0000-0000-000000000000}"/>
  <bookViews>
    <workbookView xWindow="2460" yWindow="0" windowWidth="15090" windowHeight="15975" activeTab="2"/>
  </bookViews>
  <sheets>
    <sheet name="Новый текстовый документ" sheetId="1" r:id="rId1"/>
    <sheet name="Лист1" sheetId="2" r:id="rId2"/>
    <sheet name="Лист2" sheetId="3" r:id="rId3"/>
  </sheets>
  <definedNames>
    <definedName name="_xlchart.v1.0" hidden="1">'Новый текстовый документ'!$B$1:$B$290</definedName>
    <definedName name="_xlchart.v1.1" hidden="1">'Новый текстовый документ'!$B$1:$B$290</definedName>
    <definedName name="_xlchart.v1.2" hidden="1">Лист1!$A$1:$A$319</definedName>
    <definedName name="_xlchart.v1.3" hidden="1">Лист1!$A$320</definedName>
    <definedName name="_xlchart.v1.4" hidden="1">Лист1!$A$1:$A$319</definedName>
    <definedName name="_xlchart.v1.5" hidden="1">Лист1!$A$320</definedName>
  </definedNames>
  <calcPr calcId="0"/>
</workbook>
</file>

<file path=xl/calcChain.xml><?xml version="1.0" encoding="utf-8"?>
<calcChain xmlns="http://schemas.openxmlformats.org/spreadsheetml/2006/main">
  <c r="G6" i="3" l="1"/>
  <c r="E9" i="3"/>
  <c r="I11" i="3" s="1"/>
  <c r="D4" i="3"/>
  <c r="I6" i="3" s="1"/>
  <c r="D2" i="3"/>
  <c r="F27" i="2"/>
  <c r="D11" i="2"/>
  <c r="E13" i="2" s="1"/>
  <c r="H24" i="2"/>
  <c r="C22" i="2"/>
  <c r="C21" i="2"/>
  <c r="C20" i="2"/>
  <c r="C19" i="2"/>
  <c r="C18" i="2"/>
  <c r="F1" i="2"/>
  <c r="D1" i="2"/>
  <c r="D7" i="2"/>
  <c r="F4" i="2"/>
  <c r="F2" i="2"/>
  <c r="G10" i="3" l="1"/>
  <c r="E19" i="2"/>
  <c r="F19" i="2" s="1"/>
  <c r="G19" i="2" s="1"/>
  <c r="H19" i="2" s="1"/>
  <c r="E21" i="2"/>
  <c r="F21" i="2" s="1"/>
  <c r="G21" i="2" s="1"/>
  <c r="H21" i="2" s="1"/>
  <c r="D18" i="2"/>
  <c r="E18" i="2" s="1"/>
  <c r="F18" i="2" s="1"/>
  <c r="G18" i="2" s="1"/>
  <c r="H18" i="2" s="1"/>
  <c r="D22" i="2"/>
  <c r="E22" i="2" s="1"/>
  <c r="F22" i="2" s="1"/>
  <c r="G22" i="2" s="1"/>
  <c r="H22" i="2" s="1"/>
  <c r="D21" i="2"/>
  <c r="D20" i="2"/>
  <c r="E20" i="2" s="1"/>
  <c r="F20" i="2" s="1"/>
  <c r="G20" i="2" s="1"/>
  <c r="H20" i="2" s="1"/>
  <c r="D29" i="2"/>
  <c r="D19" i="2"/>
  <c r="D31" i="2" l="1"/>
  <c r="E14" i="2"/>
  <c r="C12" i="1" l="1"/>
  <c r="F6" i="1"/>
  <c r="C22" i="1"/>
  <c r="D17" i="1"/>
  <c r="C18" i="1" s="1"/>
  <c r="F18" i="1" s="1"/>
  <c r="C20" i="1" s="1"/>
  <c r="C16" i="1"/>
  <c r="C15" i="1"/>
  <c r="C14" i="1"/>
  <c r="C11" i="1"/>
  <c r="C10" i="1"/>
  <c r="C9" i="1"/>
  <c r="C26" i="1" s="1"/>
  <c r="C28" i="1" s="1"/>
  <c r="C8" i="1"/>
  <c r="C25" i="1" s="1"/>
  <c r="C29" i="1" s="1"/>
  <c r="F7" i="1"/>
  <c r="C7" i="1"/>
  <c r="C6" i="1"/>
  <c r="C5" i="1"/>
  <c r="C3" i="1"/>
  <c r="C4" i="1" s="1"/>
  <c r="C2" i="1"/>
  <c r="C13" i="1" l="1"/>
  <c r="C19" i="1"/>
  <c r="C21" i="1"/>
  <c r="C23" i="1" s="1"/>
  <c r="C24" i="1"/>
</calcChain>
</file>

<file path=xl/sharedStrings.xml><?xml version="1.0" encoding="utf-8"?>
<sst xmlns="http://schemas.openxmlformats.org/spreadsheetml/2006/main" count="698" uniqueCount="57">
  <si>
    <t xml:space="preserve"> NA</t>
  </si>
  <si>
    <t>NA</t>
  </si>
  <si>
    <t>Кол-во общ</t>
  </si>
  <si>
    <t>Очищ кол-во</t>
  </si>
  <si>
    <t>Ср,знач</t>
  </si>
  <si>
    <t>Станд,отклон</t>
  </si>
  <si>
    <t>исправ</t>
  </si>
  <si>
    <t>дисперсия выборки</t>
  </si>
  <si>
    <t>несмещ</t>
  </si>
  <si>
    <t>1 квартиль</t>
  </si>
  <si>
    <t>3 квартиль</t>
  </si>
  <si>
    <t>Медиана</t>
  </si>
  <si>
    <t>Макс</t>
  </si>
  <si>
    <t>Мин</t>
  </si>
  <si>
    <t>Размах выборки</t>
  </si>
  <si>
    <t>Эксцесс</t>
  </si>
  <si>
    <t>Коэф Ассиметрии</t>
  </si>
  <si>
    <t>Ошибка выборки</t>
  </si>
  <si>
    <t>Распр. Стьюдента</t>
  </si>
  <si>
    <t>полдлины</t>
  </si>
  <si>
    <t>квантиль левой границы (дисперсия)</t>
  </si>
  <si>
    <t>квантиль правой границы (дисперсия)</t>
  </si>
  <si>
    <t>левая граница</t>
  </si>
  <si>
    <t>правая граница</t>
  </si>
  <si>
    <t>нижняя граница нормы</t>
  </si>
  <si>
    <t>верхняя</t>
  </si>
  <si>
    <t>кол-во выше нормы</t>
  </si>
  <si>
    <t>кол-во ниже нормы</t>
  </si>
  <si>
    <t>Левая граница</t>
  </si>
  <si>
    <t>Правая граница</t>
  </si>
  <si>
    <t xml:space="preserve"> Feb</t>
  </si>
  <si>
    <t xml:space="preserve"> Mch</t>
  </si>
  <si>
    <t xml:space="preserve"> Jan</t>
  </si>
  <si>
    <t xml:space="preserve"> Jun</t>
  </si>
  <si>
    <t xml:space="preserve"> Apr</t>
  </si>
  <si>
    <t>Feb</t>
  </si>
  <si>
    <t>доверит.интервал</t>
  </si>
  <si>
    <t>Всего</t>
  </si>
  <si>
    <t>ВЫБОРКА</t>
  </si>
  <si>
    <t>вариантов ответов</t>
  </si>
  <si>
    <t>ni</t>
  </si>
  <si>
    <t>pi</t>
  </si>
  <si>
    <t>n*pi</t>
  </si>
  <si>
    <t>ni-npi</t>
  </si>
  <si>
    <t>ni-npi^2</t>
  </si>
  <si>
    <t>ni-npi^2/pi</t>
  </si>
  <si>
    <t>уровень значимости</t>
  </si>
  <si>
    <t>кол-во степеней свободы</t>
  </si>
  <si>
    <t>крит.</t>
  </si>
  <si>
    <t>ответ</t>
  </si>
  <si>
    <t>доля Feb</t>
  </si>
  <si>
    <t>Карелия</t>
  </si>
  <si>
    <t>P-value</t>
  </si>
  <si>
    <t>Ответ</t>
  </si>
  <si>
    <t>ур.знач</t>
  </si>
  <si>
    <t>P-value1</t>
  </si>
  <si>
    <t>P-value2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</si>
</sst>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23540"/>
      <name val="Roboto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291B9902-E76B-47DB-950E-0190F6C9F2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5C9D5E92-41E1-4F4B-B0C4-A606BC7D24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C243B2AF-3280-4070-91C1-8DAF776EA6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66675</xdr:rowOff>
    </xdr:from>
    <xdr:to>
      <xdr:col>14</xdr:col>
      <xdr:colOff>390525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947BB42-1960-492F-9C1F-97FFE3BF3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5" y="447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66675</xdr:colOff>
      <xdr:row>17</xdr:row>
      <xdr:rowOff>133350</xdr:rowOff>
    </xdr:from>
    <xdr:to>
      <xdr:col>14</xdr:col>
      <xdr:colOff>371475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7D8E0DF-4DC3-4E10-A743-368635CA5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3371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104775</xdr:rowOff>
    </xdr:from>
    <xdr:to>
      <xdr:col>15</xdr:col>
      <xdr:colOff>304800</xdr:colOff>
      <xdr:row>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B09FB62E-5639-44F6-804F-4931CE01E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5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>
      <selection activeCell="D20" sqref="D20"/>
    </sheetView>
  </sheetViews>
  <sheetFormatPr defaultRowHeight="15" x14ac:dyDescent="0.25"/>
  <cols>
    <col min="3" max="3" width="12.28515625" customWidth="1"/>
    <col min="4" max="4" width="10.5703125" customWidth="1"/>
  </cols>
  <sheetData>
    <row r="1" spans="1:7" x14ac:dyDescent="0.25">
      <c r="A1">
        <v>-362.52673499999997</v>
      </c>
      <c r="B1">
        <v>-362.52673499999997</v>
      </c>
    </row>
    <row r="2" spans="1:7" x14ac:dyDescent="0.25">
      <c r="A2">
        <v>-345.68468999999999</v>
      </c>
      <c r="B2">
        <v>-345.68468999999999</v>
      </c>
      <c r="C2">
        <f>COUNTIF(A:A," NA")</f>
        <v>21</v>
      </c>
      <c r="D2" t="s">
        <v>1</v>
      </c>
    </row>
    <row r="3" spans="1:7" x14ac:dyDescent="0.25">
      <c r="A3">
        <v>-337.76710000000003</v>
      </c>
      <c r="B3">
        <v>-337.76710000000003</v>
      </c>
      <c r="C3">
        <f>COUNTA(A:A)</f>
        <v>290</v>
      </c>
      <c r="D3" t="s">
        <v>2</v>
      </c>
    </row>
    <row r="4" spans="1:7" x14ac:dyDescent="0.25">
      <c r="A4">
        <v>-331.48396500000001</v>
      </c>
      <c r="B4">
        <v>-331.48396500000001</v>
      </c>
      <c r="C4">
        <f>C3-C2</f>
        <v>269</v>
      </c>
      <c r="D4" t="s">
        <v>3</v>
      </c>
    </row>
    <row r="5" spans="1:7" x14ac:dyDescent="0.25">
      <c r="A5">
        <v>-294.50058999999999</v>
      </c>
      <c r="B5">
        <v>-294.50058999999999</v>
      </c>
      <c r="C5">
        <f>AVERAGE(A:A)</f>
        <v>-240.79622977695158</v>
      </c>
      <c r="D5" t="s">
        <v>4</v>
      </c>
    </row>
    <row r="6" spans="1:7" x14ac:dyDescent="0.25">
      <c r="A6">
        <v>-293.74639000000002</v>
      </c>
      <c r="B6">
        <v>-293.74639000000002</v>
      </c>
      <c r="C6">
        <f>_xlfn.STDEV.S(A:A)</f>
        <v>26.073940735337757</v>
      </c>
      <c r="D6" t="s">
        <v>5</v>
      </c>
      <c r="F6">
        <f>SQRT(C7)</f>
        <v>26.073940735337757</v>
      </c>
      <c r="G6" t="s">
        <v>6</v>
      </c>
    </row>
    <row r="7" spans="1:7" x14ac:dyDescent="0.25">
      <c r="A7">
        <v>-290.65926000000002</v>
      </c>
      <c r="B7">
        <v>-290.65926000000002</v>
      </c>
      <c r="C7">
        <f>_xlfn.VAR.S(A:A)</f>
        <v>679.85038546990575</v>
      </c>
      <c r="D7" t="s">
        <v>7</v>
      </c>
      <c r="F7">
        <f>VARPA(A:A)</f>
        <v>4522.9839035319264</v>
      </c>
      <c r="G7" t="s">
        <v>8</v>
      </c>
    </row>
    <row r="8" spans="1:7" x14ac:dyDescent="0.25">
      <c r="A8">
        <v>-290.49457999999998</v>
      </c>
      <c r="B8">
        <v>-290.49457999999998</v>
      </c>
      <c r="C8">
        <f>_xlfn.PERCENTILE.INC(A:A,0.25)</f>
        <v>-254.76953</v>
      </c>
      <c r="D8" t="s">
        <v>9</v>
      </c>
    </row>
    <row r="9" spans="1:7" x14ac:dyDescent="0.25">
      <c r="A9">
        <v>-290.20296000000002</v>
      </c>
      <c r="B9">
        <v>-290.20296000000002</v>
      </c>
      <c r="C9">
        <f>_xlfn.PERCENTILE.INC(A:A,0.75)</f>
        <v>-224.16403</v>
      </c>
      <c r="D9" t="s">
        <v>10</v>
      </c>
    </row>
    <row r="10" spans="1:7" x14ac:dyDescent="0.25">
      <c r="A10">
        <v>-287.67029000000002</v>
      </c>
      <c r="B10">
        <v>-287.67029000000002</v>
      </c>
      <c r="C10" s="1">
        <f>_xlfn.PERCENTILE.INC(A:A,0.5)</f>
        <v>-240.11163999999999</v>
      </c>
      <c r="D10" t="s">
        <v>11</v>
      </c>
    </row>
    <row r="11" spans="1:7" x14ac:dyDescent="0.25">
      <c r="A11">
        <v>-285.41977000000003</v>
      </c>
      <c r="B11">
        <v>-285.41977000000003</v>
      </c>
      <c r="C11">
        <f>MAX(A:A)</f>
        <v>-177.18326999999999</v>
      </c>
      <c r="D11" t="s">
        <v>12</v>
      </c>
    </row>
    <row r="12" spans="1:7" x14ac:dyDescent="0.25">
      <c r="A12">
        <v>-284.93842999999998</v>
      </c>
      <c r="B12">
        <v>-284.93842999999998</v>
      </c>
      <c r="C12">
        <f>MIN(A:A)</f>
        <v>-362.52673499999997</v>
      </c>
      <c r="D12" t="s">
        <v>13</v>
      </c>
    </row>
    <row r="13" spans="1:7" x14ac:dyDescent="0.25">
      <c r="A13">
        <v>-283.72748000000001</v>
      </c>
      <c r="B13">
        <v>-283.72748000000001</v>
      </c>
      <c r="C13">
        <f>C11-C12</f>
        <v>185.34346499999998</v>
      </c>
      <c r="D13" t="s">
        <v>14</v>
      </c>
    </row>
    <row r="14" spans="1:7" x14ac:dyDescent="0.25">
      <c r="A14">
        <v>-283.14596</v>
      </c>
      <c r="B14">
        <v>-283.14596</v>
      </c>
      <c r="C14">
        <f>KURT(A:A)</f>
        <v>2.6847602263779868</v>
      </c>
      <c r="D14" t="s">
        <v>15</v>
      </c>
    </row>
    <row r="15" spans="1:7" x14ac:dyDescent="0.25">
      <c r="A15">
        <v>-281.66962999999998</v>
      </c>
      <c r="B15">
        <v>-281.66962999999998</v>
      </c>
      <c r="C15">
        <f>SKEW(A:A)</f>
        <v>-0.8965440706868959</v>
      </c>
      <c r="D15" t="s">
        <v>16</v>
      </c>
    </row>
    <row r="16" spans="1:7" x14ac:dyDescent="0.25">
      <c r="A16">
        <v>-278.99133999999998</v>
      </c>
      <c r="B16">
        <v>-278.99133999999998</v>
      </c>
      <c r="C16">
        <f>C6/SQRT(C3)</f>
        <v>1.5311145202218406</v>
      </c>
      <c r="D16" t="s">
        <v>17</v>
      </c>
    </row>
    <row r="17" spans="1:7" x14ac:dyDescent="0.25">
      <c r="A17">
        <v>-278.96069999999997</v>
      </c>
      <c r="B17">
        <v>-278.96069999999997</v>
      </c>
      <c r="D17">
        <f>0.95</f>
        <v>0.95</v>
      </c>
    </row>
    <row r="18" spans="1:7" x14ac:dyDescent="0.25">
      <c r="A18">
        <v>-278.17363</v>
      </c>
      <c r="B18">
        <v>-278.17363</v>
      </c>
      <c r="C18">
        <f>_xlfn.T.INV.2T((1-D17),C3-1)</f>
        <v>1.9682064355045283</v>
      </c>
      <c r="D18" t="s">
        <v>18</v>
      </c>
      <c r="F18">
        <f>C18*C16</f>
        <v>3.013549452195055</v>
      </c>
      <c r="G18" t="s">
        <v>19</v>
      </c>
    </row>
    <row r="19" spans="1:7" x14ac:dyDescent="0.25">
      <c r="A19">
        <v>-277.60311999999999</v>
      </c>
      <c r="B19">
        <v>-277.60311999999999</v>
      </c>
      <c r="C19">
        <f>C5-F18</f>
        <v>-243.80977922914664</v>
      </c>
      <c r="D19" t="s">
        <v>28</v>
      </c>
    </row>
    <row r="20" spans="1:7" x14ac:dyDescent="0.25">
      <c r="A20">
        <v>-277.52636000000001</v>
      </c>
      <c r="B20">
        <v>-277.52636000000001</v>
      </c>
      <c r="C20">
        <f>F18+C5</f>
        <v>-237.78268032475651</v>
      </c>
      <c r="D20" t="s">
        <v>29</v>
      </c>
    </row>
    <row r="21" spans="1:7" x14ac:dyDescent="0.25">
      <c r="A21">
        <v>-276.18520000000001</v>
      </c>
      <c r="B21">
        <v>-276.18520000000001</v>
      </c>
      <c r="C21">
        <f>_xlfn.CHISQ.INV((1+D17)/2,C3-1)</f>
        <v>337.98552010955348</v>
      </c>
      <c r="D21" t="s">
        <v>20</v>
      </c>
    </row>
    <row r="22" spans="1:7" x14ac:dyDescent="0.25">
      <c r="A22">
        <v>-275.51326999999998</v>
      </c>
      <c r="B22">
        <v>-275.51326999999998</v>
      </c>
      <c r="C22">
        <f>_xlfn.CHISQ.INV((1-D17)/2,C3-1)</f>
        <v>243.80120186532184</v>
      </c>
      <c r="D22" t="s">
        <v>21</v>
      </c>
    </row>
    <row r="23" spans="1:7" x14ac:dyDescent="0.25">
      <c r="A23">
        <v>-274.78602000000001</v>
      </c>
      <c r="B23">
        <v>-274.78602000000001</v>
      </c>
      <c r="C23">
        <f>$C$7*($C$3-1)/C21</f>
        <v>581.31709706710944</v>
      </c>
      <c r="D23" t="s">
        <v>22</v>
      </c>
    </row>
    <row r="24" spans="1:7" x14ac:dyDescent="0.25">
      <c r="A24">
        <v>-274.45582999999999</v>
      </c>
      <c r="B24">
        <v>-274.45582999999999</v>
      </c>
      <c r="C24">
        <f>$C$7*($C$3-1)/C22</f>
        <v>805.88922407912673</v>
      </c>
      <c r="D24" t="s">
        <v>23</v>
      </c>
    </row>
    <row r="25" spans="1:7" x14ac:dyDescent="0.25">
      <c r="A25">
        <v>-274.22910999999999</v>
      </c>
      <c r="B25">
        <v>-274.22910999999999</v>
      </c>
      <c r="C25">
        <f>C8-(C9-C8)*1.5</f>
        <v>-300.67777999999998</v>
      </c>
      <c r="D25" t="s">
        <v>24</v>
      </c>
    </row>
    <row r="26" spans="1:7" x14ac:dyDescent="0.25">
      <c r="A26">
        <v>-273.95247999999998</v>
      </c>
      <c r="B26">
        <v>-273.95247999999998</v>
      </c>
      <c r="C26">
        <f>C9+(C9-C8)*1.5</f>
        <v>-178.25577999999999</v>
      </c>
      <c r="D26" t="s">
        <v>25</v>
      </c>
    </row>
    <row r="27" spans="1:7" x14ac:dyDescent="0.25">
      <c r="A27">
        <v>-273.72689000000003</v>
      </c>
      <c r="B27">
        <v>-273.72689000000003</v>
      </c>
    </row>
    <row r="28" spans="1:7" x14ac:dyDescent="0.25">
      <c r="A28">
        <v>-271.95085</v>
      </c>
      <c r="B28">
        <v>-271.95085</v>
      </c>
      <c r="C28">
        <f>COUNTIF(A:A,"&gt;"&amp;C26)</f>
        <v>1</v>
      </c>
      <c r="D28" t="s">
        <v>26</v>
      </c>
    </row>
    <row r="29" spans="1:7" x14ac:dyDescent="0.25">
      <c r="A29">
        <v>-271.38637999999997</v>
      </c>
      <c r="B29">
        <v>-271.38637999999997</v>
      </c>
      <c r="C29">
        <f>COUNTIF(A:A,"&lt;"&amp;C25)</f>
        <v>4</v>
      </c>
      <c r="D29" t="s">
        <v>27</v>
      </c>
    </row>
    <row r="30" spans="1:7" x14ac:dyDescent="0.25">
      <c r="A30">
        <v>-271.21976999999998</v>
      </c>
      <c r="B30">
        <v>-271.21976999999998</v>
      </c>
    </row>
    <row r="31" spans="1:7" x14ac:dyDescent="0.25">
      <c r="A31">
        <v>-270.89603</v>
      </c>
      <c r="B31">
        <v>-270.89603</v>
      </c>
    </row>
    <row r="32" spans="1:7" x14ac:dyDescent="0.25">
      <c r="A32">
        <v>-269.48496999999998</v>
      </c>
      <c r="B32">
        <v>-269.48496999999998</v>
      </c>
    </row>
    <row r="33" spans="1:2" x14ac:dyDescent="0.25">
      <c r="A33">
        <v>-268.67228999999998</v>
      </c>
      <c r="B33">
        <v>-268.67228999999998</v>
      </c>
    </row>
    <row r="34" spans="1:2" x14ac:dyDescent="0.25">
      <c r="A34">
        <v>-268.65955000000002</v>
      </c>
      <c r="B34">
        <v>-268.65955000000002</v>
      </c>
    </row>
    <row r="35" spans="1:2" x14ac:dyDescent="0.25">
      <c r="A35">
        <v>-268.09379000000001</v>
      </c>
      <c r="B35">
        <v>-268.09379000000001</v>
      </c>
    </row>
    <row r="36" spans="1:2" x14ac:dyDescent="0.25">
      <c r="A36">
        <v>-267.92277999999999</v>
      </c>
      <c r="B36">
        <v>-267.92277999999999</v>
      </c>
    </row>
    <row r="37" spans="1:2" x14ac:dyDescent="0.25">
      <c r="A37">
        <v>-267.69511</v>
      </c>
      <c r="B37">
        <v>-267.69511</v>
      </c>
    </row>
    <row r="38" spans="1:2" x14ac:dyDescent="0.25">
      <c r="A38">
        <v>-267.57706000000002</v>
      </c>
      <c r="B38">
        <v>-267.57706000000002</v>
      </c>
    </row>
    <row r="39" spans="1:2" x14ac:dyDescent="0.25">
      <c r="A39">
        <v>-267.14562999999998</v>
      </c>
      <c r="B39">
        <v>-267.14562999999998</v>
      </c>
    </row>
    <row r="40" spans="1:2" x14ac:dyDescent="0.25">
      <c r="A40">
        <v>-266.55596000000003</v>
      </c>
      <c r="B40">
        <v>-266.55596000000003</v>
      </c>
    </row>
    <row r="41" spans="1:2" x14ac:dyDescent="0.25">
      <c r="A41">
        <v>-266.23656</v>
      </c>
      <c r="B41">
        <v>-266.23656</v>
      </c>
    </row>
    <row r="42" spans="1:2" x14ac:dyDescent="0.25">
      <c r="A42">
        <v>-265.55651999999998</v>
      </c>
      <c r="B42">
        <v>-265.55651999999998</v>
      </c>
    </row>
    <row r="43" spans="1:2" x14ac:dyDescent="0.25">
      <c r="A43">
        <v>-263.88488000000001</v>
      </c>
      <c r="B43">
        <v>-263.88488000000001</v>
      </c>
    </row>
    <row r="44" spans="1:2" x14ac:dyDescent="0.25">
      <c r="A44">
        <v>-263.88051000000002</v>
      </c>
      <c r="B44">
        <v>-263.88051000000002</v>
      </c>
    </row>
    <row r="45" spans="1:2" x14ac:dyDescent="0.25">
      <c r="A45">
        <v>-263.29825</v>
      </c>
      <c r="B45">
        <v>-263.29825</v>
      </c>
    </row>
    <row r="46" spans="1:2" x14ac:dyDescent="0.25">
      <c r="A46">
        <v>-263.19045</v>
      </c>
      <c r="B46">
        <v>-263.19045</v>
      </c>
    </row>
    <row r="47" spans="1:2" x14ac:dyDescent="0.25">
      <c r="A47">
        <v>-262.22465</v>
      </c>
      <c r="B47">
        <v>-262.22465</v>
      </c>
    </row>
    <row r="48" spans="1:2" x14ac:dyDescent="0.25">
      <c r="A48">
        <v>-262.16217</v>
      </c>
      <c r="B48">
        <v>-262.16217</v>
      </c>
    </row>
    <row r="49" spans="1:2" x14ac:dyDescent="0.25">
      <c r="A49">
        <v>-261.82729</v>
      </c>
      <c r="B49">
        <v>-261.82729</v>
      </c>
    </row>
    <row r="50" spans="1:2" x14ac:dyDescent="0.25">
      <c r="A50">
        <v>-261.56303000000003</v>
      </c>
      <c r="B50">
        <v>-261.56303000000003</v>
      </c>
    </row>
    <row r="51" spans="1:2" x14ac:dyDescent="0.25">
      <c r="A51">
        <v>-261.30759</v>
      </c>
      <c r="B51">
        <v>-261.30759</v>
      </c>
    </row>
    <row r="52" spans="1:2" x14ac:dyDescent="0.25">
      <c r="A52">
        <v>-261.18795999999998</v>
      </c>
      <c r="B52">
        <v>-261.18795999999998</v>
      </c>
    </row>
    <row r="53" spans="1:2" x14ac:dyDescent="0.25">
      <c r="A53">
        <v>-260.87824000000001</v>
      </c>
      <c r="B53">
        <v>-260.87824000000001</v>
      </c>
    </row>
    <row r="54" spans="1:2" x14ac:dyDescent="0.25">
      <c r="A54">
        <v>-260.81173999999999</v>
      </c>
      <c r="B54">
        <v>-260.81173999999999</v>
      </c>
    </row>
    <row r="55" spans="1:2" x14ac:dyDescent="0.25">
      <c r="A55">
        <v>-260.57051000000001</v>
      </c>
      <c r="B55">
        <v>-260.57051000000001</v>
      </c>
    </row>
    <row r="56" spans="1:2" x14ac:dyDescent="0.25">
      <c r="A56">
        <v>-260.50670000000002</v>
      </c>
      <c r="B56">
        <v>-260.50670000000002</v>
      </c>
    </row>
    <row r="57" spans="1:2" x14ac:dyDescent="0.25">
      <c r="A57">
        <v>-259.7878</v>
      </c>
      <c r="B57">
        <v>-259.7878</v>
      </c>
    </row>
    <row r="58" spans="1:2" x14ac:dyDescent="0.25">
      <c r="A58">
        <v>-259.66735</v>
      </c>
      <c r="B58">
        <v>-259.66735</v>
      </c>
    </row>
    <row r="59" spans="1:2" x14ac:dyDescent="0.25">
      <c r="A59">
        <v>-259.46985000000001</v>
      </c>
      <c r="B59">
        <v>-259.46985000000001</v>
      </c>
    </row>
    <row r="60" spans="1:2" x14ac:dyDescent="0.25">
      <c r="A60">
        <v>-258.99220000000003</v>
      </c>
      <c r="B60">
        <v>-258.99220000000003</v>
      </c>
    </row>
    <row r="61" spans="1:2" x14ac:dyDescent="0.25">
      <c r="A61">
        <v>-258.17066</v>
      </c>
      <c r="B61">
        <v>-258.17066</v>
      </c>
    </row>
    <row r="62" spans="1:2" x14ac:dyDescent="0.25">
      <c r="A62">
        <v>-257.45139</v>
      </c>
      <c r="B62">
        <v>-257.45139</v>
      </c>
    </row>
    <row r="63" spans="1:2" x14ac:dyDescent="0.25">
      <c r="A63">
        <v>-257.37754000000001</v>
      </c>
      <c r="B63">
        <v>-257.37754000000001</v>
      </c>
    </row>
    <row r="64" spans="1:2" x14ac:dyDescent="0.25">
      <c r="A64">
        <v>-256.59739999999999</v>
      </c>
      <c r="B64">
        <v>-256.59739999999999</v>
      </c>
    </row>
    <row r="65" spans="1:2" x14ac:dyDescent="0.25">
      <c r="A65">
        <v>-256.16356000000002</v>
      </c>
      <c r="B65">
        <v>-256.16356000000002</v>
      </c>
    </row>
    <row r="66" spans="1:2" x14ac:dyDescent="0.25">
      <c r="A66">
        <v>-255.74323999999999</v>
      </c>
      <c r="B66">
        <v>-255.74323999999999</v>
      </c>
    </row>
    <row r="67" spans="1:2" x14ac:dyDescent="0.25">
      <c r="A67">
        <v>-255.25366</v>
      </c>
      <c r="B67">
        <v>-255.25366</v>
      </c>
    </row>
    <row r="68" spans="1:2" x14ac:dyDescent="0.25">
      <c r="A68">
        <v>-254.76953</v>
      </c>
      <c r="B68">
        <v>-254.76953</v>
      </c>
    </row>
    <row r="69" spans="1:2" x14ac:dyDescent="0.25">
      <c r="A69">
        <v>-254.34377000000001</v>
      </c>
      <c r="B69">
        <v>-254.34377000000001</v>
      </c>
    </row>
    <row r="70" spans="1:2" x14ac:dyDescent="0.25">
      <c r="A70">
        <v>-253.87703999999999</v>
      </c>
      <c r="B70">
        <v>-253.87703999999999</v>
      </c>
    </row>
    <row r="71" spans="1:2" x14ac:dyDescent="0.25">
      <c r="A71">
        <v>-253.66251</v>
      </c>
      <c r="B71">
        <v>-253.66251</v>
      </c>
    </row>
    <row r="72" spans="1:2" x14ac:dyDescent="0.25">
      <c r="A72">
        <v>-253.6403</v>
      </c>
      <c r="B72">
        <v>-253.6403</v>
      </c>
    </row>
    <row r="73" spans="1:2" x14ac:dyDescent="0.25">
      <c r="A73">
        <v>-252.98567</v>
      </c>
      <c r="B73">
        <v>-252.98567</v>
      </c>
    </row>
    <row r="74" spans="1:2" x14ac:dyDescent="0.25">
      <c r="A74">
        <v>-252.68852000000001</v>
      </c>
      <c r="B74">
        <v>-252.68852000000001</v>
      </c>
    </row>
    <row r="75" spans="1:2" x14ac:dyDescent="0.25">
      <c r="A75">
        <v>-252.66794999999999</v>
      </c>
      <c r="B75">
        <v>-252.66794999999999</v>
      </c>
    </row>
    <row r="76" spans="1:2" x14ac:dyDescent="0.25">
      <c r="A76">
        <v>-251.90525</v>
      </c>
      <c r="B76">
        <v>-251.90525</v>
      </c>
    </row>
    <row r="77" spans="1:2" x14ac:dyDescent="0.25">
      <c r="A77">
        <v>-251.19354000000001</v>
      </c>
      <c r="B77">
        <v>-251.19354000000001</v>
      </c>
    </row>
    <row r="78" spans="1:2" x14ac:dyDescent="0.25">
      <c r="A78">
        <v>-250.96481</v>
      </c>
      <c r="B78">
        <v>-250.96481</v>
      </c>
    </row>
    <row r="79" spans="1:2" x14ac:dyDescent="0.25">
      <c r="A79">
        <v>-250.64633000000001</v>
      </c>
      <c r="B79">
        <v>-250.64633000000001</v>
      </c>
    </row>
    <row r="80" spans="1:2" x14ac:dyDescent="0.25">
      <c r="A80">
        <v>-250.36616000000001</v>
      </c>
      <c r="B80">
        <v>-250.36616000000001</v>
      </c>
    </row>
    <row r="81" spans="1:2" x14ac:dyDescent="0.25">
      <c r="A81">
        <v>-250.09079</v>
      </c>
      <c r="B81">
        <v>-250.09079</v>
      </c>
    </row>
    <row r="82" spans="1:2" x14ac:dyDescent="0.25">
      <c r="A82">
        <v>-249.94054</v>
      </c>
      <c r="B82">
        <v>-249.94054</v>
      </c>
    </row>
    <row r="83" spans="1:2" x14ac:dyDescent="0.25">
      <c r="A83">
        <v>-249.84433000000001</v>
      </c>
      <c r="B83">
        <v>-249.84433000000001</v>
      </c>
    </row>
    <row r="84" spans="1:2" x14ac:dyDescent="0.25">
      <c r="A84">
        <v>-249.41234</v>
      </c>
      <c r="B84">
        <v>-249.41234</v>
      </c>
    </row>
    <row r="85" spans="1:2" x14ac:dyDescent="0.25">
      <c r="A85">
        <v>-249.35246000000001</v>
      </c>
      <c r="B85">
        <v>-249.35246000000001</v>
      </c>
    </row>
    <row r="86" spans="1:2" x14ac:dyDescent="0.25">
      <c r="A86">
        <v>-249.29021</v>
      </c>
      <c r="B86">
        <v>-249.29021</v>
      </c>
    </row>
    <row r="87" spans="1:2" x14ac:dyDescent="0.25">
      <c r="A87">
        <v>-249.20886999999999</v>
      </c>
      <c r="B87">
        <v>-249.20886999999999</v>
      </c>
    </row>
    <row r="88" spans="1:2" x14ac:dyDescent="0.25">
      <c r="A88">
        <v>-249.03146000000001</v>
      </c>
      <c r="B88">
        <v>-249.03146000000001</v>
      </c>
    </row>
    <row r="89" spans="1:2" x14ac:dyDescent="0.25">
      <c r="A89">
        <v>-248.35187999999999</v>
      </c>
      <c r="B89">
        <v>-248.35187999999999</v>
      </c>
    </row>
    <row r="90" spans="1:2" x14ac:dyDescent="0.25">
      <c r="A90">
        <v>-248.04535999999999</v>
      </c>
      <c r="B90">
        <v>-248.04535999999999</v>
      </c>
    </row>
    <row r="91" spans="1:2" x14ac:dyDescent="0.25">
      <c r="A91">
        <v>-247.52878000000001</v>
      </c>
      <c r="B91">
        <v>-247.52878000000001</v>
      </c>
    </row>
    <row r="92" spans="1:2" x14ac:dyDescent="0.25">
      <c r="A92">
        <v>-247.50479000000001</v>
      </c>
      <c r="B92">
        <v>-247.50479000000001</v>
      </c>
    </row>
    <row r="93" spans="1:2" x14ac:dyDescent="0.25">
      <c r="A93">
        <v>-247.26261</v>
      </c>
      <c r="B93">
        <v>-247.26261</v>
      </c>
    </row>
    <row r="94" spans="1:2" x14ac:dyDescent="0.25">
      <c r="A94">
        <v>-247.18306000000001</v>
      </c>
      <c r="B94">
        <v>-247.18306000000001</v>
      </c>
    </row>
    <row r="95" spans="1:2" x14ac:dyDescent="0.25">
      <c r="A95">
        <v>-246.46743000000001</v>
      </c>
      <c r="B95">
        <v>-246.46743000000001</v>
      </c>
    </row>
    <row r="96" spans="1:2" x14ac:dyDescent="0.25">
      <c r="A96">
        <v>-245.99469999999999</v>
      </c>
      <c r="B96">
        <v>-245.99469999999999</v>
      </c>
    </row>
    <row r="97" spans="1:2" x14ac:dyDescent="0.25">
      <c r="A97">
        <v>-245.85578000000001</v>
      </c>
      <c r="B97">
        <v>-245.85578000000001</v>
      </c>
    </row>
    <row r="98" spans="1:2" x14ac:dyDescent="0.25">
      <c r="A98">
        <v>-245.75538</v>
      </c>
      <c r="B98">
        <v>-245.75538</v>
      </c>
    </row>
    <row r="99" spans="1:2" x14ac:dyDescent="0.25">
      <c r="A99">
        <v>-245.67348999999999</v>
      </c>
      <c r="B99">
        <v>-245.67348999999999</v>
      </c>
    </row>
    <row r="100" spans="1:2" x14ac:dyDescent="0.25">
      <c r="A100">
        <v>-245.24780000000001</v>
      </c>
      <c r="B100">
        <v>-245.24780000000001</v>
      </c>
    </row>
    <row r="101" spans="1:2" x14ac:dyDescent="0.25">
      <c r="A101">
        <v>-245.24088</v>
      </c>
      <c r="B101">
        <v>-245.24088</v>
      </c>
    </row>
    <row r="102" spans="1:2" x14ac:dyDescent="0.25">
      <c r="A102">
        <v>-244.92134999999999</v>
      </c>
      <c r="B102">
        <v>-244.92134999999999</v>
      </c>
    </row>
    <row r="103" spans="1:2" x14ac:dyDescent="0.25">
      <c r="A103">
        <v>-244.68293</v>
      </c>
      <c r="B103">
        <v>-244.68293</v>
      </c>
    </row>
    <row r="104" spans="1:2" x14ac:dyDescent="0.25">
      <c r="A104">
        <v>-244.48643000000001</v>
      </c>
      <c r="B104">
        <v>-244.48643000000001</v>
      </c>
    </row>
    <row r="105" spans="1:2" x14ac:dyDescent="0.25">
      <c r="A105">
        <v>-244.41516999999999</v>
      </c>
      <c r="B105">
        <v>-244.41516999999999</v>
      </c>
    </row>
    <row r="106" spans="1:2" x14ac:dyDescent="0.25">
      <c r="A106">
        <v>-244.36748</v>
      </c>
      <c r="B106">
        <v>-244.36748</v>
      </c>
    </row>
    <row r="107" spans="1:2" x14ac:dyDescent="0.25">
      <c r="A107">
        <v>-244.3449</v>
      </c>
      <c r="B107">
        <v>-244.3449</v>
      </c>
    </row>
    <row r="108" spans="1:2" x14ac:dyDescent="0.25">
      <c r="A108">
        <v>-244.24435</v>
      </c>
      <c r="B108">
        <v>-244.24435</v>
      </c>
    </row>
    <row r="109" spans="1:2" x14ac:dyDescent="0.25">
      <c r="A109">
        <v>-244.17055999999999</v>
      </c>
      <c r="B109">
        <v>-244.17055999999999</v>
      </c>
    </row>
    <row r="110" spans="1:2" x14ac:dyDescent="0.25">
      <c r="A110">
        <v>-244.08584999999999</v>
      </c>
      <c r="B110">
        <v>-244.08584999999999</v>
      </c>
    </row>
    <row r="111" spans="1:2" x14ac:dyDescent="0.25">
      <c r="A111">
        <v>-244.08036999999999</v>
      </c>
      <c r="B111">
        <v>-244.08036999999999</v>
      </c>
    </row>
    <row r="112" spans="1:2" x14ac:dyDescent="0.25">
      <c r="A112">
        <v>-243.76907</v>
      </c>
      <c r="B112">
        <v>-243.76907</v>
      </c>
    </row>
    <row r="113" spans="1:2" x14ac:dyDescent="0.25">
      <c r="A113">
        <v>-243.2037</v>
      </c>
      <c r="B113">
        <v>-243.2037</v>
      </c>
    </row>
    <row r="114" spans="1:2" x14ac:dyDescent="0.25">
      <c r="A114">
        <v>-243.00138000000001</v>
      </c>
      <c r="B114">
        <v>-243.00138000000001</v>
      </c>
    </row>
    <row r="115" spans="1:2" x14ac:dyDescent="0.25">
      <c r="A115">
        <v>-242.95574999999999</v>
      </c>
      <c r="B115">
        <v>-242.95574999999999</v>
      </c>
    </row>
    <row r="116" spans="1:2" x14ac:dyDescent="0.25">
      <c r="A116">
        <v>-242.95012</v>
      </c>
      <c r="B116">
        <v>-242.95012</v>
      </c>
    </row>
    <row r="117" spans="1:2" x14ac:dyDescent="0.25">
      <c r="A117">
        <v>-242.81547</v>
      </c>
      <c r="B117">
        <v>-242.81547</v>
      </c>
    </row>
    <row r="118" spans="1:2" x14ac:dyDescent="0.25">
      <c r="A118">
        <v>-242.78291999999999</v>
      </c>
      <c r="B118">
        <v>-242.78291999999999</v>
      </c>
    </row>
    <row r="119" spans="1:2" x14ac:dyDescent="0.25">
      <c r="A119">
        <v>-242.77</v>
      </c>
      <c r="B119">
        <v>-242.77</v>
      </c>
    </row>
    <row r="120" spans="1:2" x14ac:dyDescent="0.25">
      <c r="A120">
        <v>-242.70160000000001</v>
      </c>
      <c r="B120">
        <v>-242.70160000000001</v>
      </c>
    </row>
    <row r="121" spans="1:2" x14ac:dyDescent="0.25">
      <c r="A121">
        <v>-242.69691</v>
      </c>
      <c r="B121">
        <v>-242.69691</v>
      </c>
    </row>
    <row r="122" spans="1:2" x14ac:dyDescent="0.25">
      <c r="A122">
        <v>-242.4639</v>
      </c>
      <c r="B122">
        <v>-242.4639</v>
      </c>
    </row>
    <row r="123" spans="1:2" x14ac:dyDescent="0.25">
      <c r="A123">
        <v>-242.30177</v>
      </c>
      <c r="B123">
        <v>-242.30177</v>
      </c>
    </row>
    <row r="124" spans="1:2" x14ac:dyDescent="0.25">
      <c r="A124">
        <v>-242.14374000000001</v>
      </c>
      <c r="B124">
        <v>-242.14374000000001</v>
      </c>
    </row>
    <row r="125" spans="1:2" x14ac:dyDescent="0.25">
      <c r="A125">
        <v>-242.08437000000001</v>
      </c>
      <c r="B125">
        <v>-242.08437000000001</v>
      </c>
    </row>
    <row r="126" spans="1:2" x14ac:dyDescent="0.25">
      <c r="A126">
        <v>-241.63494</v>
      </c>
      <c r="B126">
        <v>-241.63494</v>
      </c>
    </row>
    <row r="127" spans="1:2" x14ac:dyDescent="0.25">
      <c r="A127">
        <v>-241.46499</v>
      </c>
      <c r="B127">
        <v>-241.46499</v>
      </c>
    </row>
    <row r="128" spans="1:2" x14ac:dyDescent="0.25">
      <c r="A128">
        <v>-241.38605000000001</v>
      </c>
      <c r="B128">
        <v>-241.38605000000001</v>
      </c>
    </row>
    <row r="129" spans="1:2" x14ac:dyDescent="0.25">
      <c r="A129">
        <v>-241.12146999999999</v>
      </c>
      <c r="B129">
        <v>-241.12146999999999</v>
      </c>
    </row>
    <row r="130" spans="1:2" x14ac:dyDescent="0.25">
      <c r="A130">
        <v>-241.06478000000001</v>
      </c>
      <c r="B130">
        <v>-241.06478000000001</v>
      </c>
    </row>
    <row r="131" spans="1:2" x14ac:dyDescent="0.25">
      <c r="A131">
        <v>-240.55416</v>
      </c>
      <c r="B131">
        <v>-240.55416</v>
      </c>
    </row>
    <row r="132" spans="1:2" x14ac:dyDescent="0.25">
      <c r="A132">
        <v>-240.48948999999999</v>
      </c>
      <c r="B132">
        <v>-240.48948999999999</v>
      </c>
    </row>
    <row r="133" spans="1:2" x14ac:dyDescent="0.25">
      <c r="A133">
        <v>-240.32351</v>
      </c>
      <c r="B133">
        <v>-240.32351</v>
      </c>
    </row>
    <row r="134" spans="1:2" x14ac:dyDescent="0.25">
      <c r="A134">
        <v>-240.12366</v>
      </c>
      <c r="B134">
        <v>-240.12366</v>
      </c>
    </row>
    <row r="135" spans="1:2" x14ac:dyDescent="0.25">
      <c r="A135">
        <v>-240.11163999999999</v>
      </c>
      <c r="B135">
        <v>-240.11163999999999</v>
      </c>
    </row>
    <row r="136" spans="1:2" x14ac:dyDescent="0.25">
      <c r="A136">
        <v>-240.08068</v>
      </c>
      <c r="B136">
        <v>-240.08068</v>
      </c>
    </row>
    <row r="137" spans="1:2" x14ac:dyDescent="0.25">
      <c r="A137">
        <v>-239.83420000000001</v>
      </c>
      <c r="B137">
        <v>-239.83420000000001</v>
      </c>
    </row>
    <row r="138" spans="1:2" x14ac:dyDescent="0.25">
      <c r="A138">
        <v>-239.27193</v>
      </c>
      <c r="B138">
        <v>-239.27193</v>
      </c>
    </row>
    <row r="139" spans="1:2" x14ac:dyDescent="0.25">
      <c r="A139">
        <v>-239.25456</v>
      </c>
      <c r="B139">
        <v>-239.25456</v>
      </c>
    </row>
    <row r="140" spans="1:2" x14ac:dyDescent="0.25">
      <c r="A140">
        <v>-239.01579000000001</v>
      </c>
      <c r="B140">
        <v>-239.01579000000001</v>
      </c>
    </row>
    <row r="141" spans="1:2" x14ac:dyDescent="0.25">
      <c r="A141">
        <v>-238.99305000000001</v>
      </c>
      <c r="B141">
        <v>-238.99305000000001</v>
      </c>
    </row>
    <row r="142" spans="1:2" x14ac:dyDescent="0.25">
      <c r="A142">
        <v>-238.88248999999999</v>
      </c>
      <c r="B142">
        <v>-238.88248999999999</v>
      </c>
    </row>
    <row r="143" spans="1:2" x14ac:dyDescent="0.25">
      <c r="A143">
        <v>-238.82228000000001</v>
      </c>
      <c r="B143">
        <v>-238.82228000000001</v>
      </c>
    </row>
    <row r="144" spans="1:2" x14ac:dyDescent="0.25">
      <c r="A144">
        <v>-238.78462999999999</v>
      </c>
      <c r="B144">
        <v>-238.78462999999999</v>
      </c>
    </row>
    <row r="145" spans="1:2" x14ac:dyDescent="0.25">
      <c r="A145">
        <v>-238.75859</v>
      </c>
      <c r="B145">
        <v>-238.75859</v>
      </c>
    </row>
    <row r="146" spans="1:2" x14ac:dyDescent="0.25">
      <c r="A146">
        <v>-238.06764999999999</v>
      </c>
      <c r="B146">
        <v>-238.06764999999999</v>
      </c>
    </row>
    <row r="147" spans="1:2" x14ac:dyDescent="0.25">
      <c r="A147">
        <v>-237.99520999999999</v>
      </c>
      <c r="B147">
        <v>-237.99520999999999</v>
      </c>
    </row>
    <row r="148" spans="1:2" x14ac:dyDescent="0.25">
      <c r="A148">
        <v>-237.95359999999999</v>
      </c>
      <c r="B148">
        <v>-237.95359999999999</v>
      </c>
    </row>
    <row r="149" spans="1:2" x14ac:dyDescent="0.25">
      <c r="A149">
        <v>-237.71737999999999</v>
      </c>
      <c r="B149">
        <v>-237.71737999999999</v>
      </c>
    </row>
    <row r="150" spans="1:2" x14ac:dyDescent="0.25">
      <c r="A150">
        <v>-237.68395000000001</v>
      </c>
      <c r="B150">
        <v>-237.68395000000001</v>
      </c>
    </row>
    <row r="151" spans="1:2" x14ac:dyDescent="0.25">
      <c r="A151">
        <v>-237.08049</v>
      </c>
      <c r="B151">
        <v>-237.08049</v>
      </c>
    </row>
    <row r="152" spans="1:2" x14ac:dyDescent="0.25">
      <c r="A152">
        <v>-236.37298000000001</v>
      </c>
      <c r="B152">
        <v>-236.37298000000001</v>
      </c>
    </row>
    <row r="153" spans="1:2" x14ac:dyDescent="0.25">
      <c r="A153">
        <v>-236.12226999999999</v>
      </c>
      <c r="B153">
        <v>-236.12226999999999</v>
      </c>
    </row>
    <row r="154" spans="1:2" x14ac:dyDescent="0.25">
      <c r="A154">
        <v>-236.02269000000001</v>
      </c>
      <c r="B154">
        <v>-236.02269000000001</v>
      </c>
    </row>
    <row r="155" spans="1:2" x14ac:dyDescent="0.25">
      <c r="A155">
        <v>-235.91347999999999</v>
      </c>
      <c r="B155">
        <v>-235.91347999999999</v>
      </c>
    </row>
    <row r="156" spans="1:2" x14ac:dyDescent="0.25">
      <c r="A156">
        <v>-235.75280000000001</v>
      </c>
      <c r="B156">
        <v>-235.75280000000001</v>
      </c>
    </row>
    <row r="157" spans="1:2" x14ac:dyDescent="0.25">
      <c r="A157">
        <v>-235.67692</v>
      </c>
      <c r="B157">
        <v>-235.67692</v>
      </c>
    </row>
    <row r="158" spans="1:2" x14ac:dyDescent="0.25">
      <c r="A158">
        <v>-235.26551000000001</v>
      </c>
      <c r="B158">
        <v>-235.26551000000001</v>
      </c>
    </row>
    <row r="159" spans="1:2" x14ac:dyDescent="0.25">
      <c r="A159">
        <v>-234.85807</v>
      </c>
      <c r="B159">
        <v>-234.85807</v>
      </c>
    </row>
    <row r="160" spans="1:2" x14ac:dyDescent="0.25">
      <c r="A160">
        <v>-234.36622</v>
      </c>
      <c r="B160">
        <v>-234.36622</v>
      </c>
    </row>
    <row r="161" spans="1:2" x14ac:dyDescent="0.25">
      <c r="A161">
        <v>-234.17367999999999</v>
      </c>
      <c r="B161">
        <v>-234.17367999999999</v>
      </c>
    </row>
    <row r="162" spans="1:2" x14ac:dyDescent="0.25">
      <c r="A162">
        <v>-233.95502999999999</v>
      </c>
      <c r="B162">
        <v>-233.95502999999999</v>
      </c>
    </row>
    <row r="163" spans="1:2" x14ac:dyDescent="0.25">
      <c r="A163">
        <v>-232.68877000000001</v>
      </c>
      <c r="B163">
        <v>-232.68877000000001</v>
      </c>
    </row>
    <row r="164" spans="1:2" x14ac:dyDescent="0.25">
      <c r="A164">
        <v>-232.50349</v>
      </c>
      <c r="B164">
        <v>-232.50349</v>
      </c>
    </row>
    <row r="165" spans="1:2" x14ac:dyDescent="0.25">
      <c r="A165">
        <v>-232.31398999999999</v>
      </c>
      <c r="B165">
        <v>-232.31398999999999</v>
      </c>
    </row>
    <row r="166" spans="1:2" x14ac:dyDescent="0.25">
      <c r="A166">
        <v>-232.04796999999999</v>
      </c>
      <c r="B166">
        <v>-232.04796999999999</v>
      </c>
    </row>
    <row r="167" spans="1:2" x14ac:dyDescent="0.25">
      <c r="A167">
        <v>-231.75423000000001</v>
      </c>
      <c r="B167">
        <v>-231.75423000000001</v>
      </c>
    </row>
    <row r="168" spans="1:2" x14ac:dyDescent="0.25">
      <c r="A168">
        <v>-231.52876000000001</v>
      </c>
      <c r="B168">
        <v>-231.52876000000001</v>
      </c>
    </row>
    <row r="169" spans="1:2" x14ac:dyDescent="0.25">
      <c r="A169">
        <v>-231.23432</v>
      </c>
      <c r="B169">
        <v>-231.23432</v>
      </c>
    </row>
    <row r="170" spans="1:2" x14ac:dyDescent="0.25">
      <c r="A170">
        <v>-231.04109</v>
      </c>
      <c r="B170">
        <v>-231.04109</v>
      </c>
    </row>
    <row r="171" spans="1:2" x14ac:dyDescent="0.25">
      <c r="A171">
        <v>-230.70199</v>
      </c>
      <c r="B171">
        <v>-230.70199</v>
      </c>
    </row>
    <row r="172" spans="1:2" x14ac:dyDescent="0.25">
      <c r="A172">
        <v>-230.65754999999999</v>
      </c>
      <c r="B172">
        <v>-230.65754999999999</v>
      </c>
    </row>
    <row r="173" spans="1:2" x14ac:dyDescent="0.25">
      <c r="A173">
        <v>-230.38079999999999</v>
      </c>
      <c r="B173">
        <v>-230.38079999999999</v>
      </c>
    </row>
    <row r="174" spans="1:2" x14ac:dyDescent="0.25">
      <c r="A174">
        <v>-230.33878999999999</v>
      </c>
      <c r="B174">
        <v>-230.33878999999999</v>
      </c>
    </row>
    <row r="175" spans="1:2" x14ac:dyDescent="0.25">
      <c r="A175">
        <v>-229.50201000000001</v>
      </c>
      <c r="B175">
        <v>-229.50201000000001</v>
      </c>
    </row>
    <row r="176" spans="1:2" x14ac:dyDescent="0.25">
      <c r="A176">
        <v>-228.94116</v>
      </c>
      <c r="B176">
        <v>-228.94116</v>
      </c>
    </row>
    <row r="177" spans="1:2" x14ac:dyDescent="0.25">
      <c r="A177">
        <v>-228.80368000000001</v>
      </c>
      <c r="B177">
        <v>-228.80368000000001</v>
      </c>
    </row>
    <row r="178" spans="1:2" x14ac:dyDescent="0.25">
      <c r="A178">
        <v>-228.66575</v>
      </c>
      <c r="B178">
        <v>-228.66575</v>
      </c>
    </row>
    <row r="179" spans="1:2" x14ac:dyDescent="0.25">
      <c r="A179">
        <v>-228.53473</v>
      </c>
      <c r="B179">
        <v>-228.53473</v>
      </c>
    </row>
    <row r="180" spans="1:2" x14ac:dyDescent="0.25">
      <c r="A180">
        <v>-228.32980000000001</v>
      </c>
      <c r="B180">
        <v>-228.32980000000001</v>
      </c>
    </row>
    <row r="181" spans="1:2" x14ac:dyDescent="0.25">
      <c r="A181">
        <v>-227.80188000000001</v>
      </c>
      <c r="B181">
        <v>-227.80188000000001</v>
      </c>
    </row>
    <row r="182" spans="1:2" x14ac:dyDescent="0.25">
      <c r="A182">
        <v>-227.78290000000001</v>
      </c>
      <c r="B182">
        <v>-227.78290000000001</v>
      </c>
    </row>
    <row r="183" spans="1:2" x14ac:dyDescent="0.25">
      <c r="A183">
        <v>-227.57393999999999</v>
      </c>
      <c r="B183">
        <v>-227.57393999999999</v>
      </c>
    </row>
    <row r="184" spans="1:2" x14ac:dyDescent="0.25">
      <c r="A184">
        <v>-227.53788</v>
      </c>
      <c r="B184">
        <v>-227.53788</v>
      </c>
    </row>
    <row r="185" spans="1:2" x14ac:dyDescent="0.25">
      <c r="A185">
        <v>-227.50137000000001</v>
      </c>
      <c r="B185">
        <v>-227.50137000000001</v>
      </c>
    </row>
    <row r="186" spans="1:2" x14ac:dyDescent="0.25">
      <c r="A186">
        <v>-227.48758000000001</v>
      </c>
      <c r="B186">
        <v>-227.48758000000001</v>
      </c>
    </row>
    <row r="187" spans="1:2" x14ac:dyDescent="0.25">
      <c r="A187">
        <v>-227.46576999999999</v>
      </c>
      <c r="B187">
        <v>-227.46576999999999</v>
      </c>
    </row>
    <row r="188" spans="1:2" x14ac:dyDescent="0.25">
      <c r="A188">
        <v>-227.23050000000001</v>
      </c>
      <c r="B188">
        <v>-227.23050000000001</v>
      </c>
    </row>
    <row r="189" spans="1:2" x14ac:dyDescent="0.25">
      <c r="A189">
        <v>-226.99113</v>
      </c>
      <c r="B189">
        <v>-226.99113</v>
      </c>
    </row>
    <row r="190" spans="1:2" x14ac:dyDescent="0.25">
      <c r="A190">
        <v>-226.91629</v>
      </c>
      <c r="B190">
        <v>-226.91629</v>
      </c>
    </row>
    <row r="191" spans="1:2" x14ac:dyDescent="0.25">
      <c r="A191">
        <v>-226.68263999999999</v>
      </c>
      <c r="B191">
        <v>-226.68263999999999</v>
      </c>
    </row>
    <row r="192" spans="1:2" x14ac:dyDescent="0.25">
      <c r="A192">
        <v>-226.51103000000001</v>
      </c>
      <c r="B192">
        <v>-226.51103000000001</v>
      </c>
    </row>
    <row r="193" spans="1:2" x14ac:dyDescent="0.25">
      <c r="A193">
        <v>-226.37377000000001</v>
      </c>
      <c r="B193">
        <v>-226.37377000000001</v>
      </c>
    </row>
    <row r="194" spans="1:2" x14ac:dyDescent="0.25">
      <c r="A194">
        <v>-225.91254000000001</v>
      </c>
      <c r="B194">
        <v>-225.91254000000001</v>
      </c>
    </row>
    <row r="195" spans="1:2" x14ac:dyDescent="0.25">
      <c r="A195">
        <v>-225.34765999999999</v>
      </c>
      <c r="B195">
        <v>-225.34765999999999</v>
      </c>
    </row>
    <row r="196" spans="1:2" x14ac:dyDescent="0.25">
      <c r="A196">
        <v>-225.05511999999999</v>
      </c>
      <c r="B196">
        <v>-225.05511999999999</v>
      </c>
    </row>
    <row r="197" spans="1:2" x14ac:dyDescent="0.25">
      <c r="A197">
        <v>-225.01554999999999</v>
      </c>
      <c r="B197">
        <v>-225.01554999999999</v>
      </c>
    </row>
    <row r="198" spans="1:2" x14ac:dyDescent="0.25">
      <c r="A198">
        <v>-224.88730000000001</v>
      </c>
      <c r="B198">
        <v>-224.88730000000001</v>
      </c>
    </row>
    <row r="199" spans="1:2" x14ac:dyDescent="0.25">
      <c r="A199">
        <v>-224.80551</v>
      </c>
      <c r="B199">
        <v>-224.80551</v>
      </c>
    </row>
    <row r="200" spans="1:2" x14ac:dyDescent="0.25">
      <c r="A200">
        <v>-224.76568</v>
      </c>
      <c r="B200">
        <v>-224.76568</v>
      </c>
    </row>
    <row r="201" spans="1:2" x14ac:dyDescent="0.25">
      <c r="A201">
        <v>-224.70362</v>
      </c>
      <c r="B201">
        <v>-224.70362</v>
      </c>
    </row>
    <row r="202" spans="1:2" x14ac:dyDescent="0.25">
      <c r="A202">
        <v>-224.16403</v>
      </c>
      <c r="B202">
        <v>-224.16403</v>
      </c>
    </row>
    <row r="203" spans="1:2" x14ac:dyDescent="0.25">
      <c r="A203">
        <v>-222.83427</v>
      </c>
      <c r="B203">
        <v>-222.83427</v>
      </c>
    </row>
    <row r="204" spans="1:2" x14ac:dyDescent="0.25">
      <c r="A204">
        <v>-222.75335000000001</v>
      </c>
      <c r="B204">
        <v>-222.75335000000001</v>
      </c>
    </row>
    <row r="205" spans="1:2" x14ac:dyDescent="0.25">
      <c r="A205">
        <v>-222.26623000000001</v>
      </c>
      <c r="B205">
        <v>-222.26623000000001</v>
      </c>
    </row>
    <row r="206" spans="1:2" x14ac:dyDescent="0.25">
      <c r="A206">
        <v>-222.23036999999999</v>
      </c>
      <c r="B206">
        <v>-222.23036999999999</v>
      </c>
    </row>
    <row r="207" spans="1:2" x14ac:dyDescent="0.25">
      <c r="A207">
        <v>-222.15781000000001</v>
      </c>
      <c r="B207">
        <v>-222.15781000000001</v>
      </c>
    </row>
    <row r="208" spans="1:2" x14ac:dyDescent="0.25">
      <c r="A208">
        <v>-221.91643999999999</v>
      </c>
      <c r="B208">
        <v>-221.91643999999999</v>
      </c>
    </row>
    <row r="209" spans="1:2" x14ac:dyDescent="0.25">
      <c r="A209">
        <v>-221.80906999999999</v>
      </c>
      <c r="B209">
        <v>-221.80906999999999</v>
      </c>
    </row>
    <row r="210" spans="1:2" x14ac:dyDescent="0.25">
      <c r="A210">
        <v>-221.68236999999999</v>
      </c>
      <c r="B210">
        <v>-221.68236999999999</v>
      </c>
    </row>
    <row r="211" spans="1:2" x14ac:dyDescent="0.25">
      <c r="A211">
        <v>-221.64767000000001</v>
      </c>
      <c r="B211">
        <v>-221.64767000000001</v>
      </c>
    </row>
    <row r="212" spans="1:2" x14ac:dyDescent="0.25">
      <c r="A212">
        <v>-221.39278999999999</v>
      </c>
      <c r="B212">
        <v>-221.39278999999999</v>
      </c>
    </row>
    <row r="213" spans="1:2" x14ac:dyDescent="0.25">
      <c r="A213">
        <v>-221.22934000000001</v>
      </c>
      <c r="B213">
        <v>-221.22934000000001</v>
      </c>
    </row>
    <row r="214" spans="1:2" x14ac:dyDescent="0.25">
      <c r="A214">
        <v>-221.02103</v>
      </c>
      <c r="B214">
        <v>-221.02103</v>
      </c>
    </row>
    <row r="215" spans="1:2" x14ac:dyDescent="0.25">
      <c r="A215">
        <v>-220.99936</v>
      </c>
      <c r="B215">
        <v>-220.99936</v>
      </c>
    </row>
    <row r="216" spans="1:2" x14ac:dyDescent="0.25">
      <c r="A216">
        <v>-220.01501999999999</v>
      </c>
      <c r="B216">
        <v>-220.01501999999999</v>
      </c>
    </row>
    <row r="217" spans="1:2" x14ac:dyDescent="0.25">
      <c r="A217">
        <v>-219.67855</v>
      </c>
      <c r="B217">
        <v>-219.67855</v>
      </c>
    </row>
    <row r="218" spans="1:2" x14ac:dyDescent="0.25">
      <c r="A218">
        <v>-219.12129999999999</v>
      </c>
      <c r="B218">
        <v>-219.12129999999999</v>
      </c>
    </row>
    <row r="219" spans="1:2" x14ac:dyDescent="0.25">
      <c r="A219">
        <v>-218.75699</v>
      </c>
      <c r="B219">
        <v>-218.75699</v>
      </c>
    </row>
    <row r="220" spans="1:2" x14ac:dyDescent="0.25">
      <c r="A220">
        <v>-218.47651999999999</v>
      </c>
      <c r="B220">
        <v>-218.47651999999999</v>
      </c>
    </row>
    <row r="221" spans="1:2" x14ac:dyDescent="0.25">
      <c r="A221">
        <v>-217.72456</v>
      </c>
      <c r="B221">
        <v>-217.72456</v>
      </c>
    </row>
    <row r="222" spans="1:2" x14ac:dyDescent="0.25">
      <c r="A222">
        <v>-217.67402000000001</v>
      </c>
      <c r="B222">
        <v>-217.67402000000001</v>
      </c>
    </row>
    <row r="223" spans="1:2" x14ac:dyDescent="0.25">
      <c r="A223">
        <v>-217.10251</v>
      </c>
      <c r="B223">
        <v>-217.10251</v>
      </c>
    </row>
    <row r="224" spans="1:2" x14ac:dyDescent="0.25">
      <c r="A224">
        <v>-217.08891</v>
      </c>
      <c r="B224">
        <v>-217.08891</v>
      </c>
    </row>
    <row r="225" spans="1:2" x14ac:dyDescent="0.25">
      <c r="A225">
        <v>-216.95338000000001</v>
      </c>
      <c r="B225">
        <v>-216.95338000000001</v>
      </c>
    </row>
    <row r="226" spans="1:2" x14ac:dyDescent="0.25">
      <c r="A226">
        <v>-216.54953</v>
      </c>
      <c r="B226">
        <v>-216.54953</v>
      </c>
    </row>
    <row r="227" spans="1:2" x14ac:dyDescent="0.25">
      <c r="A227">
        <v>-215.96733</v>
      </c>
      <c r="B227">
        <v>-215.96733</v>
      </c>
    </row>
    <row r="228" spans="1:2" x14ac:dyDescent="0.25">
      <c r="A228">
        <v>-215.72730000000001</v>
      </c>
      <c r="B228">
        <v>-215.72730000000001</v>
      </c>
    </row>
    <row r="229" spans="1:2" x14ac:dyDescent="0.25">
      <c r="A229">
        <v>-215.57908</v>
      </c>
      <c r="B229">
        <v>-215.57908</v>
      </c>
    </row>
    <row r="230" spans="1:2" x14ac:dyDescent="0.25">
      <c r="A230">
        <v>-215.21037999999999</v>
      </c>
      <c r="B230">
        <v>-215.21037999999999</v>
      </c>
    </row>
    <row r="231" spans="1:2" x14ac:dyDescent="0.25">
      <c r="A231">
        <v>-215.03467000000001</v>
      </c>
      <c r="B231">
        <v>-215.03467000000001</v>
      </c>
    </row>
    <row r="232" spans="1:2" x14ac:dyDescent="0.25">
      <c r="A232">
        <v>-214.61797999999999</v>
      </c>
      <c r="B232">
        <v>-214.61797999999999</v>
      </c>
    </row>
    <row r="233" spans="1:2" x14ac:dyDescent="0.25">
      <c r="A233">
        <v>-214.32343</v>
      </c>
      <c r="B233">
        <v>-214.32343</v>
      </c>
    </row>
    <row r="234" spans="1:2" x14ac:dyDescent="0.25">
      <c r="A234">
        <v>-214.25078999999999</v>
      </c>
      <c r="B234">
        <v>-214.25078999999999</v>
      </c>
    </row>
    <row r="235" spans="1:2" x14ac:dyDescent="0.25">
      <c r="A235">
        <v>-213.25022000000001</v>
      </c>
      <c r="B235">
        <v>-213.25022000000001</v>
      </c>
    </row>
    <row r="236" spans="1:2" x14ac:dyDescent="0.25">
      <c r="A236">
        <v>-212.95652999999999</v>
      </c>
      <c r="B236">
        <v>-212.95652999999999</v>
      </c>
    </row>
    <row r="237" spans="1:2" x14ac:dyDescent="0.25">
      <c r="A237">
        <v>-212.84444999999999</v>
      </c>
      <c r="B237">
        <v>-212.84444999999999</v>
      </c>
    </row>
    <row r="238" spans="1:2" x14ac:dyDescent="0.25">
      <c r="A238">
        <v>-212.56138999999999</v>
      </c>
      <c r="B238">
        <v>-212.56138999999999</v>
      </c>
    </row>
    <row r="239" spans="1:2" x14ac:dyDescent="0.25">
      <c r="A239">
        <v>-212.17531</v>
      </c>
      <c r="B239">
        <v>-212.17531</v>
      </c>
    </row>
    <row r="240" spans="1:2" x14ac:dyDescent="0.25">
      <c r="A240">
        <v>-211.84121999999999</v>
      </c>
      <c r="B240">
        <v>-211.84121999999999</v>
      </c>
    </row>
    <row r="241" spans="1:2" x14ac:dyDescent="0.25">
      <c r="A241">
        <v>-211.48808</v>
      </c>
      <c r="B241">
        <v>-211.48808</v>
      </c>
    </row>
    <row r="242" spans="1:2" x14ac:dyDescent="0.25">
      <c r="A242">
        <v>-211.19854000000001</v>
      </c>
      <c r="B242">
        <v>-211.19854000000001</v>
      </c>
    </row>
    <row r="243" spans="1:2" x14ac:dyDescent="0.25">
      <c r="A243">
        <v>-210.80824999999999</v>
      </c>
      <c r="B243">
        <v>-210.80824999999999</v>
      </c>
    </row>
    <row r="244" spans="1:2" x14ac:dyDescent="0.25">
      <c r="A244">
        <v>-209.02705</v>
      </c>
      <c r="B244">
        <v>-209.02705</v>
      </c>
    </row>
    <row r="245" spans="1:2" x14ac:dyDescent="0.25">
      <c r="A245">
        <v>-208.98535000000001</v>
      </c>
      <c r="B245">
        <v>-208.98535000000001</v>
      </c>
    </row>
    <row r="246" spans="1:2" x14ac:dyDescent="0.25">
      <c r="A246">
        <v>-208.65506999999999</v>
      </c>
      <c r="B246">
        <v>-208.65506999999999</v>
      </c>
    </row>
    <row r="247" spans="1:2" x14ac:dyDescent="0.25">
      <c r="A247">
        <v>-208.52533</v>
      </c>
      <c r="B247">
        <v>-208.52533</v>
      </c>
    </row>
    <row r="248" spans="1:2" x14ac:dyDescent="0.25">
      <c r="A248">
        <v>-207.83790999999999</v>
      </c>
      <c r="B248">
        <v>-207.83790999999999</v>
      </c>
    </row>
    <row r="249" spans="1:2" x14ac:dyDescent="0.25">
      <c r="A249">
        <v>-207.47463999999999</v>
      </c>
      <c r="B249">
        <v>-207.47463999999999</v>
      </c>
    </row>
    <row r="250" spans="1:2" x14ac:dyDescent="0.25">
      <c r="A250">
        <v>-206.21081000000001</v>
      </c>
      <c r="B250">
        <v>-206.21081000000001</v>
      </c>
    </row>
    <row r="251" spans="1:2" x14ac:dyDescent="0.25">
      <c r="A251">
        <v>-205.6908</v>
      </c>
      <c r="B251">
        <v>-205.6908</v>
      </c>
    </row>
    <row r="252" spans="1:2" x14ac:dyDescent="0.25">
      <c r="A252">
        <v>-204.34795</v>
      </c>
      <c r="B252">
        <v>-204.34795</v>
      </c>
    </row>
    <row r="253" spans="1:2" x14ac:dyDescent="0.25">
      <c r="A253">
        <v>-204.23855</v>
      </c>
      <c r="B253">
        <v>-204.23855</v>
      </c>
    </row>
    <row r="254" spans="1:2" x14ac:dyDescent="0.25">
      <c r="A254">
        <v>-203.43161000000001</v>
      </c>
      <c r="B254">
        <v>-203.43161000000001</v>
      </c>
    </row>
    <row r="255" spans="1:2" x14ac:dyDescent="0.25">
      <c r="A255">
        <v>-202.90822</v>
      </c>
      <c r="B255">
        <v>-202.90822</v>
      </c>
    </row>
    <row r="256" spans="1:2" x14ac:dyDescent="0.25">
      <c r="A256">
        <v>-202.42769000000001</v>
      </c>
      <c r="B256">
        <v>-202.42769000000001</v>
      </c>
    </row>
    <row r="257" spans="1:2" x14ac:dyDescent="0.25">
      <c r="A257">
        <v>-201.72282000000001</v>
      </c>
      <c r="B257">
        <v>-201.72282000000001</v>
      </c>
    </row>
    <row r="258" spans="1:2" x14ac:dyDescent="0.25">
      <c r="A258">
        <v>-201.58598000000001</v>
      </c>
      <c r="B258">
        <v>-201.58598000000001</v>
      </c>
    </row>
    <row r="259" spans="1:2" x14ac:dyDescent="0.25">
      <c r="A259">
        <v>-199.67860999999999</v>
      </c>
      <c r="B259">
        <v>-199.67860999999999</v>
      </c>
    </row>
    <row r="260" spans="1:2" x14ac:dyDescent="0.25">
      <c r="A260">
        <v>-199.48277999999999</v>
      </c>
      <c r="B260">
        <v>-199.48277999999999</v>
      </c>
    </row>
    <row r="261" spans="1:2" x14ac:dyDescent="0.25">
      <c r="A261">
        <v>-197.92204000000001</v>
      </c>
      <c r="B261">
        <v>-197.92204000000001</v>
      </c>
    </row>
    <row r="262" spans="1:2" x14ac:dyDescent="0.25">
      <c r="A262">
        <v>-197.46421000000001</v>
      </c>
      <c r="B262">
        <v>-197.46421000000001</v>
      </c>
    </row>
    <row r="263" spans="1:2" x14ac:dyDescent="0.25">
      <c r="A263">
        <v>-196.77370999999999</v>
      </c>
      <c r="B263">
        <v>-196.77370999999999</v>
      </c>
    </row>
    <row r="264" spans="1:2" x14ac:dyDescent="0.25">
      <c r="A264">
        <v>-194.35566</v>
      </c>
      <c r="B264">
        <v>-194.35566</v>
      </c>
    </row>
    <row r="265" spans="1:2" x14ac:dyDescent="0.25">
      <c r="A265">
        <v>-193.26369</v>
      </c>
      <c r="B265">
        <v>-193.26369</v>
      </c>
    </row>
    <row r="266" spans="1:2" x14ac:dyDescent="0.25">
      <c r="A266">
        <v>-189.71608000000001</v>
      </c>
      <c r="B266">
        <v>-189.71608000000001</v>
      </c>
    </row>
    <row r="267" spans="1:2" x14ac:dyDescent="0.25">
      <c r="A267">
        <v>-186.51256000000001</v>
      </c>
      <c r="B267">
        <v>-186.51256000000001</v>
      </c>
    </row>
    <row r="268" spans="1:2" x14ac:dyDescent="0.25">
      <c r="A268">
        <v>-185.21563</v>
      </c>
      <c r="B268">
        <v>-185.21563</v>
      </c>
    </row>
    <row r="269" spans="1:2" x14ac:dyDescent="0.25">
      <c r="A269">
        <v>-177.18326999999999</v>
      </c>
      <c r="B269">
        <v>-177.18326999999999</v>
      </c>
    </row>
    <row r="270" spans="1:2" x14ac:dyDescent="0.25">
      <c r="A270" t="s">
        <v>0</v>
      </c>
    </row>
    <row r="271" spans="1:2" x14ac:dyDescent="0.25">
      <c r="A271" t="s">
        <v>0</v>
      </c>
    </row>
    <row r="272" spans="1:2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0</v>
      </c>
    </row>
    <row r="277" spans="1:1" x14ac:dyDescent="0.25">
      <c r="A277" t="s">
        <v>0</v>
      </c>
    </row>
    <row r="278" spans="1:1" x14ac:dyDescent="0.25">
      <c r="A278" t="s">
        <v>0</v>
      </c>
    </row>
    <row r="279" spans="1:1" x14ac:dyDescent="0.25">
      <c r="A279" t="s">
        <v>0</v>
      </c>
    </row>
    <row r="280" spans="1:1" x14ac:dyDescent="0.25">
      <c r="A280" t="s">
        <v>0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0</v>
      </c>
    </row>
  </sheetData>
  <sortState xmlns:xlrd2="http://schemas.microsoft.com/office/spreadsheetml/2017/richdata2" ref="A1:D290">
    <sortCondition ref="B2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topLeftCell="A7" workbookViewId="0">
      <selection sqref="A1:A1048576"/>
    </sheetView>
  </sheetViews>
  <sheetFormatPr defaultRowHeight="15" x14ac:dyDescent="0.25"/>
  <sheetData>
    <row r="1" spans="1:6" x14ac:dyDescent="0.25">
      <c r="A1" s="2" t="s">
        <v>34</v>
      </c>
      <c r="B1" s="2" t="s">
        <v>34</v>
      </c>
      <c r="C1" t="s">
        <v>35</v>
      </c>
      <c r="D1">
        <f>COUNTIF(A:A," Feb")</f>
        <v>117</v>
      </c>
      <c r="E1" t="s">
        <v>37</v>
      </c>
      <c r="F1">
        <f>COUNTA(B:B)</f>
        <v>300</v>
      </c>
    </row>
    <row r="2" spans="1:6" x14ac:dyDescent="0.25">
      <c r="A2" t="s">
        <v>34</v>
      </c>
      <c r="B2" t="s">
        <v>34</v>
      </c>
      <c r="E2" t="s">
        <v>38</v>
      </c>
      <c r="F2">
        <f>COUNTA(A:A)</f>
        <v>320</v>
      </c>
    </row>
    <row r="3" spans="1:6" x14ac:dyDescent="0.25">
      <c r="A3" t="s">
        <v>34</v>
      </c>
      <c r="B3" t="s">
        <v>34</v>
      </c>
    </row>
    <row r="4" spans="1:6" x14ac:dyDescent="0.25">
      <c r="A4" t="s">
        <v>34</v>
      </c>
      <c r="B4" t="s">
        <v>34</v>
      </c>
      <c r="E4" t="s">
        <v>39</v>
      </c>
      <c r="F4">
        <f>COUNTA(_xlfn.UNIQUE(B:B))-1</f>
        <v>5</v>
      </c>
    </row>
    <row r="5" spans="1:6" x14ac:dyDescent="0.25">
      <c r="A5" t="s">
        <v>34</v>
      </c>
      <c r="B5" t="s">
        <v>34</v>
      </c>
    </row>
    <row r="6" spans="1:6" x14ac:dyDescent="0.25">
      <c r="A6" t="s">
        <v>34</v>
      </c>
      <c r="B6" t="s">
        <v>34</v>
      </c>
    </row>
    <row r="7" spans="1:6" x14ac:dyDescent="0.25">
      <c r="A7" t="s">
        <v>34</v>
      </c>
      <c r="B7" t="s">
        <v>34</v>
      </c>
      <c r="C7" t="s">
        <v>1</v>
      </c>
      <c r="D7">
        <f>COUNTIF(A:A," NA")</f>
        <v>20</v>
      </c>
    </row>
    <row r="8" spans="1:6" x14ac:dyDescent="0.25">
      <c r="A8" t="s">
        <v>34</v>
      </c>
      <c r="B8" t="s">
        <v>34</v>
      </c>
    </row>
    <row r="9" spans="1:6" x14ac:dyDescent="0.25">
      <c r="A9" t="s">
        <v>34</v>
      </c>
      <c r="B9" t="s">
        <v>34</v>
      </c>
    </row>
    <row r="10" spans="1:6" x14ac:dyDescent="0.25">
      <c r="A10" t="s">
        <v>34</v>
      </c>
      <c r="B10" t="s">
        <v>34</v>
      </c>
      <c r="C10" t="s">
        <v>36</v>
      </c>
      <c r="D10">
        <v>0.9</v>
      </c>
    </row>
    <row r="11" spans="1:6" x14ac:dyDescent="0.25">
      <c r="A11" t="s">
        <v>34</v>
      </c>
      <c r="B11" t="s">
        <v>34</v>
      </c>
      <c r="C11" t="s">
        <v>50</v>
      </c>
      <c r="D11">
        <f>D1/F2</f>
        <v>0.36562499999999998</v>
      </c>
    </row>
    <row r="12" spans="1:6" x14ac:dyDescent="0.25">
      <c r="A12" t="s">
        <v>34</v>
      </c>
      <c r="B12" t="s">
        <v>34</v>
      </c>
    </row>
    <row r="13" spans="1:6" x14ac:dyDescent="0.25">
      <c r="A13" t="s">
        <v>34</v>
      </c>
      <c r="B13" t="s">
        <v>34</v>
      </c>
      <c r="C13" t="s">
        <v>23</v>
      </c>
      <c r="E13">
        <f>D11+_xlfn.NORM.S.INV((1+D10)/2)*SQRT((D11*(1-D11))/F1)</f>
        <v>0.41136093910256027</v>
      </c>
    </row>
    <row r="14" spans="1:6" x14ac:dyDescent="0.25">
      <c r="A14" t="s">
        <v>34</v>
      </c>
      <c r="B14" t="s">
        <v>34</v>
      </c>
      <c r="C14" t="s">
        <v>22</v>
      </c>
      <c r="E14">
        <f>D11-_xlfn.NORM.S.INV((1+D10)/2)*SQRT((D11*(1-D11))/F1)</f>
        <v>0.31988906089743968</v>
      </c>
    </row>
    <row r="15" spans="1:6" x14ac:dyDescent="0.25">
      <c r="A15" t="s">
        <v>34</v>
      </c>
      <c r="B15" t="s">
        <v>34</v>
      </c>
    </row>
    <row r="16" spans="1:6" x14ac:dyDescent="0.25">
      <c r="A16" t="s">
        <v>34</v>
      </c>
      <c r="B16" t="s">
        <v>34</v>
      </c>
    </row>
    <row r="17" spans="1:8" x14ac:dyDescent="0.25">
      <c r="A17" t="s">
        <v>34</v>
      </c>
      <c r="B17" t="s">
        <v>34</v>
      </c>
      <c r="C17" t="s">
        <v>40</v>
      </c>
      <c r="D17" t="s">
        <v>41</v>
      </c>
      <c r="E17" t="s">
        <v>42</v>
      </c>
      <c r="F17" t="s">
        <v>43</v>
      </c>
      <c r="G17" t="s">
        <v>44</v>
      </c>
      <c r="H17" t="s">
        <v>45</v>
      </c>
    </row>
    <row r="18" spans="1:8" x14ac:dyDescent="0.25">
      <c r="A18" t="s">
        <v>34</v>
      </c>
      <c r="B18" t="s">
        <v>34</v>
      </c>
      <c r="C18">
        <f>COUNTIF(A:A," Apr")</f>
        <v>56</v>
      </c>
      <c r="D18">
        <f>1/($F$4)</f>
        <v>0.2</v>
      </c>
      <c r="E18">
        <f>$F$1*D18</f>
        <v>60</v>
      </c>
      <c r="F18">
        <f>E18-C18</f>
        <v>4</v>
      </c>
      <c r="G18">
        <f>F18^2</f>
        <v>16</v>
      </c>
      <c r="H18">
        <f>G18/E18</f>
        <v>0.26666666666666666</v>
      </c>
    </row>
    <row r="19" spans="1:8" x14ac:dyDescent="0.25">
      <c r="A19" t="s">
        <v>34</v>
      </c>
      <c r="B19" t="s">
        <v>34</v>
      </c>
      <c r="C19">
        <f>COUNTIF(A:A," Feb")</f>
        <v>117</v>
      </c>
      <c r="D19">
        <f t="shared" ref="D19:D23" si="0">1/($F$4)</f>
        <v>0.2</v>
      </c>
      <c r="E19">
        <f t="shared" ref="E19:E23" si="1">$F$1*D19</f>
        <v>60</v>
      </c>
      <c r="F19">
        <f t="shared" ref="F19:F23" si="2">E19-C19</f>
        <v>-57</v>
      </c>
      <c r="G19">
        <f t="shared" ref="G19:G23" si="3">F19^2</f>
        <v>3249</v>
      </c>
      <c r="H19">
        <f t="shared" ref="H19:H23" si="4">G19/E19</f>
        <v>54.15</v>
      </c>
    </row>
    <row r="20" spans="1:8" x14ac:dyDescent="0.25">
      <c r="A20" t="s">
        <v>34</v>
      </c>
      <c r="B20" t="s">
        <v>34</v>
      </c>
      <c r="C20">
        <f>COUNTIF(A:A," Jan")</f>
        <v>54</v>
      </c>
      <c r="D20">
        <f t="shared" si="0"/>
        <v>0.2</v>
      </c>
      <c r="E20">
        <f t="shared" si="1"/>
        <v>60</v>
      </c>
      <c r="F20">
        <f t="shared" si="2"/>
        <v>6</v>
      </c>
      <c r="G20">
        <f t="shared" si="3"/>
        <v>36</v>
      </c>
      <c r="H20">
        <f t="shared" si="4"/>
        <v>0.6</v>
      </c>
    </row>
    <row r="21" spans="1:8" x14ac:dyDescent="0.25">
      <c r="A21" t="s">
        <v>34</v>
      </c>
      <c r="B21" t="s">
        <v>34</v>
      </c>
      <c r="C21">
        <f>COUNTIF(A:A," Jun")</f>
        <v>45</v>
      </c>
      <c r="D21">
        <f t="shared" si="0"/>
        <v>0.2</v>
      </c>
      <c r="E21">
        <f t="shared" si="1"/>
        <v>60</v>
      </c>
      <c r="F21">
        <f t="shared" si="2"/>
        <v>15</v>
      </c>
      <c r="G21">
        <f t="shared" si="3"/>
        <v>225</v>
      </c>
      <c r="H21">
        <f t="shared" si="4"/>
        <v>3.75</v>
      </c>
    </row>
    <row r="22" spans="1:8" x14ac:dyDescent="0.25">
      <c r="A22" t="s">
        <v>34</v>
      </c>
      <c r="B22" t="s">
        <v>34</v>
      </c>
      <c r="C22">
        <f>COUNTIF(A:A," Mch")</f>
        <v>28</v>
      </c>
      <c r="D22">
        <f t="shared" si="0"/>
        <v>0.2</v>
      </c>
      <c r="E22">
        <f t="shared" si="1"/>
        <v>60</v>
      </c>
      <c r="F22">
        <f t="shared" si="2"/>
        <v>32</v>
      </c>
      <c r="G22">
        <f t="shared" si="3"/>
        <v>1024</v>
      </c>
      <c r="H22">
        <f t="shared" si="4"/>
        <v>17.066666666666666</v>
      </c>
    </row>
    <row r="23" spans="1:8" x14ac:dyDescent="0.25">
      <c r="A23" t="s">
        <v>34</v>
      </c>
      <c r="B23" t="s">
        <v>34</v>
      </c>
    </row>
    <row r="24" spans="1:8" x14ac:dyDescent="0.25">
      <c r="A24" t="s">
        <v>34</v>
      </c>
      <c r="B24" t="s">
        <v>34</v>
      </c>
      <c r="G24" t="s">
        <v>37</v>
      </c>
      <c r="H24">
        <f>SUM(H18:H22)</f>
        <v>75.833333333333329</v>
      </c>
    </row>
    <row r="25" spans="1:8" x14ac:dyDescent="0.25">
      <c r="A25" t="s">
        <v>34</v>
      </c>
      <c r="B25" t="s">
        <v>34</v>
      </c>
    </row>
    <row r="26" spans="1:8" x14ac:dyDescent="0.25">
      <c r="A26" t="s">
        <v>34</v>
      </c>
      <c r="B26" t="s">
        <v>34</v>
      </c>
      <c r="C26" t="s">
        <v>46</v>
      </c>
      <c r="F26">
        <v>0.01</v>
      </c>
    </row>
    <row r="27" spans="1:8" x14ac:dyDescent="0.25">
      <c r="A27" t="s">
        <v>34</v>
      </c>
      <c r="B27" t="s">
        <v>34</v>
      </c>
      <c r="C27" t="s">
        <v>47</v>
      </c>
      <c r="F27">
        <f>F4-1</f>
        <v>4</v>
      </c>
    </row>
    <row r="28" spans="1:8" x14ac:dyDescent="0.25">
      <c r="A28" t="s">
        <v>34</v>
      </c>
      <c r="B28" t="s">
        <v>34</v>
      </c>
    </row>
    <row r="29" spans="1:8" x14ac:dyDescent="0.25">
      <c r="A29" t="s">
        <v>34</v>
      </c>
      <c r="B29" t="s">
        <v>34</v>
      </c>
      <c r="C29" t="s">
        <v>48</v>
      </c>
      <c r="D29">
        <f>_xlfn.CHISQ.INV(F26,F27)</f>
        <v>0.29710948050653191</v>
      </c>
    </row>
    <row r="30" spans="1:8" x14ac:dyDescent="0.25">
      <c r="A30" t="s">
        <v>34</v>
      </c>
      <c r="B30" t="s">
        <v>34</v>
      </c>
    </row>
    <row r="31" spans="1:8" x14ac:dyDescent="0.25">
      <c r="A31" t="s">
        <v>34</v>
      </c>
      <c r="B31" t="s">
        <v>34</v>
      </c>
      <c r="C31" t="s">
        <v>49</v>
      </c>
      <c r="D31">
        <f>IF(D29&lt;H24,1,0)</f>
        <v>1</v>
      </c>
    </row>
    <row r="32" spans="1:8" x14ac:dyDescent="0.25">
      <c r="A32" t="s">
        <v>34</v>
      </c>
      <c r="B32" t="s">
        <v>34</v>
      </c>
    </row>
    <row r="33" spans="1:2" x14ac:dyDescent="0.25">
      <c r="A33" t="s">
        <v>34</v>
      </c>
      <c r="B33" t="s">
        <v>34</v>
      </c>
    </row>
    <row r="34" spans="1:2" x14ac:dyDescent="0.25">
      <c r="A34" t="s">
        <v>34</v>
      </c>
      <c r="B34" t="s">
        <v>34</v>
      </c>
    </row>
    <row r="35" spans="1:2" x14ac:dyDescent="0.25">
      <c r="A35" t="s">
        <v>34</v>
      </c>
      <c r="B35" t="s">
        <v>34</v>
      </c>
    </row>
    <row r="36" spans="1:2" x14ac:dyDescent="0.25">
      <c r="A36" t="s">
        <v>34</v>
      </c>
      <c r="B36" t="s">
        <v>34</v>
      </c>
    </row>
    <row r="37" spans="1:2" x14ac:dyDescent="0.25">
      <c r="A37" t="s">
        <v>34</v>
      </c>
      <c r="B37" t="s">
        <v>34</v>
      </c>
    </row>
    <row r="38" spans="1:2" x14ac:dyDescent="0.25">
      <c r="A38" t="s">
        <v>34</v>
      </c>
      <c r="B38" t="s">
        <v>34</v>
      </c>
    </row>
    <row r="39" spans="1:2" x14ac:dyDescent="0.25">
      <c r="A39" t="s">
        <v>34</v>
      </c>
      <c r="B39" t="s">
        <v>34</v>
      </c>
    </row>
    <row r="40" spans="1:2" x14ac:dyDescent="0.25">
      <c r="A40" t="s">
        <v>34</v>
      </c>
      <c r="B40" t="s">
        <v>34</v>
      </c>
    </row>
    <row r="41" spans="1:2" x14ac:dyDescent="0.25">
      <c r="A41" t="s">
        <v>34</v>
      </c>
      <c r="B41" t="s">
        <v>34</v>
      </c>
    </row>
    <row r="42" spans="1:2" x14ac:dyDescent="0.25">
      <c r="A42" t="s">
        <v>34</v>
      </c>
      <c r="B42" t="s">
        <v>34</v>
      </c>
    </row>
    <row r="43" spans="1:2" x14ac:dyDescent="0.25">
      <c r="A43" t="s">
        <v>34</v>
      </c>
      <c r="B43" t="s">
        <v>34</v>
      </c>
    </row>
    <row r="44" spans="1:2" x14ac:dyDescent="0.25">
      <c r="A44" t="s">
        <v>34</v>
      </c>
      <c r="B44" t="s">
        <v>34</v>
      </c>
    </row>
    <row r="45" spans="1:2" x14ac:dyDescent="0.25">
      <c r="A45" t="s">
        <v>34</v>
      </c>
      <c r="B45" t="s">
        <v>34</v>
      </c>
    </row>
    <row r="46" spans="1:2" x14ac:dyDescent="0.25">
      <c r="A46" t="s">
        <v>34</v>
      </c>
      <c r="B46" t="s">
        <v>34</v>
      </c>
    </row>
    <row r="47" spans="1:2" x14ac:dyDescent="0.25">
      <c r="A47" t="s">
        <v>34</v>
      </c>
      <c r="B47" t="s">
        <v>34</v>
      </c>
    </row>
    <row r="48" spans="1:2" x14ac:dyDescent="0.25">
      <c r="A48" t="s">
        <v>34</v>
      </c>
      <c r="B48" t="s">
        <v>34</v>
      </c>
    </row>
    <row r="49" spans="1:2" x14ac:dyDescent="0.25">
      <c r="A49" t="s">
        <v>34</v>
      </c>
      <c r="B49" t="s">
        <v>34</v>
      </c>
    </row>
    <row r="50" spans="1:2" x14ac:dyDescent="0.25">
      <c r="A50" t="s">
        <v>34</v>
      </c>
      <c r="B50" t="s">
        <v>34</v>
      </c>
    </row>
    <row r="51" spans="1:2" x14ac:dyDescent="0.25">
      <c r="A51" t="s">
        <v>34</v>
      </c>
      <c r="B51" t="s">
        <v>34</v>
      </c>
    </row>
    <row r="52" spans="1:2" x14ac:dyDescent="0.25">
      <c r="A52" t="s">
        <v>34</v>
      </c>
      <c r="B52" t="s">
        <v>34</v>
      </c>
    </row>
    <row r="53" spans="1:2" x14ac:dyDescent="0.25">
      <c r="A53" t="s">
        <v>34</v>
      </c>
      <c r="B53" t="s">
        <v>34</v>
      </c>
    </row>
    <row r="54" spans="1:2" x14ac:dyDescent="0.25">
      <c r="A54" t="s">
        <v>34</v>
      </c>
      <c r="B54" t="s">
        <v>34</v>
      </c>
    </row>
    <row r="55" spans="1:2" x14ac:dyDescent="0.25">
      <c r="A55" t="s">
        <v>34</v>
      </c>
      <c r="B55" t="s">
        <v>34</v>
      </c>
    </row>
    <row r="56" spans="1:2" x14ac:dyDescent="0.25">
      <c r="A56" t="s">
        <v>34</v>
      </c>
      <c r="B56" t="s">
        <v>34</v>
      </c>
    </row>
    <row r="57" spans="1:2" x14ac:dyDescent="0.25">
      <c r="A57" t="s">
        <v>30</v>
      </c>
      <c r="B57" t="s">
        <v>30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30</v>
      </c>
      <c r="B59" t="s">
        <v>30</v>
      </c>
    </row>
    <row r="60" spans="1:2" x14ac:dyDescent="0.25">
      <c r="A60" t="s">
        <v>30</v>
      </c>
      <c r="B60" t="s">
        <v>30</v>
      </c>
    </row>
    <row r="61" spans="1:2" x14ac:dyDescent="0.25">
      <c r="A61" t="s">
        <v>30</v>
      </c>
      <c r="B61" t="s">
        <v>30</v>
      </c>
    </row>
    <row r="62" spans="1:2" x14ac:dyDescent="0.25">
      <c r="A62" t="s">
        <v>30</v>
      </c>
      <c r="B62" t="s">
        <v>30</v>
      </c>
    </row>
    <row r="63" spans="1:2" x14ac:dyDescent="0.25">
      <c r="A63" t="s">
        <v>30</v>
      </c>
      <c r="B63" t="s">
        <v>30</v>
      </c>
    </row>
    <row r="64" spans="1:2" x14ac:dyDescent="0.25">
      <c r="A64" t="s">
        <v>30</v>
      </c>
      <c r="B64" t="s">
        <v>30</v>
      </c>
    </row>
    <row r="65" spans="1:2" x14ac:dyDescent="0.25">
      <c r="A65" t="s">
        <v>30</v>
      </c>
      <c r="B65" t="s">
        <v>30</v>
      </c>
    </row>
    <row r="66" spans="1:2" x14ac:dyDescent="0.25">
      <c r="A66" t="s">
        <v>30</v>
      </c>
      <c r="B66" t="s">
        <v>30</v>
      </c>
    </row>
    <row r="67" spans="1:2" x14ac:dyDescent="0.25">
      <c r="A67" t="s">
        <v>30</v>
      </c>
      <c r="B67" t="s">
        <v>30</v>
      </c>
    </row>
    <row r="68" spans="1:2" x14ac:dyDescent="0.25">
      <c r="A68" t="s">
        <v>30</v>
      </c>
      <c r="B68" t="s">
        <v>30</v>
      </c>
    </row>
    <row r="69" spans="1:2" x14ac:dyDescent="0.25">
      <c r="A69" t="s">
        <v>30</v>
      </c>
      <c r="B69" t="s">
        <v>30</v>
      </c>
    </row>
    <row r="70" spans="1:2" x14ac:dyDescent="0.25">
      <c r="A70" t="s">
        <v>30</v>
      </c>
      <c r="B70" t="s">
        <v>30</v>
      </c>
    </row>
    <row r="71" spans="1:2" x14ac:dyDescent="0.25">
      <c r="A71" t="s">
        <v>30</v>
      </c>
      <c r="B71" t="s">
        <v>30</v>
      </c>
    </row>
    <row r="72" spans="1:2" x14ac:dyDescent="0.25">
      <c r="A72" t="s">
        <v>30</v>
      </c>
      <c r="B72" t="s">
        <v>30</v>
      </c>
    </row>
    <row r="73" spans="1:2" x14ac:dyDescent="0.25">
      <c r="A73" t="s">
        <v>30</v>
      </c>
      <c r="B73" t="s">
        <v>30</v>
      </c>
    </row>
    <row r="74" spans="1:2" x14ac:dyDescent="0.25">
      <c r="A74" t="s">
        <v>30</v>
      </c>
      <c r="B74" t="s">
        <v>30</v>
      </c>
    </row>
    <row r="75" spans="1:2" x14ac:dyDescent="0.25">
      <c r="A75" t="s">
        <v>30</v>
      </c>
      <c r="B75" t="s">
        <v>30</v>
      </c>
    </row>
    <row r="76" spans="1:2" x14ac:dyDescent="0.25">
      <c r="A76" t="s">
        <v>30</v>
      </c>
      <c r="B76" t="s">
        <v>30</v>
      </c>
    </row>
    <row r="77" spans="1:2" x14ac:dyDescent="0.25">
      <c r="A77" t="s">
        <v>30</v>
      </c>
      <c r="B77" t="s">
        <v>30</v>
      </c>
    </row>
    <row r="78" spans="1:2" x14ac:dyDescent="0.25">
      <c r="A78" t="s">
        <v>30</v>
      </c>
      <c r="B78" t="s">
        <v>30</v>
      </c>
    </row>
    <row r="79" spans="1:2" x14ac:dyDescent="0.25">
      <c r="A79" t="s">
        <v>30</v>
      </c>
      <c r="B79" t="s">
        <v>30</v>
      </c>
    </row>
    <row r="80" spans="1:2" x14ac:dyDescent="0.25">
      <c r="A80" t="s">
        <v>30</v>
      </c>
      <c r="B80" t="s">
        <v>30</v>
      </c>
    </row>
    <row r="81" spans="1:2" x14ac:dyDescent="0.25">
      <c r="A81" t="s">
        <v>30</v>
      </c>
      <c r="B81" t="s">
        <v>30</v>
      </c>
    </row>
    <row r="82" spans="1:2" x14ac:dyDescent="0.25">
      <c r="A82" t="s">
        <v>30</v>
      </c>
      <c r="B82" t="s">
        <v>30</v>
      </c>
    </row>
    <row r="83" spans="1:2" x14ac:dyDescent="0.25">
      <c r="A83" t="s">
        <v>30</v>
      </c>
      <c r="B83" t="s">
        <v>30</v>
      </c>
    </row>
    <row r="84" spans="1:2" x14ac:dyDescent="0.25">
      <c r="A84" t="s">
        <v>30</v>
      </c>
      <c r="B84" t="s">
        <v>30</v>
      </c>
    </row>
    <row r="85" spans="1:2" x14ac:dyDescent="0.25">
      <c r="A85" t="s">
        <v>30</v>
      </c>
      <c r="B85" t="s">
        <v>30</v>
      </c>
    </row>
    <row r="86" spans="1:2" x14ac:dyDescent="0.25">
      <c r="A86" t="s">
        <v>30</v>
      </c>
      <c r="B86" t="s">
        <v>30</v>
      </c>
    </row>
    <row r="87" spans="1:2" x14ac:dyDescent="0.25">
      <c r="A87" t="s">
        <v>30</v>
      </c>
      <c r="B87" t="s">
        <v>30</v>
      </c>
    </row>
    <row r="88" spans="1:2" x14ac:dyDescent="0.25">
      <c r="A88" t="s">
        <v>30</v>
      </c>
      <c r="B88" t="s">
        <v>30</v>
      </c>
    </row>
    <row r="89" spans="1:2" x14ac:dyDescent="0.25">
      <c r="A89" t="s">
        <v>30</v>
      </c>
      <c r="B89" t="s">
        <v>30</v>
      </c>
    </row>
    <row r="90" spans="1:2" x14ac:dyDescent="0.25">
      <c r="A90" t="s">
        <v>30</v>
      </c>
      <c r="B90" t="s">
        <v>30</v>
      </c>
    </row>
    <row r="91" spans="1:2" x14ac:dyDescent="0.25">
      <c r="A91" t="s">
        <v>30</v>
      </c>
      <c r="B91" t="s">
        <v>30</v>
      </c>
    </row>
    <row r="92" spans="1:2" x14ac:dyDescent="0.25">
      <c r="A92" t="s">
        <v>30</v>
      </c>
      <c r="B92" t="s">
        <v>30</v>
      </c>
    </row>
    <row r="93" spans="1:2" x14ac:dyDescent="0.25">
      <c r="A93" t="s">
        <v>30</v>
      </c>
      <c r="B93" t="s">
        <v>30</v>
      </c>
    </row>
    <row r="94" spans="1:2" x14ac:dyDescent="0.25">
      <c r="A94" t="s">
        <v>30</v>
      </c>
      <c r="B94" t="s">
        <v>30</v>
      </c>
    </row>
    <row r="95" spans="1:2" x14ac:dyDescent="0.25">
      <c r="A95" t="s">
        <v>30</v>
      </c>
      <c r="B95" t="s">
        <v>30</v>
      </c>
    </row>
    <row r="96" spans="1:2" x14ac:dyDescent="0.25">
      <c r="A96" t="s">
        <v>30</v>
      </c>
      <c r="B96" t="s">
        <v>30</v>
      </c>
    </row>
    <row r="97" spans="1:2" x14ac:dyDescent="0.25">
      <c r="A97" t="s">
        <v>30</v>
      </c>
      <c r="B97" t="s">
        <v>30</v>
      </c>
    </row>
    <row r="98" spans="1:2" x14ac:dyDescent="0.25">
      <c r="A98" t="s">
        <v>30</v>
      </c>
      <c r="B98" t="s">
        <v>30</v>
      </c>
    </row>
    <row r="99" spans="1:2" x14ac:dyDescent="0.25">
      <c r="A99" t="s">
        <v>30</v>
      </c>
      <c r="B99" t="s">
        <v>30</v>
      </c>
    </row>
    <row r="100" spans="1:2" x14ac:dyDescent="0.25">
      <c r="A100" t="s">
        <v>30</v>
      </c>
      <c r="B100" t="s">
        <v>30</v>
      </c>
    </row>
    <row r="101" spans="1:2" x14ac:dyDescent="0.25">
      <c r="A101" t="s">
        <v>30</v>
      </c>
      <c r="B101" t="s">
        <v>30</v>
      </c>
    </row>
    <row r="102" spans="1:2" x14ac:dyDescent="0.25">
      <c r="A102" t="s">
        <v>30</v>
      </c>
      <c r="B102" t="s">
        <v>30</v>
      </c>
    </row>
    <row r="103" spans="1:2" x14ac:dyDescent="0.25">
      <c r="A103" t="s">
        <v>30</v>
      </c>
      <c r="B103" t="s">
        <v>30</v>
      </c>
    </row>
    <row r="104" spans="1:2" x14ac:dyDescent="0.25">
      <c r="A104" t="s">
        <v>30</v>
      </c>
      <c r="B104" t="s">
        <v>30</v>
      </c>
    </row>
    <row r="105" spans="1:2" x14ac:dyDescent="0.25">
      <c r="A105" t="s">
        <v>30</v>
      </c>
      <c r="B105" t="s">
        <v>30</v>
      </c>
    </row>
    <row r="106" spans="1:2" x14ac:dyDescent="0.25">
      <c r="A106" t="s">
        <v>30</v>
      </c>
      <c r="B106" t="s">
        <v>30</v>
      </c>
    </row>
    <row r="107" spans="1:2" x14ac:dyDescent="0.25">
      <c r="A107" t="s">
        <v>30</v>
      </c>
      <c r="B107" t="s">
        <v>30</v>
      </c>
    </row>
    <row r="108" spans="1:2" x14ac:dyDescent="0.25">
      <c r="A108" t="s">
        <v>30</v>
      </c>
      <c r="B108" t="s">
        <v>30</v>
      </c>
    </row>
    <row r="109" spans="1:2" x14ac:dyDescent="0.25">
      <c r="A109" t="s">
        <v>30</v>
      </c>
      <c r="B109" t="s">
        <v>30</v>
      </c>
    </row>
    <row r="110" spans="1:2" x14ac:dyDescent="0.25">
      <c r="A110" t="s">
        <v>30</v>
      </c>
      <c r="B110" t="s">
        <v>30</v>
      </c>
    </row>
    <row r="111" spans="1:2" x14ac:dyDescent="0.25">
      <c r="A111" t="s">
        <v>30</v>
      </c>
      <c r="B111" t="s">
        <v>30</v>
      </c>
    </row>
    <row r="112" spans="1:2" x14ac:dyDescent="0.25">
      <c r="A112" t="s">
        <v>30</v>
      </c>
      <c r="B112" t="s">
        <v>30</v>
      </c>
    </row>
    <row r="113" spans="1:2" x14ac:dyDescent="0.25">
      <c r="A113" t="s">
        <v>30</v>
      </c>
      <c r="B113" t="s">
        <v>30</v>
      </c>
    </row>
    <row r="114" spans="1:2" x14ac:dyDescent="0.25">
      <c r="A114" t="s">
        <v>30</v>
      </c>
      <c r="B114" t="s">
        <v>30</v>
      </c>
    </row>
    <row r="115" spans="1:2" x14ac:dyDescent="0.25">
      <c r="A115" t="s">
        <v>30</v>
      </c>
      <c r="B115" t="s">
        <v>30</v>
      </c>
    </row>
    <row r="116" spans="1:2" x14ac:dyDescent="0.25">
      <c r="A116" t="s">
        <v>30</v>
      </c>
      <c r="B116" t="s">
        <v>30</v>
      </c>
    </row>
    <row r="117" spans="1:2" x14ac:dyDescent="0.25">
      <c r="A117" t="s">
        <v>30</v>
      </c>
      <c r="B117" t="s">
        <v>30</v>
      </c>
    </row>
    <row r="118" spans="1:2" x14ac:dyDescent="0.25">
      <c r="A118" t="s">
        <v>30</v>
      </c>
      <c r="B118" t="s">
        <v>30</v>
      </c>
    </row>
    <row r="119" spans="1:2" x14ac:dyDescent="0.25">
      <c r="A119" t="s">
        <v>30</v>
      </c>
      <c r="B119" t="s">
        <v>30</v>
      </c>
    </row>
    <row r="120" spans="1:2" x14ac:dyDescent="0.25">
      <c r="A120" t="s">
        <v>30</v>
      </c>
      <c r="B120" t="s">
        <v>30</v>
      </c>
    </row>
    <row r="121" spans="1:2" x14ac:dyDescent="0.25">
      <c r="A121" t="s">
        <v>30</v>
      </c>
      <c r="B121" t="s">
        <v>30</v>
      </c>
    </row>
    <row r="122" spans="1:2" x14ac:dyDescent="0.25">
      <c r="A122" t="s">
        <v>30</v>
      </c>
      <c r="B122" t="s">
        <v>30</v>
      </c>
    </row>
    <row r="123" spans="1:2" x14ac:dyDescent="0.25">
      <c r="A123" t="s">
        <v>30</v>
      </c>
      <c r="B123" t="s">
        <v>30</v>
      </c>
    </row>
    <row r="124" spans="1:2" x14ac:dyDescent="0.25">
      <c r="A124" t="s">
        <v>30</v>
      </c>
      <c r="B124" t="s">
        <v>30</v>
      </c>
    </row>
    <row r="125" spans="1:2" x14ac:dyDescent="0.25">
      <c r="A125" t="s">
        <v>30</v>
      </c>
      <c r="B125" t="s">
        <v>30</v>
      </c>
    </row>
    <row r="126" spans="1:2" x14ac:dyDescent="0.25">
      <c r="A126" t="s">
        <v>30</v>
      </c>
      <c r="B126" t="s">
        <v>30</v>
      </c>
    </row>
    <row r="127" spans="1:2" x14ac:dyDescent="0.25">
      <c r="A127" t="s">
        <v>30</v>
      </c>
      <c r="B127" t="s">
        <v>30</v>
      </c>
    </row>
    <row r="128" spans="1:2" x14ac:dyDescent="0.25">
      <c r="A128" t="s">
        <v>30</v>
      </c>
      <c r="B128" t="s">
        <v>30</v>
      </c>
    </row>
    <row r="129" spans="1:2" x14ac:dyDescent="0.25">
      <c r="A129" t="s">
        <v>30</v>
      </c>
      <c r="B129" t="s">
        <v>30</v>
      </c>
    </row>
    <row r="130" spans="1:2" x14ac:dyDescent="0.25">
      <c r="A130" t="s">
        <v>30</v>
      </c>
      <c r="B130" t="s">
        <v>30</v>
      </c>
    </row>
    <row r="131" spans="1:2" x14ac:dyDescent="0.25">
      <c r="A131" t="s">
        <v>30</v>
      </c>
      <c r="B131" t="s">
        <v>30</v>
      </c>
    </row>
    <row r="132" spans="1:2" x14ac:dyDescent="0.25">
      <c r="A132" t="s">
        <v>30</v>
      </c>
      <c r="B132" t="s">
        <v>30</v>
      </c>
    </row>
    <row r="133" spans="1:2" x14ac:dyDescent="0.25">
      <c r="A133" t="s">
        <v>30</v>
      </c>
      <c r="B133" t="s">
        <v>30</v>
      </c>
    </row>
    <row r="134" spans="1:2" x14ac:dyDescent="0.25">
      <c r="A134" t="s">
        <v>30</v>
      </c>
      <c r="B134" t="s">
        <v>30</v>
      </c>
    </row>
    <row r="135" spans="1:2" x14ac:dyDescent="0.25">
      <c r="A135" t="s">
        <v>30</v>
      </c>
      <c r="B135" t="s">
        <v>30</v>
      </c>
    </row>
    <row r="136" spans="1:2" x14ac:dyDescent="0.25">
      <c r="A136" t="s">
        <v>30</v>
      </c>
      <c r="B136" t="s">
        <v>30</v>
      </c>
    </row>
    <row r="137" spans="1:2" x14ac:dyDescent="0.25">
      <c r="A137" t="s">
        <v>30</v>
      </c>
      <c r="B137" t="s">
        <v>30</v>
      </c>
    </row>
    <row r="138" spans="1:2" x14ac:dyDescent="0.25">
      <c r="A138" t="s">
        <v>30</v>
      </c>
      <c r="B138" t="s">
        <v>30</v>
      </c>
    </row>
    <row r="139" spans="1:2" x14ac:dyDescent="0.25">
      <c r="A139" t="s">
        <v>30</v>
      </c>
      <c r="B139" t="s">
        <v>30</v>
      </c>
    </row>
    <row r="140" spans="1:2" x14ac:dyDescent="0.25">
      <c r="A140" t="s">
        <v>30</v>
      </c>
      <c r="B140" t="s">
        <v>30</v>
      </c>
    </row>
    <row r="141" spans="1:2" x14ac:dyDescent="0.25">
      <c r="A141" t="s">
        <v>30</v>
      </c>
      <c r="B141" t="s">
        <v>30</v>
      </c>
    </row>
    <row r="142" spans="1:2" x14ac:dyDescent="0.25">
      <c r="A142" t="s">
        <v>30</v>
      </c>
      <c r="B142" t="s">
        <v>30</v>
      </c>
    </row>
    <row r="143" spans="1:2" x14ac:dyDescent="0.25">
      <c r="A143" t="s">
        <v>30</v>
      </c>
      <c r="B143" t="s">
        <v>30</v>
      </c>
    </row>
    <row r="144" spans="1:2" x14ac:dyDescent="0.25">
      <c r="A144" t="s">
        <v>30</v>
      </c>
      <c r="B144" t="s">
        <v>30</v>
      </c>
    </row>
    <row r="145" spans="1:2" x14ac:dyDescent="0.25">
      <c r="A145" t="s">
        <v>30</v>
      </c>
      <c r="B145" t="s">
        <v>30</v>
      </c>
    </row>
    <row r="146" spans="1:2" x14ac:dyDescent="0.25">
      <c r="A146" t="s">
        <v>30</v>
      </c>
      <c r="B146" t="s">
        <v>30</v>
      </c>
    </row>
    <row r="147" spans="1:2" x14ac:dyDescent="0.25">
      <c r="A147" t="s">
        <v>30</v>
      </c>
      <c r="B147" t="s">
        <v>30</v>
      </c>
    </row>
    <row r="148" spans="1:2" x14ac:dyDescent="0.25">
      <c r="A148" t="s">
        <v>30</v>
      </c>
      <c r="B148" t="s">
        <v>30</v>
      </c>
    </row>
    <row r="149" spans="1:2" x14ac:dyDescent="0.25">
      <c r="A149" t="s">
        <v>30</v>
      </c>
      <c r="B149" t="s">
        <v>30</v>
      </c>
    </row>
    <row r="150" spans="1:2" x14ac:dyDescent="0.25">
      <c r="A150" t="s">
        <v>30</v>
      </c>
      <c r="B150" t="s">
        <v>30</v>
      </c>
    </row>
    <row r="151" spans="1:2" x14ac:dyDescent="0.25">
      <c r="A151" t="s">
        <v>30</v>
      </c>
      <c r="B151" t="s">
        <v>30</v>
      </c>
    </row>
    <row r="152" spans="1:2" x14ac:dyDescent="0.25">
      <c r="A152" t="s">
        <v>30</v>
      </c>
      <c r="B152" t="s">
        <v>30</v>
      </c>
    </row>
    <row r="153" spans="1:2" x14ac:dyDescent="0.25">
      <c r="A153" t="s">
        <v>30</v>
      </c>
      <c r="B153" t="s">
        <v>30</v>
      </c>
    </row>
    <row r="154" spans="1:2" x14ac:dyDescent="0.25">
      <c r="A154" t="s">
        <v>30</v>
      </c>
      <c r="B154" t="s">
        <v>30</v>
      </c>
    </row>
    <row r="155" spans="1:2" x14ac:dyDescent="0.25">
      <c r="A155" t="s">
        <v>30</v>
      </c>
      <c r="B155" t="s">
        <v>30</v>
      </c>
    </row>
    <row r="156" spans="1:2" x14ac:dyDescent="0.25">
      <c r="A156" t="s">
        <v>30</v>
      </c>
      <c r="B156" t="s">
        <v>30</v>
      </c>
    </row>
    <row r="157" spans="1:2" x14ac:dyDescent="0.25">
      <c r="A157" t="s">
        <v>30</v>
      </c>
      <c r="B157" t="s">
        <v>30</v>
      </c>
    </row>
    <row r="158" spans="1:2" x14ac:dyDescent="0.25">
      <c r="A158" t="s">
        <v>30</v>
      </c>
      <c r="B158" t="s">
        <v>30</v>
      </c>
    </row>
    <row r="159" spans="1:2" x14ac:dyDescent="0.25">
      <c r="A159" t="s">
        <v>30</v>
      </c>
      <c r="B159" t="s">
        <v>30</v>
      </c>
    </row>
    <row r="160" spans="1:2" x14ac:dyDescent="0.25">
      <c r="A160" t="s">
        <v>30</v>
      </c>
      <c r="B160" t="s">
        <v>30</v>
      </c>
    </row>
    <row r="161" spans="1:2" x14ac:dyDescent="0.25">
      <c r="A161" t="s">
        <v>30</v>
      </c>
      <c r="B161" t="s">
        <v>30</v>
      </c>
    </row>
    <row r="162" spans="1:2" x14ac:dyDescent="0.25">
      <c r="A162" t="s">
        <v>30</v>
      </c>
      <c r="B162" t="s">
        <v>30</v>
      </c>
    </row>
    <row r="163" spans="1:2" x14ac:dyDescent="0.25">
      <c r="A163" t="s">
        <v>30</v>
      </c>
      <c r="B163" t="s">
        <v>30</v>
      </c>
    </row>
    <row r="164" spans="1:2" x14ac:dyDescent="0.25">
      <c r="A164" t="s">
        <v>30</v>
      </c>
      <c r="B164" t="s">
        <v>30</v>
      </c>
    </row>
    <row r="165" spans="1:2" x14ac:dyDescent="0.25">
      <c r="A165" t="s">
        <v>30</v>
      </c>
      <c r="B165" t="s">
        <v>30</v>
      </c>
    </row>
    <row r="166" spans="1:2" x14ac:dyDescent="0.25">
      <c r="A166" t="s">
        <v>30</v>
      </c>
      <c r="B166" t="s">
        <v>30</v>
      </c>
    </row>
    <row r="167" spans="1:2" x14ac:dyDescent="0.25">
      <c r="A167" t="s">
        <v>30</v>
      </c>
      <c r="B167" t="s">
        <v>30</v>
      </c>
    </row>
    <row r="168" spans="1:2" x14ac:dyDescent="0.25">
      <c r="A168" t="s">
        <v>30</v>
      </c>
      <c r="B168" t="s">
        <v>30</v>
      </c>
    </row>
    <row r="169" spans="1:2" x14ac:dyDescent="0.25">
      <c r="A169" t="s">
        <v>30</v>
      </c>
      <c r="B169" t="s">
        <v>30</v>
      </c>
    </row>
    <row r="170" spans="1:2" x14ac:dyDescent="0.25">
      <c r="A170" t="s">
        <v>30</v>
      </c>
      <c r="B170" t="s">
        <v>30</v>
      </c>
    </row>
    <row r="171" spans="1:2" x14ac:dyDescent="0.25">
      <c r="A171" t="s">
        <v>30</v>
      </c>
      <c r="B171" t="s">
        <v>30</v>
      </c>
    </row>
    <row r="172" spans="1:2" x14ac:dyDescent="0.25">
      <c r="A172" t="s">
        <v>30</v>
      </c>
      <c r="B172" t="s">
        <v>30</v>
      </c>
    </row>
    <row r="173" spans="1:2" x14ac:dyDescent="0.25">
      <c r="A173" t="s">
        <v>30</v>
      </c>
      <c r="B173" t="s">
        <v>30</v>
      </c>
    </row>
    <row r="174" spans="1:2" x14ac:dyDescent="0.25">
      <c r="A174" t="s">
        <v>32</v>
      </c>
      <c r="B174" t="s">
        <v>32</v>
      </c>
    </row>
    <row r="175" spans="1:2" x14ac:dyDescent="0.25">
      <c r="A175" t="s">
        <v>32</v>
      </c>
      <c r="B175" t="s">
        <v>32</v>
      </c>
    </row>
    <row r="176" spans="1:2" x14ac:dyDescent="0.25">
      <c r="A176" t="s">
        <v>32</v>
      </c>
      <c r="B176" t="s">
        <v>32</v>
      </c>
    </row>
    <row r="177" spans="1:2" x14ac:dyDescent="0.25">
      <c r="A177" t="s">
        <v>32</v>
      </c>
      <c r="B177" t="s">
        <v>32</v>
      </c>
    </row>
    <row r="178" spans="1:2" x14ac:dyDescent="0.25">
      <c r="A178" t="s">
        <v>32</v>
      </c>
      <c r="B178" t="s">
        <v>32</v>
      </c>
    </row>
    <row r="179" spans="1:2" x14ac:dyDescent="0.25">
      <c r="A179" t="s">
        <v>32</v>
      </c>
      <c r="B179" t="s">
        <v>32</v>
      </c>
    </row>
    <row r="180" spans="1:2" x14ac:dyDescent="0.25">
      <c r="A180" t="s">
        <v>32</v>
      </c>
      <c r="B180" t="s">
        <v>32</v>
      </c>
    </row>
    <row r="181" spans="1:2" x14ac:dyDescent="0.25">
      <c r="A181" t="s">
        <v>32</v>
      </c>
      <c r="B181" t="s">
        <v>32</v>
      </c>
    </row>
    <row r="182" spans="1:2" x14ac:dyDescent="0.25">
      <c r="A182" t="s">
        <v>32</v>
      </c>
      <c r="B182" t="s">
        <v>32</v>
      </c>
    </row>
    <row r="183" spans="1:2" x14ac:dyDescent="0.25">
      <c r="A183" t="s">
        <v>32</v>
      </c>
      <c r="B183" t="s">
        <v>32</v>
      </c>
    </row>
    <row r="184" spans="1:2" x14ac:dyDescent="0.25">
      <c r="A184" t="s">
        <v>32</v>
      </c>
      <c r="B184" t="s">
        <v>32</v>
      </c>
    </row>
    <row r="185" spans="1:2" x14ac:dyDescent="0.25">
      <c r="A185" t="s">
        <v>32</v>
      </c>
      <c r="B185" t="s">
        <v>32</v>
      </c>
    </row>
    <row r="186" spans="1:2" x14ac:dyDescent="0.25">
      <c r="A186" t="s">
        <v>32</v>
      </c>
      <c r="B186" t="s">
        <v>32</v>
      </c>
    </row>
    <row r="187" spans="1:2" x14ac:dyDescent="0.25">
      <c r="A187" t="s">
        <v>32</v>
      </c>
      <c r="B187" t="s">
        <v>32</v>
      </c>
    </row>
    <row r="188" spans="1:2" x14ac:dyDescent="0.25">
      <c r="A188" t="s">
        <v>32</v>
      </c>
      <c r="B188" t="s">
        <v>32</v>
      </c>
    </row>
    <row r="189" spans="1:2" x14ac:dyDescent="0.25">
      <c r="A189" t="s">
        <v>32</v>
      </c>
      <c r="B189" t="s">
        <v>32</v>
      </c>
    </row>
    <row r="190" spans="1:2" x14ac:dyDescent="0.25">
      <c r="A190" t="s">
        <v>32</v>
      </c>
      <c r="B190" t="s">
        <v>32</v>
      </c>
    </row>
    <row r="191" spans="1:2" x14ac:dyDescent="0.25">
      <c r="A191" t="s">
        <v>32</v>
      </c>
      <c r="B191" t="s">
        <v>32</v>
      </c>
    </row>
    <row r="192" spans="1:2" x14ac:dyDescent="0.25">
      <c r="A192" t="s">
        <v>32</v>
      </c>
      <c r="B192" t="s">
        <v>32</v>
      </c>
    </row>
    <row r="193" spans="1:2" x14ac:dyDescent="0.25">
      <c r="A193" t="s">
        <v>32</v>
      </c>
      <c r="B193" t="s">
        <v>32</v>
      </c>
    </row>
    <row r="194" spans="1:2" x14ac:dyDescent="0.25">
      <c r="A194" t="s">
        <v>32</v>
      </c>
      <c r="B194" t="s">
        <v>32</v>
      </c>
    </row>
    <row r="195" spans="1:2" x14ac:dyDescent="0.25">
      <c r="A195" t="s">
        <v>32</v>
      </c>
      <c r="B195" t="s">
        <v>32</v>
      </c>
    </row>
    <row r="196" spans="1:2" x14ac:dyDescent="0.25">
      <c r="A196" t="s">
        <v>32</v>
      </c>
      <c r="B196" t="s">
        <v>32</v>
      </c>
    </row>
    <row r="197" spans="1:2" x14ac:dyDescent="0.25">
      <c r="A197" t="s">
        <v>32</v>
      </c>
      <c r="B197" t="s">
        <v>32</v>
      </c>
    </row>
    <row r="198" spans="1:2" x14ac:dyDescent="0.25">
      <c r="A198" t="s">
        <v>32</v>
      </c>
      <c r="B198" t="s">
        <v>32</v>
      </c>
    </row>
    <row r="199" spans="1:2" x14ac:dyDescent="0.25">
      <c r="A199" t="s">
        <v>32</v>
      </c>
      <c r="B199" t="s">
        <v>32</v>
      </c>
    </row>
    <row r="200" spans="1:2" x14ac:dyDescent="0.25">
      <c r="A200" t="s">
        <v>32</v>
      </c>
      <c r="B200" t="s">
        <v>32</v>
      </c>
    </row>
    <row r="201" spans="1:2" x14ac:dyDescent="0.25">
      <c r="A201" t="s">
        <v>32</v>
      </c>
      <c r="B201" t="s">
        <v>32</v>
      </c>
    </row>
    <row r="202" spans="1:2" x14ac:dyDescent="0.25">
      <c r="A202" t="s">
        <v>32</v>
      </c>
      <c r="B202" t="s">
        <v>32</v>
      </c>
    </row>
    <row r="203" spans="1:2" x14ac:dyDescent="0.25">
      <c r="A203" t="s">
        <v>32</v>
      </c>
      <c r="B203" t="s">
        <v>32</v>
      </c>
    </row>
    <row r="204" spans="1:2" x14ac:dyDescent="0.25">
      <c r="A204" t="s">
        <v>32</v>
      </c>
      <c r="B204" t="s">
        <v>32</v>
      </c>
    </row>
    <row r="205" spans="1:2" x14ac:dyDescent="0.25">
      <c r="A205" t="s">
        <v>32</v>
      </c>
      <c r="B205" t="s">
        <v>32</v>
      </c>
    </row>
    <row r="206" spans="1:2" x14ac:dyDescent="0.25">
      <c r="A206" t="s">
        <v>32</v>
      </c>
      <c r="B206" t="s">
        <v>32</v>
      </c>
    </row>
    <row r="207" spans="1:2" x14ac:dyDescent="0.25">
      <c r="A207" t="s">
        <v>32</v>
      </c>
      <c r="B207" t="s">
        <v>32</v>
      </c>
    </row>
    <row r="208" spans="1:2" x14ac:dyDescent="0.25">
      <c r="A208" t="s">
        <v>32</v>
      </c>
      <c r="B208" t="s">
        <v>32</v>
      </c>
    </row>
    <row r="209" spans="1:2" x14ac:dyDescent="0.25">
      <c r="A209" t="s">
        <v>32</v>
      </c>
      <c r="B209" t="s">
        <v>32</v>
      </c>
    </row>
    <row r="210" spans="1:2" x14ac:dyDescent="0.25">
      <c r="A210" t="s">
        <v>32</v>
      </c>
      <c r="B210" t="s">
        <v>32</v>
      </c>
    </row>
    <row r="211" spans="1:2" x14ac:dyDescent="0.25">
      <c r="A211" t="s">
        <v>32</v>
      </c>
      <c r="B211" t="s">
        <v>32</v>
      </c>
    </row>
    <row r="212" spans="1:2" x14ac:dyDescent="0.25">
      <c r="A212" t="s">
        <v>32</v>
      </c>
      <c r="B212" t="s">
        <v>32</v>
      </c>
    </row>
    <row r="213" spans="1:2" x14ac:dyDescent="0.25">
      <c r="A213" t="s">
        <v>32</v>
      </c>
      <c r="B213" t="s">
        <v>32</v>
      </c>
    </row>
    <row r="214" spans="1:2" x14ac:dyDescent="0.25">
      <c r="A214" t="s">
        <v>32</v>
      </c>
      <c r="B214" t="s">
        <v>32</v>
      </c>
    </row>
    <row r="215" spans="1:2" x14ac:dyDescent="0.25">
      <c r="A215" t="s">
        <v>32</v>
      </c>
      <c r="B215" t="s">
        <v>32</v>
      </c>
    </row>
    <row r="216" spans="1:2" x14ac:dyDescent="0.25">
      <c r="A216" t="s">
        <v>32</v>
      </c>
      <c r="B216" t="s">
        <v>32</v>
      </c>
    </row>
    <row r="217" spans="1:2" x14ac:dyDescent="0.25">
      <c r="A217" t="s">
        <v>32</v>
      </c>
      <c r="B217" t="s">
        <v>32</v>
      </c>
    </row>
    <row r="218" spans="1:2" x14ac:dyDescent="0.25">
      <c r="A218" t="s">
        <v>32</v>
      </c>
      <c r="B218" t="s">
        <v>32</v>
      </c>
    </row>
    <row r="219" spans="1:2" x14ac:dyDescent="0.25">
      <c r="A219" t="s">
        <v>32</v>
      </c>
      <c r="B219" t="s">
        <v>32</v>
      </c>
    </row>
    <row r="220" spans="1:2" x14ac:dyDescent="0.25">
      <c r="A220" t="s">
        <v>32</v>
      </c>
      <c r="B220" t="s">
        <v>32</v>
      </c>
    </row>
    <row r="221" spans="1:2" x14ac:dyDescent="0.25">
      <c r="A221" t="s">
        <v>32</v>
      </c>
      <c r="B221" t="s">
        <v>32</v>
      </c>
    </row>
    <row r="222" spans="1:2" x14ac:dyDescent="0.25">
      <c r="A222" t="s">
        <v>32</v>
      </c>
      <c r="B222" t="s">
        <v>32</v>
      </c>
    </row>
    <row r="223" spans="1:2" x14ac:dyDescent="0.25">
      <c r="A223" t="s">
        <v>32</v>
      </c>
      <c r="B223" t="s">
        <v>32</v>
      </c>
    </row>
    <row r="224" spans="1:2" x14ac:dyDescent="0.25">
      <c r="A224" t="s">
        <v>32</v>
      </c>
      <c r="B224" t="s">
        <v>32</v>
      </c>
    </row>
    <row r="225" spans="1:2" x14ac:dyDescent="0.25">
      <c r="A225" t="s">
        <v>32</v>
      </c>
      <c r="B225" t="s">
        <v>32</v>
      </c>
    </row>
    <row r="226" spans="1:2" x14ac:dyDescent="0.25">
      <c r="A226" t="s">
        <v>32</v>
      </c>
      <c r="B226" t="s">
        <v>32</v>
      </c>
    </row>
    <row r="227" spans="1:2" x14ac:dyDescent="0.25">
      <c r="A227" t="s">
        <v>32</v>
      </c>
      <c r="B227" t="s">
        <v>32</v>
      </c>
    </row>
    <row r="228" spans="1:2" x14ac:dyDescent="0.25">
      <c r="A228" t="s">
        <v>33</v>
      </c>
      <c r="B228" t="s">
        <v>33</v>
      </c>
    </row>
    <row r="229" spans="1:2" x14ac:dyDescent="0.25">
      <c r="A229" t="s">
        <v>33</v>
      </c>
      <c r="B229" t="s">
        <v>33</v>
      </c>
    </row>
    <row r="230" spans="1:2" x14ac:dyDescent="0.25">
      <c r="A230" t="s">
        <v>33</v>
      </c>
      <c r="B230" t="s">
        <v>33</v>
      </c>
    </row>
    <row r="231" spans="1:2" x14ac:dyDescent="0.25">
      <c r="A231" t="s">
        <v>33</v>
      </c>
      <c r="B231" t="s">
        <v>33</v>
      </c>
    </row>
    <row r="232" spans="1:2" x14ac:dyDescent="0.25">
      <c r="A232" t="s">
        <v>33</v>
      </c>
      <c r="B232" t="s">
        <v>33</v>
      </c>
    </row>
    <row r="233" spans="1:2" x14ac:dyDescent="0.25">
      <c r="A233" t="s">
        <v>33</v>
      </c>
      <c r="B233" t="s">
        <v>33</v>
      </c>
    </row>
    <row r="234" spans="1:2" x14ac:dyDescent="0.25">
      <c r="A234" t="s">
        <v>33</v>
      </c>
      <c r="B234" t="s">
        <v>33</v>
      </c>
    </row>
    <row r="235" spans="1:2" x14ac:dyDescent="0.25">
      <c r="A235" t="s">
        <v>33</v>
      </c>
      <c r="B235" t="s">
        <v>33</v>
      </c>
    </row>
    <row r="236" spans="1:2" x14ac:dyDescent="0.25">
      <c r="A236" t="s">
        <v>33</v>
      </c>
      <c r="B236" t="s">
        <v>33</v>
      </c>
    </row>
    <row r="237" spans="1:2" x14ac:dyDescent="0.25">
      <c r="A237" t="s">
        <v>33</v>
      </c>
      <c r="B237" t="s">
        <v>33</v>
      </c>
    </row>
    <row r="238" spans="1:2" x14ac:dyDescent="0.25">
      <c r="A238" t="s">
        <v>33</v>
      </c>
      <c r="B238" t="s">
        <v>33</v>
      </c>
    </row>
    <row r="239" spans="1:2" x14ac:dyDescent="0.25">
      <c r="A239" t="s">
        <v>33</v>
      </c>
      <c r="B239" t="s">
        <v>33</v>
      </c>
    </row>
    <row r="240" spans="1:2" x14ac:dyDescent="0.25">
      <c r="A240" t="s">
        <v>33</v>
      </c>
      <c r="B240" t="s">
        <v>33</v>
      </c>
    </row>
    <row r="241" spans="1:2" x14ac:dyDescent="0.25">
      <c r="A241" t="s">
        <v>33</v>
      </c>
      <c r="B241" t="s">
        <v>33</v>
      </c>
    </row>
    <row r="242" spans="1:2" x14ac:dyDescent="0.25">
      <c r="A242" t="s">
        <v>33</v>
      </c>
      <c r="B242" t="s">
        <v>33</v>
      </c>
    </row>
    <row r="243" spans="1:2" x14ac:dyDescent="0.25">
      <c r="A243" t="s">
        <v>33</v>
      </c>
      <c r="B243" t="s">
        <v>33</v>
      </c>
    </row>
    <row r="244" spans="1:2" x14ac:dyDescent="0.25">
      <c r="A244" t="s">
        <v>33</v>
      </c>
      <c r="B244" t="s">
        <v>33</v>
      </c>
    </row>
    <row r="245" spans="1:2" x14ac:dyDescent="0.25">
      <c r="A245" t="s">
        <v>33</v>
      </c>
      <c r="B245" t="s">
        <v>33</v>
      </c>
    </row>
    <row r="246" spans="1:2" x14ac:dyDescent="0.25">
      <c r="A246" t="s">
        <v>33</v>
      </c>
      <c r="B246" t="s">
        <v>33</v>
      </c>
    </row>
    <row r="247" spans="1:2" x14ac:dyDescent="0.25">
      <c r="A247" t="s">
        <v>33</v>
      </c>
      <c r="B247" t="s">
        <v>33</v>
      </c>
    </row>
    <row r="248" spans="1:2" x14ac:dyDescent="0.25">
      <c r="A248" t="s">
        <v>33</v>
      </c>
      <c r="B248" t="s">
        <v>33</v>
      </c>
    </row>
    <row r="249" spans="1:2" x14ac:dyDescent="0.25">
      <c r="A249" t="s">
        <v>33</v>
      </c>
      <c r="B249" t="s">
        <v>33</v>
      </c>
    </row>
    <row r="250" spans="1:2" x14ac:dyDescent="0.25">
      <c r="A250" t="s">
        <v>33</v>
      </c>
      <c r="B250" t="s">
        <v>33</v>
      </c>
    </row>
    <row r="251" spans="1:2" x14ac:dyDescent="0.25">
      <c r="A251" t="s">
        <v>33</v>
      </c>
      <c r="B251" t="s">
        <v>33</v>
      </c>
    </row>
    <row r="252" spans="1:2" x14ac:dyDescent="0.25">
      <c r="A252" t="s">
        <v>33</v>
      </c>
      <c r="B252" t="s">
        <v>33</v>
      </c>
    </row>
    <row r="253" spans="1:2" x14ac:dyDescent="0.25">
      <c r="A253" t="s">
        <v>33</v>
      </c>
      <c r="B253" t="s">
        <v>33</v>
      </c>
    </row>
    <row r="254" spans="1:2" x14ac:dyDescent="0.25">
      <c r="A254" t="s">
        <v>33</v>
      </c>
      <c r="B254" t="s">
        <v>33</v>
      </c>
    </row>
    <row r="255" spans="1:2" x14ac:dyDescent="0.25">
      <c r="A255" t="s">
        <v>33</v>
      </c>
      <c r="B255" t="s">
        <v>33</v>
      </c>
    </row>
    <row r="256" spans="1:2" x14ac:dyDescent="0.25">
      <c r="A256" t="s">
        <v>33</v>
      </c>
      <c r="B256" t="s">
        <v>33</v>
      </c>
    </row>
    <row r="257" spans="1:2" x14ac:dyDescent="0.25">
      <c r="A257" t="s">
        <v>33</v>
      </c>
      <c r="B257" t="s">
        <v>33</v>
      </c>
    </row>
    <row r="258" spans="1:2" x14ac:dyDescent="0.25">
      <c r="A258" t="s">
        <v>33</v>
      </c>
      <c r="B258" t="s">
        <v>33</v>
      </c>
    </row>
    <row r="259" spans="1:2" x14ac:dyDescent="0.25">
      <c r="A259" t="s">
        <v>33</v>
      </c>
      <c r="B259" t="s">
        <v>33</v>
      </c>
    </row>
    <row r="260" spans="1:2" x14ac:dyDescent="0.25">
      <c r="A260" t="s">
        <v>33</v>
      </c>
      <c r="B260" t="s">
        <v>33</v>
      </c>
    </row>
    <row r="261" spans="1:2" x14ac:dyDescent="0.25">
      <c r="A261" t="s">
        <v>33</v>
      </c>
      <c r="B261" t="s">
        <v>33</v>
      </c>
    </row>
    <row r="262" spans="1:2" x14ac:dyDescent="0.25">
      <c r="A262" t="s">
        <v>33</v>
      </c>
      <c r="B262" t="s">
        <v>33</v>
      </c>
    </row>
    <row r="263" spans="1:2" x14ac:dyDescent="0.25">
      <c r="A263" t="s">
        <v>33</v>
      </c>
      <c r="B263" t="s">
        <v>33</v>
      </c>
    </row>
    <row r="264" spans="1:2" x14ac:dyDescent="0.25">
      <c r="A264" t="s">
        <v>33</v>
      </c>
      <c r="B264" t="s">
        <v>33</v>
      </c>
    </row>
    <row r="265" spans="1:2" x14ac:dyDescent="0.25">
      <c r="A265" t="s">
        <v>33</v>
      </c>
      <c r="B265" t="s">
        <v>33</v>
      </c>
    </row>
    <row r="266" spans="1:2" x14ac:dyDescent="0.25">
      <c r="A266" t="s">
        <v>33</v>
      </c>
      <c r="B266" t="s">
        <v>33</v>
      </c>
    </row>
    <row r="267" spans="1:2" x14ac:dyDescent="0.25">
      <c r="A267" t="s">
        <v>33</v>
      </c>
      <c r="B267" t="s">
        <v>33</v>
      </c>
    </row>
    <row r="268" spans="1:2" x14ac:dyDescent="0.25">
      <c r="A268" t="s">
        <v>33</v>
      </c>
      <c r="B268" t="s">
        <v>33</v>
      </c>
    </row>
    <row r="269" spans="1:2" x14ac:dyDescent="0.25">
      <c r="A269" t="s">
        <v>33</v>
      </c>
      <c r="B269" t="s">
        <v>33</v>
      </c>
    </row>
    <row r="270" spans="1:2" x14ac:dyDescent="0.25">
      <c r="A270" t="s">
        <v>33</v>
      </c>
      <c r="B270" t="s">
        <v>33</v>
      </c>
    </row>
    <row r="271" spans="1:2" x14ac:dyDescent="0.25">
      <c r="A271" t="s">
        <v>33</v>
      </c>
      <c r="B271" t="s">
        <v>33</v>
      </c>
    </row>
    <row r="272" spans="1:2" x14ac:dyDescent="0.25">
      <c r="A272" t="s">
        <v>33</v>
      </c>
      <c r="B272" t="s">
        <v>33</v>
      </c>
    </row>
    <row r="273" spans="1:2" x14ac:dyDescent="0.25">
      <c r="A273" t="s">
        <v>31</v>
      </c>
      <c r="B273" t="s">
        <v>31</v>
      </c>
    </row>
    <row r="274" spans="1:2" x14ac:dyDescent="0.25">
      <c r="A274" t="s">
        <v>31</v>
      </c>
      <c r="B274" t="s">
        <v>31</v>
      </c>
    </row>
    <row r="275" spans="1:2" x14ac:dyDescent="0.25">
      <c r="A275" t="s">
        <v>31</v>
      </c>
      <c r="B275" t="s">
        <v>31</v>
      </c>
    </row>
    <row r="276" spans="1:2" x14ac:dyDescent="0.25">
      <c r="A276" t="s">
        <v>31</v>
      </c>
      <c r="B276" t="s">
        <v>31</v>
      </c>
    </row>
    <row r="277" spans="1:2" x14ac:dyDescent="0.25">
      <c r="A277" t="s">
        <v>31</v>
      </c>
      <c r="B277" t="s">
        <v>31</v>
      </c>
    </row>
    <row r="278" spans="1:2" x14ac:dyDescent="0.25">
      <c r="A278" t="s">
        <v>31</v>
      </c>
      <c r="B278" t="s">
        <v>31</v>
      </c>
    </row>
    <row r="279" spans="1:2" x14ac:dyDescent="0.25">
      <c r="A279" t="s">
        <v>31</v>
      </c>
      <c r="B279" t="s">
        <v>31</v>
      </c>
    </row>
    <row r="280" spans="1:2" x14ac:dyDescent="0.25">
      <c r="A280" t="s">
        <v>31</v>
      </c>
      <c r="B280" t="s">
        <v>31</v>
      </c>
    </row>
    <row r="281" spans="1:2" x14ac:dyDescent="0.25">
      <c r="A281" t="s">
        <v>31</v>
      </c>
      <c r="B281" t="s">
        <v>31</v>
      </c>
    </row>
    <row r="282" spans="1:2" x14ac:dyDescent="0.25">
      <c r="A282" t="s">
        <v>31</v>
      </c>
      <c r="B282" t="s">
        <v>31</v>
      </c>
    </row>
    <row r="283" spans="1:2" x14ac:dyDescent="0.25">
      <c r="A283" t="s">
        <v>31</v>
      </c>
      <c r="B283" t="s">
        <v>31</v>
      </c>
    </row>
    <row r="284" spans="1:2" x14ac:dyDescent="0.25">
      <c r="A284" t="s">
        <v>31</v>
      </c>
      <c r="B284" t="s">
        <v>31</v>
      </c>
    </row>
    <row r="285" spans="1:2" x14ac:dyDescent="0.25">
      <c r="A285" t="s">
        <v>31</v>
      </c>
      <c r="B285" t="s">
        <v>31</v>
      </c>
    </row>
    <row r="286" spans="1:2" x14ac:dyDescent="0.25">
      <c r="A286" t="s">
        <v>31</v>
      </c>
      <c r="B286" t="s">
        <v>31</v>
      </c>
    </row>
    <row r="287" spans="1:2" x14ac:dyDescent="0.25">
      <c r="A287" t="s">
        <v>31</v>
      </c>
      <c r="B287" t="s">
        <v>31</v>
      </c>
    </row>
    <row r="288" spans="1:2" x14ac:dyDescent="0.25">
      <c r="A288" t="s">
        <v>31</v>
      </c>
      <c r="B288" t="s">
        <v>31</v>
      </c>
    </row>
    <row r="289" spans="1:2" x14ac:dyDescent="0.25">
      <c r="A289" t="s">
        <v>31</v>
      </c>
      <c r="B289" t="s">
        <v>31</v>
      </c>
    </row>
    <row r="290" spans="1:2" x14ac:dyDescent="0.25">
      <c r="A290" t="s">
        <v>31</v>
      </c>
      <c r="B290" t="s">
        <v>31</v>
      </c>
    </row>
    <row r="291" spans="1:2" x14ac:dyDescent="0.25">
      <c r="A291" t="s">
        <v>31</v>
      </c>
      <c r="B291" t="s">
        <v>31</v>
      </c>
    </row>
    <row r="292" spans="1:2" x14ac:dyDescent="0.25">
      <c r="A292" t="s">
        <v>31</v>
      </c>
      <c r="B292" t="s">
        <v>31</v>
      </c>
    </row>
    <row r="293" spans="1:2" x14ac:dyDescent="0.25">
      <c r="A293" t="s">
        <v>31</v>
      </c>
      <c r="B293" t="s">
        <v>31</v>
      </c>
    </row>
    <row r="294" spans="1:2" x14ac:dyDescent="0.25">
      <c r="A294" t="s">
        <v>31</v>
      </c>
      <c r="B294" t="s">
        <v>31</v>
      </c>
    </row>
    <row r="295" spans="1:2" x14ac:dyDescent="0.25">
      <c r="A295" t="s">
        <v>31</v>
      </c>
      <c r="B295" t="s">
        <v>31</v>
      </c>
    </row>
    <row r="296" spans="1:2" x14ac:dyDescent="0.25">
      <c r="A296" t="s">
        <v>31</v>
      </c>
      <c r="B296" t="s">
        <v>31</v>
      </c>
    </row>
    <row r="297" spans="1:2" x14ac:dyDescent="0.25">
      <c r="A297" t="s">
        <v>31</v>
      </c>
      <c r="B297" t="s">
        <v>31</v>
      </c>
    </row>
    <row r="298" spans="1:2" x14ac:dyDescent="0.25">
      <c r="A298" t="s">
        <v>31</v>
      </c>
      <c r="B298" t="s">
        <v>31</v>
      </c>
    </row>
    <row r="299" spans="1:2" x14ac:dyDescent="0.25">
      <c r="A299" t="s">
        <v>31</v>
      </c>
      <c r="B299" t="s">
        <v>31</v>
      </c>
    </row>
    <row r="300" spans="1:2" x14ac:dyDescent="0.25">
      <c r="A300" t="s">
        <v>31</v>
      </c>
      <c r="B300" t="s">
        <v>31</v>
      </c>
    </row>
    <row r="301" spans="1:2" x14ac:dyDescent="0.25">
      <c r="A301" t="s">
        <v>0</v>
      </c>
    </row>
    <row r="302" spans="1:2" x14ac:dyDescent="0.25">
      <c r="A302" t="s">
        <v>0</v>
      </c>
    </row>
    <row r="303" spans="1:2" x14ac:dyDescent="0.25">
      <c r="A303" t="s">
        <v>0</v>
      </c>
    </row>
    <row r="304" spans="1:2" x14ac:dyDescent="0.25">
      <c r="A304" t="s">
        <v>0</v>
      </c>
    </row>
    <row r="305" spans="1:1" x14ac:dyDescent="0.25">
      <c r="A305" t="s">
        <v>0</v>
      </c>
    </row>
    <row r="306" spans="1:1" x14ac:dyDescent="0.25">
      <c r="A306" t="s">
        <v>0</v>
      </c>
    </row>
    <row r="307" spans="1:1" x14ac:dyDescent="0.25">
      <c r="A307" t="s">
        <v>0</v>
      </c>
    </row>
    <row r="308" spans="1:1" x14ac:dyDescent="0.25">
      <c r="A308" t="s">
        <v>0</v>
      </c>
    </row>
    <row r="309" spans="1:1" x14ac:dyDescent="0.25">
      <c r="A309" t="s">
        <v>0</v>
      </c>
    </row>
    <row r="310" spans="1:1" x14ac:dyDescent="0.25">
      <c r="A310" t="s">
        <v>0</v>
      </c>
    </row>
    <row r="311" spans="1:1" x14ac:dyDescent="0.25">
      <c r="A311" t="s">
        <v>0</v>
      </c>
    </row>
    <row r="312" spans="1:1" x14ac:dyDescent="0.25">
      <c r="A312" t="s">
        <v>0</v>
      </c>
    </row>
    <row r="313" spans="1:1" x14ac:dyDescent="0.25">
      <c r="A313" t="s">
        <v>0</v>
      </c>
    </row>
    <row r="314" spans="1:1" x14ac:dyDescent="0.25">
      <c r="A314" t="s">
        <v>0</v>
      </c>
    </row>
    <row r="315" spans="1:1" x14ac:dyDescent="0.25">
      <c r="A315" t="s">
        <v>0</v>
      </c>
    </row>
    <row r="316" spans="1:1" x14ac:dyDescent="0.25">
      <c r="A316" t="s">
        <v>0</v>
      </c>
    </row>
    <row r="317" spans="1:1" x14ac:dyDescent="0.25">
      <c r="A317" t="s">
        <v>0</v>
      </c>
    </row>
    <row r="318" spans="1:1" x14ac:dyDescent="0.25">
      <c r="A318" t="s">
        <v>0</v>
      </c>
    </row>
    <row r="319" spans="1:1" x14ac:dyDescent="0.25">
      <c r="A319" t="s">
        <v>0</v>
      </c>
    </row>
    <row r="320" spans="1:1" x14ac:dyDescent="0.25">
      <c r="A320" t="s">
        <v>0</v>
      </c>
    </row>
  </sheetData>
  <sortState xmlns:xlrd2="http://schemas.microsoft.com/office/spreadsheetml/2017/richdata2" ref="A2:B320">
    <sortCondition ref="B1:B32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G10" sqref="G10"/>
    </sheetView>
  </sheetViews>
  <sheetFormatPr defaultRowHeight="15" x14ac:dyDescent="0.25"/>
  <sheetData>
    <row r="1" spans="1:9" x14ac:dyDescent="0.25">
      <c r="A1" s="2">
        <v>-158.07400000000001</v>
      </c>
      <c r="B1">
        <v>-170.1</v>
      </c>
    </row>
    <row r="2" spans="1:9" x14ac:dyDescent="0.25">
      <c r="A2">
        <v>-161.47999999999999</v>
      </c>
      <c r="B2">
        <v>-192.5</v>
      </c>
      <c r="D2">
        <f>CORREL(A:A,B:B)</f>
        <v>-0.11437565317621111</v>
      </c>
      <c r="E2" t="s">
        <v>51</v>
      </c>
    </row>
    <row r="3" spans="1:9" x14ac:dyDescent="0.25">
      <c r="A3">
        <v>-146.51599999999999</v>
      </c>
      <c r="B3">
        <v>-177.4</v>
      </c>
    </row>
    <row r="4" spans="1:9" x14ac:dyDescent="0.25">
      <c r="A4">
        <v>-110.291</v>
      </c>
      <c r="B4">
        <v>-218</v>
      </c>
      <c r="D4">
        <f>TTEST(A:A,B:B,1,3)</f>
        <v>0.11814900109030969</v>
      </c>
      <c r="E4" t="s">
        <v>52</v>
      </c>
    </row>
    <row r="5" spans="1:9" x14ac:dyDescent="0.25">
      <c r="A5">
        <v>-162.31700000000001</v>
      </c>
      <c r="B5">
        <v>-175.3</v>
      </c>
      <c r="I5" t="s">
        <v>53</v>
      </c>
    </row>
    <row r="6" spans="1:9" x14ac:dyDescent="0.25">
      <c r="A6">
        <v>-143.26599999999999</v>
      </c>
      <c r="B6">
        <v>-139.5</v>
      </c>
      <c r="D6" t="s">
        <v>54</v>
      </c>
      <c r="E6" s="2">
        <v>0.1</v>
      </c>
      <c r="G6">
        <f>D4*2</f>
        <v>0.23629800218061939</v>
      </c>
      <c r="I6">
        <f>IF(D4&lt;E6,1,0)</f>
        <v>0</v>
      </c>
    </row>
    <row r="7" spans="1:9" x14ac:dyDescent="0.25">
      <c r="A7">
        <v>-160.90299999999999</v>
      </c>
      <c r="B7">
        <v>-180</v>
      </c>
    </row>
    <row r="8" spans="1:9" x14ac:dyDescent="0.25">
      <c r="A8">
        <v>-160.74299999999999</v>
      </c>
      <c r="B8">
        <v>-160.80000000000001</v>
      </c>
    </row>
    <row r="9" spans="1:9" x14ac:dyDescent="0.25">
      <c r="A9">
        <v>-137.94</v>
      </c>
      <c r="B9">
        <v>-114.8</v>
      </c>
      <c r="D9" t="s">
        <v>55</v>
      </c>
      <c r="E9">
        <f>FTEST(A:A,B:B)</f>
        <v>0.38378378635734206</v>
      </c>
    </row>
    <row r="10" spans="1:9" x14ac:dyDescent="0.25">
      <c r="A10">
        <v>-122.842</v>
      </c>
      <c r="B10">
        <v>-171</v>
      </c>
      <c r="F10" t="s">
        <v>56</v>
      </c>
      <c r="G10">
        <f>1-E9</f>
        <v>0.61621621364265788</v>
      </c>
      <c r="I10" t="s">
        <v>49</v>
      </c>
    </row>
    <row r="11" spans="1:9" x14ac:dyDescent="0.25">
      <c r="A11">
        <v>-189.87200000000001</v>
      </c>
      <c r="B11">
        <v>-193.1</v>
      </c>
      <c r="D11" t="s">
        <v>54</v>
      </c>
      <c r="E11" s="2">
        <v>0.01</v>
      </c>
      <c r="I11">
        <f>IF(E11&gt;E9,0,1)</f>
        <v>1</v>
      </c>
    </row>
    <row r="12" spans="1:9" x14ac:dyDescent="0.25">
      <c r="A12">
        <v>-155.245</v>
      </c>
      <c r="B12">
        <v>-215.8</v>
      </c>
    </row>
    <row r="13" spans="1:9" x14ac:dyDescent="0.25">
      <c r="A13">
        <v>-96.343999999999994</v>
      </c>
      <c r="B13">
        <v>-272.8</v>
      </c>
    </row>
    <row r="14" spans="1:9" x14ac:dyDescent="0.25">
      <c r="A14">
        <v>-195.38499999999999</v>
      </c>
      <c r="B14">
        <v>-149.19999999999999</v>
      </c>
    </row>
    <row r="15" spans="1:9" x14ac:dyDescent="0.25">
      <c r="A15">
        <v>-171.053</v>
      </c>
      <c r="B15">
        <v>-157.19999999999999</v>
      </c>
    </row>
    <row r="16" spans="1:9" x14ac:dyDescent="0.25">
      <c r="A16">
        <v>-70.103999999999999</v>
      </c>
      <c r="B16">
        <v>-172.7</v>
      </c>
    </row>
    <row r="17" spans="1:2" x14ac:dyDescent="0.25">
      <c r="A17">
        <v>-179.947</v>
      </c>
      <c r="B17">
        <v>-204</v>
      </c>
    </row>
    <row r="18" spans="1:2" x14ac:dyDescent="0.25">
      <c r="A18">
        <v>-194.893</v>
      </c>
      <c r="B18">
        <v>-227.4</v>
      </c>
    </row>
    <row r="19" spans="1:2" x14ac:dyDescent="0.25">
      <c r="A19">
        <v>-187.05500000000001</v>
      </c>
      <c r="B19">
        <v>-193.3</v>
      </c>
    </row>
    <row r="20" spans="1:2" x14ac:dyDescent="0.25">
      <c r="A20">
        <v>-169.208</v>
      </c>
      <c r="B20">
        <v>-175.9</v>
      </c>
    </row>
    <row r="21" spans="1:2" x14ac:dyDescent="0.25">
      <c r="A21">
        <v>-150.40600000000001</v>
      </c>
      <c r="B21">
        <v>-189.3</v>
      </c>
    </row>
    <row r="22" spans="1:2" x14ac:dyDescent="0.25">
      <c r="A22">
        <v>-169.93700000000001</v>
      </c>
      <c r="B22">
        <v>-175.6</v>
      </c>
    </row>
    <row r="23" spans="1:2" x14ac:dyDescent="0.25">
      <c r="A23">
        <v>-113.253</v>
      </c>
      <c r="B23">
        <v>-173.9</v>
      </c>
    </row>
    <row r="24" spans="1:2" x14ac:dyDescent="0.25">
      <c r="A24">
        <v>-172.72900000000001</v>
      </c>
      <c r="B24">
        <v>-134</v>
      </c>
    </row>
    <row r="25" spans="1:2" x14ac:dyDescent="0.25">
      <c r="A25">
        <v>-154.10499999999999</v>
      </c>
      <c r="B25">
        <v>-152.69999999999999</v>
      </c>
    </row>
    <row r="26" spans="1:2" x14ac:dyDescent="0.25">
      <c r="A26">
        <v>-174.60300000000001</v>
      </c>
      <c r="B26">
        <v>-168.9</v>
      </c>
    </row>
    <row r="27" spans="1:2" x14ac:dyDescent="0.25">
      <c r="A27">
        <v>-82.245999999999995</v>
      </c>
      <c r="B27">
        <v>-163.1</v>
      </c>
    </row>
    <row r="28" spans="1:2" x14ac:dyDescent="0.25">
      <c r="A28">
        <v>-167.691</v>
      </c>
      <c r="B28">
        <v>-135.80000000000001</v>
      </c>
    </row>
    <row r="29" spans="1:2" x14ac:dyDescent="0.25">
      <c r="A29">
        <v>-145.84399999999999</v>
      </c>
      <c r="B29">
        <v>-163.5</v>
      </c>
    </row>
    <row r="30" spans="1:2" x14ac:dyDescent="0.25">
      <c r="A30">
        <v>-179.28100000000001</v>
      </c>
      <c r="B30">
        <v>-193.3</v>
      </c>
    </row>
    <row r="31" spans="1:2" x14ac:dyDescent="0.25">
      <c r="A31">
        <v>-166.78100000000001</v>
      </c>
      <c r="B31">
        <v>-181.1</v>
      </c>
    </row>
    <row r="32" spans="1:2" x14ac:dyDescent="0.25">
      <c r="A32">
        <v>-174.05500000000001</v>
      </c>
      <c r="B32">
        <v>-148</v>
      </c>
    </row>
    <row r="33" spans="1:2" x14ac:dyDescent="0.25">
      <c r="A33">
        <v>-165.79</v>
      </c>
      <c r="B33">
        <v>-206.2</v>
      </c>
    </row>
    <row r="34" spans="1:2" x14ac:dyDescent="0.25">
      <c r="A34">
        <v>-216.52</v>
      </c>
      <c r="B34">
        <v>-103</v>
      </c>
    </row>
    <row r="35" spans="1:2" x14ac:dyDescent="0.25">
      <c r="A35">
        <v>-159.291</v>
      </c>
      <c r="B35">
        <v>-181.4</v>
      </c>
    </row>
    <row r="36" spans="1:2" x14ac:dyDescent="0.25">
      <c r="A36">
        <v>-142.53700000000001</v>
      </c>
      <c r="B36">
        <v>-149.30000000000001</v>
      </c>
    </row>
    <row r="37" spans="1:2" x14ac:dyDescent="0.25">
      <c r="A37">
        <v>-146.922</v>
      </c>
      <c r="B37">
        <v>-191.1</v>
      </c>
    </row>
    <row r="38" spans="1:2" x14ac:dyDescent="0.25">
      <c r="A38">
        <v>-179.87100000000001</v>
      </c>
      <c r="B38">
        <v>-165.5</v>
      </c>
    </row>
    <row r="39" spans="1:2" x14ac:dyDescent="0.25">
      <c r="A39">
        <v>-182.345</v>
      </c>
      <c r="B39">
        <v>-169.7</v>
      </c>
    </row>
    <row r="40" spans="1:2" x14ac:dyDescent="0.25">
      <c r="A40">
        <v>-161.19</v>
      </c>
      <c r="B40">
        <v>-203.9</v>
      </c>
    </row>
    <row r="41" spans="1:2" x14ac:dyDescent="0.25">
      <c r="A41">
        <v>-204.21299999999999</v>
      </c>
      <c r="B41">
        <v>-162.4</v>
      </c>
    </row>
    <row r="42" spans="1:2" x14ac:dyDescent="0.25">
      <c r="A42">
        <v>-110.33199999999999</v>
      </c>
      <c r="B42">
        <v>-163.19999999999999</v>
      </c>
    </row>
    <row r="43" spans="1:2" x14ac:dyDescent="0.25">
      <c r="A43">
        <v>-220.87799999999999</v>
      </c>
      <c r="B43">
        <v>-143.19999999999999</v>
      </c>
    </row>
    <row r="44" spans="1:2" x14ac:dyDescent="0.25">
      <c r="A44">
        <v>-245.858</v>
      </c>
      <c r="B44">
        <v>-129.4</v>
      </c>
    </row>
    <row r="45" spans="1:2" x14ac:dyDescent="0.25">
      <c r="A45">
        <v>-151.41200000000001</v>
      </c>
      <c r="B45">
        <v>-163.9</v>
      </c>
    </row>
    <row r="46" spans="1:2" x14ac:dyDescent="0.25">
      <c r="A46">
        <v>-165.81100000000001</v>
      </c>
      <c r="B46">
        <v>-136.9</v>
      </c>
    </row>
    <row r="47" spans="1:2" x14ac:dyDescent="0.25">
      <c r="A47">
        <v>-199.80699999999999</v>
      </c>
      <c r="B47">
        <v>-156.69999999999999</v>
      </c>
    </row>
    <row r="48" spans="1:2" x14ac:dyDescent="0.25">
      <c r="A48">
        <v>-152.864</v>
      </c>
      <c r="B48">
        <v>-151.9</v>
      </c>
    </row>
    <row r="49" spans="1:2" x14ac:dyDescent="0.25">
      <c r="A49">
        <v>-168.18899999999999</v>
      </c>
      <c r="B49">
        <v>-134.4</v>
      </c>
    </row>
    <row r="50" spans="1:2" x14ac:dyDescent="0.25">
      <c r="A50">
        <v>-168.68299999999999</v>
      </c>
      <c r="B50">
        <v>-108.3</v>
      </c>
    </row>
    <row r="51" spans="1:2" x14ac:dyDescent="0.25">
      <c r="A51">
        <v>-190.15199999999999</v>
      </c>
      <c r="B51">
        <v>-206.5</v>
      </c>
    </row>
    <row r="52" spans="1:2" x14ac:dyDescent="0.25">
      <c r="A52">
        <v>-168.185</v>
      </c>
      <c r="B52">
        <v>-76.599999999999994</v>
      </c>
    </row>
    <row r="53" spans="1:2" x14ac:dyDescent="0.25">
      <c r="A53">
        <v>-161.86000000000001</v>
      </c>
      <c r="B53">
        <v>-186</v>
      </c>
    </row>
    <row r="54" spans="1:2" x14ac:dyDescent="0.25">
      <c r="A54">
        <v>-145.30500000000001</v>
      </c>
      <c r="B54">
        <v>-185.8</v>
      </c>
    </row>
    <row r="55" spans="1:2" x14ac:dyDescent="0.25">
      <c r="A55">
        <v>-214.05</v>
      </c>
      <c r="B55">
        <v>-145.4</v>
      </c>
    </row>
    <row r="56" spans="1:2" x14ac:dyDescent="0.25">
      <c r="A56">
        <v>-116.185</v>
      </c>
      <c r="B56">
        <v>-132.6</v>
      </c>
    </row>
    <row r="57" spans="1:2" x14ac:dyDescent="0.25">
      <c r="A57">
        <v>-170.46799999999999</v>
      </c>
      <c r="B57">
        <v>-143.9</v>
      </c>
    </row>
    <row r="58" spans="1:2" x14ac:dyDescent="0.25">
      <c r="A58">
        <v>-205.98099999999999</v>
      </c>
      <c r="B58">
        <v>-142.4</v>
      </c>
    </row>
    <row r="59" spans="1:2" x14ac:dyDescent="0.25">
      <c r="A59">
        <v>-211.036</v>
      </c>
      <c r="B59">
        <v>-157.5</v>
      </c>
    </row>
    <row r="60" spans="1:2" x14ac:dyDescent="0.25">
      <c r="A60">
        <v>-157.179</v>
      </c>
      <c r="B60">
        <v>-154.30000000000001</v>
      </c>
    </row>
    <row r="61" spans="1:2" x14ac:dyDescent="0.25">
      <c r="A61">
        <v>-116.133</v>
      </c>
      <c r="B61">
        <v>-196.6</v>
      </c>
    </row>
    <row r="62" spans="1:2" x14ac:dyDescent="0.25">
      <c r="A62">
        <v>-175.863</v>
      </c>
      <c r="B62">
        <v>-155.1</v>
      </c>
    </row>
    <row r="63" spans="1:2" x14ac:dyDescent="0.25">
      <c r="A63">
        <v>-166.30199999999999</v>
      </c>
      <c r="B63">
        <v>-186.8</v>
      </c>
    </row>
    <row r="64" spans="1:2" x14ac:dyDescent="0.25">
      <c r="A64">
        <v>-159.17400000000001</v>
      </c>
      <c r="B64">
        <v>-177.4</v>
      </c>
    </row>
    <row r="65" spans="1:2" x14ac:dyDescent="0.25">
      <c r="A65">
        <v>-155.92599999999999</v>
      </c>
      <c r="B65">
        <v>-134.30000000000001</v>
      </c>
    </row>
    <row r="66" spans="1:2" x14ac:dyDescent="0.25">
      <c r="A66">
        <v>-205.37299999999999</v>
      </c>
      <c r="B66">
        <v>-185.8</v>
      </c>
    </row>
    <row r="67" spans="1:2" x14ac:dyDescent="0.25">
      <c r="A67">
        <v>-160.38499999999999</v>
      </c>
      <c r="B67">
        <v>-208.3</v>
      </c>
    </row>
    <row r="68" spans="1:2" x14ac:dyDescent="0.25">
      <c r="A68">
        <v>-144.11199999999999</v>
      </c>
      <c r="B68">
        <v>-141</v>
      </c>
    </row>
    <row r="69" spans="1:2" x14ac:dyDescent="0.25">
      <c r="A69">
        <v>-126.669</v>
      </c>
      <c r="B69">
        <v>-166.8</v>
      </c>
    </row>
    <row r="70" spans="1:2" x14ac:dyDescent="0.25">
      <c r="A70">
        <v>-182.857</v>
      </c>
      <c r="B70">
        <v>-121.4</v>
      </c>
    </row>
    <row r="71" spans="1:2" x14ac:dyDescent="0.25">
      <c r="A71">
        <v>-153.25</v>
      </c>
      <c r="B71">
        <v>-136.4</v>
      </c>
    </row>
    <row r="72" spans="1:2" x14ac:dyDescent="0.25">
      <c r="A72">
        <v>-156.161</v>
      </c>
      <c r="B72">
        <v>-151.69999999999999</v>
      </c>
    </row>
    <row r="73" spans="1:2" x14ac:dyDescent="0.25">
      <c r="A73">
        <v>-157.04300000000001</v>
      </c>
      <c r="B73">
        <v>-164.2</v>
      </c>
    </row>
    <row r="74" spans="1:2" x14ac:dyDescent="0.25">
      <c r="A74">
        <v>-194.053</v>
      </c>
      <c r="B74">
        <v>-198.4</v>
      </c>
    </row>
    <row r="75" spans="1:2" x14ac:dyDescent="0.25">
      <c r="A75">
        <v>-128.08199999999999</v>
      </c>
      <c r="B75">
        <v>-187.4</v>
      </c>
    </row>
    <row r="76" spans="1:2" x14ac:dyDescent="0.25">
      <c r="A76">
        <v>-187.601</v>
      </c>
      <c r="B76">
        <v>-174.7</v>
      </c>
    </row>
    <row r="77" spans="1:2" x14ac:dyDescent="0.25">
      <c r="A77">
        <v>-141</v>
      </c>
      <c r="B77">
        <v>-166.7</v>
      </c>
    </row>
    <row r="78" spans="1:2" x14ac:dyDescent="0.25">
      <c r="A78">
        <v>-176.82599999999999</v>
      </c>
      <c r="B78">
        <v>-146</v>
      </c>
    </row>
    <row r="79" spans="1:2" x14ac:dyDescent="0.25">
      <c r="A79">
        <v>-231.095</v>
      </c>
      <c r="B79">
        <v>-203.3</v>
      </c>
    </row>
    <row r="80" spans="1:2" x14ac:dyDescent="0.25">
      <c r="A80">
        <v>-155.91499999999999</v>
      </c>
      <c r="B80">
        <v>-183.6</v>
      </c>
    </row>
    <row r="81" spans="1:2" x14ac:dyDescent="0.25">
      <c r="A81">
        <v>-177.77699999999999</v>
      </c>
      <c r="B81">
        <v>-144.30000000000001</v>
      </c>
    </row>
    <row r="82" spans="1:2" x14ac:dyDescent="0.25">
      <c r="A82">
        <v>-190.52099999999999</v>
      </c>
      <c r="B82">
        <v>-143.9</v>
      </c>
    </row>
    <row r="83" spans="1:2" x14ac:dyDescent="0.25">
      <c r="A83">
        <v>-175.363</v>
      </c>
      <c r="B83">
        <v>-131.30000000000001</v>
      </c>
    </row>
    <row r="84" spans="1:2" x14ac:dyDescent="0.25">
      <c r="A84">
        <v>-164.00700000000001</v>
      </c>
      <c r="B84">
        <v>-185.4</v>
      </c>
    </row>
    <row r="85" spans="1:2" x14ac:dyDescent="0.25">
      <c r="A85">
        <v>-187.67099999999999</v>
      </c>
      <c r="B85">
        <v>-178.9</v>
      </c>
    </row>
    <row r="86" spans="1:2" x14ac:dyDescent="0.25">
      <c r="A86">
        <v>-148.762</v>
      </c>
      <c r="B86">
        <v>-164</v>
      </c>
    </row>
    <row r="87" spans="1:2" x14ac:dyDescent="0.25">
      <c r="A87">
        <v>-157.286</v>
      </c>
      <c r="B87">
        <v>-170</v>
      </c>
    </row>
    <row r="88" spans="1:2" x14ac:dyDescent="0.25">
      <c r="A88">
        <v>-220.36099999999999</v>
      </c>
      <c r="B88">
        <v>-163.30000000000001</v>
      </c>
    </row>
    <row r="89" spans="1:2" x14ac:dyDescent="0.25">
      <c r="A89">
        <v>-158.58699999999999</v>
      </c>
      <c r="B89">
        <v>-163.5</v>
      </c>
    </row>
    <row r="90" spans="1:2" x14ac:dyDescent="0.25">
      <c r="A90">
        <v>-172.56399999999999</v>
      </c>
      <c r="B90">
        <v>-154</v>
      </c>
    </row>
    <row r="91" spans="1:2" x14ac:dyDescent="0.25">
      <c r="A91">
        <v>-193.79</v>
      </c>
      <c r="B91">
        <v>-215.2</v>
      </c>
    </row>
    <row r="92" spans="1:2" x14ac:dyDescent="0.25">
      <c r="A92">
        <v>-145.94</v>
      </c>
      <c r="B92">
        <v>-153.1</v>
      </c>
    </row>
    <row r="93" spans="1:2" x14ac:dyDescent="0.25">
      <c r="A93">
        <v>-183.779</v>
      </c>
      <c r="B93">
        <v>-166.8</v>
      </c>
    </row>
    <row r="94" spans="1:2" x14ac:dyDescent="0.25">
      <c r="A94">
        <v>-135.595</v>
      </c>
      <c r="B94">
        <v>-166.3</v>
      </c>
    </row>
    <row r="95" spans="1:2" x14ac:dyDescent="0.25">
      <c r="A95">
        <v>-162.565</v>
      </c>
      <c r="B95">
        <v>-209.3</v>
      </c>
    </row>
    <row r="96" spans="1:2" x14ac:dyDescent="0.25">
      <c r="A96">
        <v>-137.88300000000001</v>
      </c>
      <c r="B96">
        <v>-161.69999999999999</v>
      </c>
    </row>
    <row r="97" spans="1:2" x14ac:dyDescent="0.25">
      <c r="A97">
        <v>-123.497</v>
      </c>
      <c r="B97">
        <v>-175.6</v>
      </c>
    </row>
    <row r="98" spans="1:2" x14ac:dyDescent="0.25">
      <c r="A98">
        <v>-173.292</v>
      </c>
      <c r="B98">
        <v>-180.6</v>
      </c>
    </row>
    <row r="99" spans="1:2" x14ac:dyDescent="0.25">
      <c r="A99">
        <v>-196.43799999999999</v>
      </c>
      <c r="B99">
        <v>-201.5</v>
      </c>
    </row>
    <row r="100" spans="1:2" x14ac:dyDescent="0.25">
      <c r="A100">
        <v>-95.900999999999996</v>
      </c>
      <c r="B100">
        <v>-154.30000000000001</v>
      </c>
    </row>
    <row r="101" spans="1:2" x14ac:dyDescent="0.25">
      <c r="A101">
        <v>-162.05500000000001</v>
      </c>
      <c r="B101">
        <v>-205.5</v>
      </c>
    </row>
    <row r="102" spans="1:2" x14ac:dyDescent="0.25">
      <c r="A102">
        <v>-79.631</v>
      </c>
      <c r="B102">
        <v>-173.3</v>
      </c>
    </row>
    <row r="103" spans="1:2" x14ac:dyDescent="0.25">
      <c r="A103">
        <v>-139.62899999999999</v>
      </c>
      <c r="B103">
        <v>-131.9</v>
      </c>
    </row>
    <row r="104" spans="1:2" x14ac:dyDescent="0.25">
      <c r="A104">
        <v>-133.20699999999999</v>
      </c>
      <c r="B104">
        <v>-195.5</v>
      </c>
    </row>
    <row r="105" spans="1:2" x14ac:dyDescent="0.25">
      <c r="A105">
        <v>-117.715</v>
      </c>
      <c r="B105">
        <v>-160.30000000000001</v>
      </c>
    </row>
    <row r="106" spans="1:2" x14ac:dyDescent="0.25">
      <c r="A106">
        <v>-146.76499999999999</v>
      </c>
      <c r="B106">
        <v>-143.4</v>
      </c>
    </row>
    <row r="107" spans="1:2" x14ac:dyDescent="0.25">
      <c r="A107">
        <v>-123.60899999999999</v>
      </c>
      <c r="B107">
        <v>-174.8</v>
      </c>
    </row>
    <row r="108" spans="1:2" x14ac:dyDescent="0.25">
      <c r="A108">
        <v>-168.404</v>
      </c>
      <c r="B108">
        <v>-163.80000000000001</v>
      </c>
    </row>
    <row r="109" spans="1:2" x14ac:dyDescent="0.25">
      <c r="A109">
        <v>-177.27799999999999</v>
      </c>
      <c r="B109">
        <v>-150.80000000000001</v>
      </c>
    </row>
    <row r="110" spans="1:2" x14ac:dyDescent="0.25">
      <c r="A110">
        <v>-171.798</v>
      </c>
      <c r="B110">
        <v>-167.9</v>
      </c>
    </row>
    <row r="111" spans="1:2" x14ac:dyDescent="0.25">
      <c r="A111">
        <v>-128.44</v>
      </c>
      <c r="B111">
        <v>-135.30000000000001</v>
      </c>
    </row>
    <row r="112" spans="1:2" x14ac:dyDescent="0.25">
      <c r="A112">
        <v>-158.98099999999999</v>
      </c>
      <c r="B112">
        <v>-182.1</v>
      </c>
    </row>
    <row r="113" spans="1:2" x14ac:dyDescent="0.25">
      <c r="A113">
        <v>-173.916</v>
      </c>
      <c r="B113">
        <v>-122.8</v>
      </c>
    </row>
    <row r="114" spans="1:2" x14ac:dyDescent="0.25">
      <c r="A114">
        <v>-154.27199999999999</v>
      </c>
      <c r="B114">
        <v>-162.4</v>
      </c>
    </row>
    <row r="115" spans="1:2" x14ac:dyDescent="0.25">
      <c r="A115">
        <v>-195.43299999999999</v>
      </c>
      <c r="B115">
        <v>-155.5</v>
      </c>
    </row>
    <row r="116" spans="1:2" x14ac:dyDescent="0.25">
      <c r="A116">
        <v>-173.12200000000001</v>
      </c>
      <c r="B116">
        <v>-167.6</v>
      </c>
    </row>
    <row r="117" spans="1:2" x14ac:dyDescent="0.25">
      <c r="A117">
        <v>-163.108</v>
      </c>
      <c r="B117">
        <v>-173.4</v>
      </c>
    </row>
    <row r="118" spans="1:2" x14ac:dyDescent="0.25">
      <c r="A118">
        <v>-157.06200000000001</v>
      </c>
      <c r="B118">
        <v>-115.9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Новый текстовый документ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modified xsi:type="dcterms:W3CDTF">2022-06-03T22:10:45Z</dcterms:modified>
</cp:coreProperties>
</file>