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visol\OneDrive\Documents\ТВМС-2017\Готовое\Файлы\"/>
    </mc:Choice>
  </mc:AlternateContent>
  <xr:revisionPtr revIDLastSave="40" documentId="11_B88F5027723555C4414AF33210F47C3E6F0A6406" xr6:coauthVersionLast="34" xr6:coauthVersionMax="34" xr10:uidLastSave="{11D45ACC-5E26-43C6-8C53-0C0A91C22ED8}"/>
  <bookViews>
    <workbookView xWindow="0" yWindow="0" windowWidth="24000" windowHeight="960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10" i="1"/>
  <c r="B20" i="1" s="1"/>
  <c r="C10" i="1"/>
  <c r="C20" i="1" s="1"/>
  <c r="D10" i="1"/>
  <c r="D20" i="1" s="1"/>
  <c r="C9" i="1"/>
  <c r="C19" i="1" s="1"/>
  <c r="D9" i="1"/>
  <c r="D19" i="1" s="1"/>
  <c r="B9" i="1"/>
  <c r="B19" i="1" s="1"/>
  <c r="C28" i="1"/>
  <c r="C29" i="1"/>
  <c r="C25" i="1"/>
  <c r="C15" i="1"/>
  <c r="B15" i="1"/>
  <c r="D24" i="1"/>
  <c r="C32" i="1"/>
  <c r="D14" i="1"/>
  <c r="C24" i="1"/>
  <c r="C31" i="1"/>
  <c r="D15" i="1"/>
  <c r="B25" i="1"/>
  <c r="C14" i="1"/>
  <c r="B24" i="1"/>
  <c r="B14" i="1"/>
  <c r="C33" i="1"/>
  <c r="C36" i="1"/>
  <c r="D25" i="1"/>
  <c r="B31" i="1" l="1"/>
  <c r="B36" i="1"/>
  <c r="B28" i="1"/>
  <c r="B32" i="1" l="1"/>
  <c r="B33" i="1"/>
</calcChain>
</file>

<file path=xl/sharedStrings.xml><?xml version="1.0" encoding="utf-8"?>
<sst xmlns="http://schemas.openxmlformats.org/spreadsheetml/2006/main" count="46" uniqueCount="19">
  <si>
    <t>Категория</t>
  </si>
  <si>
    <t>Светлый тип</t>
  </si>
  <si>
    <t>Переходный тип</t>
  </si>
  <si>
    <t>Выборка</t>
  </si>
  <si>
    <t>Мужчины</t>
  </si>
  <si>
    <t>Женщины</t>
  </si>
  <si>
    <t>В сумме</t>
  </si>
  <si>
    <t>Число степеней свободы</t>
  </si>
  <si>
    <t>Исходные данные</t>
  </si>
  <si>
    <t>Ожидаемые частоты</t>
  </si>
  <si>
    <t>Расчет наблюдаемого значения Хи-квадрат</t>
  </si>
  <si>
    <t>Результаты</t>
  </si>
  <si>
    <t>Темный тип</t>
  </si>
  <si>
    <t>р-значение (второй способ)</t>
  </si>
  <si>
    <t>р-значение (первый способ)</t>
  </si>
  <si>
    <t>Хи-квадрат_наблюдаемое</t>
  </si>
  <si>
    <t>Хи-квадрат_критическое</t>
  </si>
  <si>
    <t>Уровень значимости (альфа)</t>
  </si>
  <si>
    <t>Уровень значимости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</si>
</sst>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43" style="1" bestFit="1" customWidth="1"/>
    <col min="2" max="2" width="15.28515625" style="1" bestFit="1" customWidth="1"/>
    <col min="3" max="3" width="16.42578125" style="1" bestFit="1" customWidth="1"/>
    <col min="4" max="4" width="11.85546875" style="1" bestFit="1" customWidth="1"/>
    <col min="5" max="6" width="15.28515625" style="1" bestFit="1" customWidth="1"/>
    <col min="7" max="7" width="10.5703125" style="1" bestFit="1" customWidth="1"/>
    <col min="8" max="8" width="12.5703125" style="1" bestFit="1" customWidth="1"/>
    <col min="9" max="9" width="16.7109375" style="1" bestFit="1" customWidth="1"/>
    <col min="10" max="10" width="12.140625" style="1" bestFit="1" customWidth="1"/>
    <col min="11" max="11" width="2.85546875" style="1" customWidth="1"/>
    <col min="12" max="12" width="10.5703125" style="1" bestFit="1" customWidth="1"/>
    <col min="13" max="13" width="12.5703125" style="1" bestFit="1" customWidth="1"/>
    <col min="14" max="14" width="16.7109375" style="1" bestFit="1" customWidth="1"/>
    <col min="15" max="15" width="12.140625" style="1" bestFit="1" customWidth="1"/>
    <col min="16" max="16" width="2.5703125" style="1" customWidth="1"/>
    <col min="17" max="17" width="27" style="1" bestFit="1" customWidth="1"/>
    <col min="18" max="18" width="16" style="1" customWidth="1"/>
    <col min="19" max="16384" width="9.140625" style="1"/>
  </cols>
  <sheetData>
    <row r="1" spans="1:16" x14ac:dyDescent="0.25">
      <c r="A1" s="4" t="s">
        <v>8</v>
      </c>
      <c r="B1" s="5"/>
      <c r="C1" s="4"/>
      <c r="D1" s="4"/>
      <c r="E1" s="4"/>
    </row>
    <row r="2" spans="1:16" x14ac:dyDescent="0.25">
      <c r="A2" s="4" t="s">
        <v>0</v>
      </c>
      <c r="B2" s="4" t="s">
        <v>1</v>
      </c>
      <c r="C2" s="4" t="s">
        <v>2</v>
      </c>
      <c r="D2" s="4" t="s">
        <v>12</v>
      </c>
      <c r="E2" s="4" t="s">
        <v>3</v>
      </c>
      <c r="P2" s="2"/>
    </row>
    <row r="3" spans="1:16" x14ac:dyDescent="0.25">
      <c r="A3" s="4" t="s">
        <v>4</v>
      </c>
      <c r="B3" s="5">
        <v>3917</v>
      </c>
      <c r="C3" s="5">
        <v>4347</v>
      </c>
      <c r="D3" s="5">
        <v>490</v>
      </c>
      <c r="E3" s="4">
        <v>8754</v>
      </c>
      <c r="P3" s="2"/>
    </row>
    <row r="4" spans="1:16" x14ac:dyDescent="0.25">
      <c r="A4" s="4" t="s">
        <v>5</v>
      </c>
      <c r="B4" s="5">
        <v>3397</v>
      </c>
      <c r="C4" s="5">
        <v>4095</v>
      </c>
      <c r="D4" s="5">
        <v>582</v>
      </c>
      <c r="E4" s="4">
        <v>8074</v>
      </c>
      <c r="P4" s="2"/>
    </row>
    <row r="5" spans="1:16" x14ac:dyDescent="0.25">
      <c r="A5" s="4" t="s">
        <v>6</v>
      </c>
      <c r="B5" s="4">
        <v>7314</v>
      </c>
      <c r="C5" s="4">
        <v>8442</v>
      </c>
      <c r="D5" s="4">
        <v>1072</v>
      </c>
      <c r="E5" s="4">
        <v>16828</v>
      </c>
      <c r="P5" s="2"/>
    </row>
    <row r="6" spans="1:16" x14ac:dyDescent="0.25">
      <c r="A6" s="5"/>
      <c r="B6" s="5"/>
      <c r="C6" s="5"/>
      <c r="D6" s="5"/>
      <c r="E6" s="5"/>
    </row>
    <row r="7" spans="1:16" x14ac:dyDescent="0.25">
      <c r="A7" s="4" t="s">
        <v>9</v>
      </c>
      <c r="B7" s="4"/>
      <c r="C7" s="4"/>
      <c r="D7" s="4"/>
      <c r="E7" s="5"/>
    </row>
    <row r="8" spans="1:16" x14ac:dyDescent="0.25">
      <c r="A8" s="4" t="s">
        <v>0</v>
      </c>
      <c r="B8" s="4" t="s">
        <v>1</v>
      </c>
      <c r="C8" s="4" t="s">
        <v>2</v>
      </c>
      <c r="D8" s="4" t="s">
        <v>12</v>
      </c>
      <c r="E8" s="5"/>
    </row>
    <row r="9" spans="1:16" x14ac:dyDescent="0.25">
      <c r="A9" s="4" t="s">
        <v>4</v>
      </c>
      <c r="B9" s="5">
        <f t="shared" ref="B9:D10" si="0">$E3*B$5/$E$5</f>
        <v>3804.7751366769671</v>
      </c>
      <c r="C9" s="5">
        <f t="shared" si="0"/>
        <v>4391.5657237936775</v>
      </c>
      <c r="D9" s="5">
        <f t="shared" si="0"/>
        <v>557.6591395293558</v>
      </c>
      <c r="E9" s="5"/>
    </row>
    <row r="10" spans="1:16" x14ac:dyDescent="0.25">
      <c r="A10" s="4" t="s">
        <v>5</v>
      </c>
      <c r="B10" s="5">
        <f t="shared" si="0"/>
        <v>3509.2248633230329</v>
      </c>
      <c r="C10" s="5">
        <f t="shared" si="0"/>
        <v>4050.4342762063229</v>
      </c>
      <c r="D10" s="5">
        <f t="shared" si="0"/>
        <v>514.3408604706442</v>
      </c>
      <c r="E10" s="5"/>
    </row>
    <row r="11" spans="1:16" x14ac:dyDescent="0.25">
      <c r="A11" s="4"/>
      <c r="B11" s="4"/>
      <c r="C11" s="4"/>
      <c r="D11" s="4"/>
      <c r="E11" s="5"/>
    </row>
    <row r="12" spans="1:16" x14ac:dyDescent="0.25">
      <c r="A12" s="4" t="s">
        <v>9</v>
      </c>
      <c r="B12" s="4"/>
      <c r="C12" s="4"/>
      <c r="D12" s="4"/>
      <c r="E12" s="5"/>
    </row>
    <row r="13" spans="1:16" x14ac:dyDescent="0.25">
      <c r="A13" s="4" t="s">
        <v>0</v>
      </c>
      <c r="B13" s="4" t="s">
        <v>1</v>
      </c>
      <c r="C13" s="4" t="s">
        <v>2</v>
      </c>
      <c r="D13" s="4" t="s">
        <v>12</v>
      </c>
      <c r="E13" s="5"/>
    </row>
    <row r="14" spans="1:16" x14ac:dyDescent="0.25">
      <c r="A14" s="4" t="s">
        <v>4</v>
      </c>
      <c r="B14" s="5" t="str">
        <f t="shared" ref="B14:D15" ca="1" si="1">_xlfn.FORMULATEXT(B9)</f>
        <v>=$E3*B$5/$E$5</v>
      </c>
      <c r="C14" s="5" t="str">
        <f t="shared" ca="1" si="1"/>
        <v>=$E3*C$5/$E$5</v>
      </c>
      <c r="D14" s="5" t="str">
        <f t="shared" ca="1" si="1"/>
        <v>=$E3*D$5/$E$5</v>
      </c>
      <c r="E14" s="5"/>
    </row>
    <row r="15" spans="1:16" x14ac:dyDescent="0.25">
      <c r="A15" s="4" t="s">
        <v>5</v>
      </c>
      <c r="B15" s="5" t="str">
        <f t="shared" ca="1" si="1"/>
        <v>=$E4*B$5/$E$5</v>
      </c>
      <c r="C15" s="5" t="str">
        <f t="shared" ca="1" si="1"/>
        <v>=$E4*C$5/$E$5</v>
      </c>
      <c r="D15" s="5" t="str">
        <f t="shared" ca="1" si="1"/>
        <v>=$E4*D$5/$E$5</v>
      </c>
      <c r="E15" s="5"/>
    </row>
    <row r="16" spans="1:16" x14ac:dyDescent="0.25">
      <c r="A16" s="5"/>
      <c r="B16" s="5"/>
      <c r="C16" s="5"/>
      <c r="D16" s="5"/>
      <c r="E16" s="5"/>
    </row>
    <row r="17" spans="1:6" x14ac:dyDescent="0.25">
      <c r="A17" s="4" t="s">
        <v>10</v>
      </c>
      <c r="B17" s="4"/>
      <c r="C17" s="4"/>
      <c r="D17" s="4"/>
      <c r="E17" s="5"/>
    </row>
    <row r="18" spans="1:6" x14ac:dyDescent="0.25">
      <c r="A18" s="4" t="s">
        <v>0</v>
      </c>
      <c r="B18" s="4" t="s">
        <v>1</v>
      </c>
      <c r="C18" s="4" t="s">
        <v>2</v>
      </c>
      <c r="D18" s="4" t="s">
        <v>12</v>
      </c>
      <c r="E18" s="5"/>
    </row>
    <row r="19" spans="1:6" x14ac:dyDescent="0.25">
      <c r="A19" s="4" t="s">
        <v>4</v>
      </c>
      <c r="B19" s="5">
        <f t="shared" ref="B19:D20" si="2">(B3-B9)^2/B9</f>
        <v>3.3101614406766715</v>
      </c>
      <c r="C19" s="5">
        <f t="shared" si="2"/>
        <v>0.45225413034207074</v>
      </c>
      <c r="D19" s="5">
        <f t="shared" si="2"/>
        <v>8.2088839532268771</v>
      </c>
      <c r="E19" s="5"/>
    </row>
    <row r="20" spans="1:6" x14ac:dyDescent="0.25">
      <c r="A20" s="4" t="s">
        <v>5</v>
      </c>
      <c r="B20" s="5">
        <f t="shared" si="2"/>
        <v>3.5889464022397308</v>
      </c>
      <c r="C20" s="5">
        <f t="shared" si="2"/>
        <v>0.49034340562477163</v>
      </c>
      <c r="D20" s="5">
        <f t="shared" si="2"/>
        <v>8.9002440087376851</v>
      </c>
      <c r="E20" s="5"/>
    </row>
    <row r="21" spans="1:6" x14ac:dyDescent="0.25">
      <c r="A21" s="4"/>
      <c r="B21" s="4"/>
      <c r="C21" s="4"/>
      <c r="D21" s="4"/>
      <c r="E21" s="5"/>
    </row>
    <row r="22" spans="1:6" x14ac:dyDescent="0.25">
      <c r="A22" s="4" t="s">
        <v>10</v>
      </c>
      <c r="B22" s="4"/>
      <c r="C22" s="4"/>
      <c r="D22" s="4"/>
      <c r="E22" s="5"/>
    </row>
    <row r="23" spans="1:6" x14ac:dyDescent="0.25">
      <c r="A23" s="4" t="s">
        <v>0</v>
      </c>
      <c r="B23" s="4" t="s">
        <v>1</v>
      </c>
      <c r="C23" s="4" t="s">
        <v>2</v>
      </c>
      <c r="D23" s="4" t="s">
        <v>12</v>
      </c>
      <c r="E23" s="5"/>
    </row>
    <row r="24" spans="1:6" x14ac:dyDescent="0.25">
      <c r="A24" s="4" t="s">
        <v>4</v>
      </c>
      <c r="B24" s="5" t="str">
        <f t="shared" ref="B24:D25" ca="1" si="3">_xlfn.FORMULATEXT(B19)</f>
        <v>=(B3-B9)^2/B9</v>
      </c>
      <c r="C24" s="5" t="str">
        <f t="shared" ca="1" si="3"/>
        <v>=(C3-C9)^2/C9</v>
      </c>
      <c r="D24" s="5" t="str">
        <f t="shared" ca="1" si="3"/>
        <v>=(D3-D9)^2/D9</v>
      </c>
      <c r="E24" s="5"/>
    </row>
    <row r="25" spans="1:6" x14ac:dyDescent="0.25">
      <c r="A25" s="4" t="s">
        <v>5</v>
      </c>
      <c r="B25" s="5" t="str">
        <f t="shared" ca="1" si="3"/>
        <v>=(B4-B10)^2/B10</v>
      </c>
      <c r="C25" s="5" t="str">
        <f t="shared" ca="1" si="3"/>
        <v>=(C4-C10)^2/C10</v>
      </c>
      <c r="D25" s="5" t="str">
        <f t="shared" ca="1" si="3"/>
        <v>=(D4-D10)^2/D10</v>
      </c>
      <c r="E25" s="5"/>
    </row>
    <row r="26" spans="1:6" x14ac:dyDescent="0.25">
      <c r="A26" s="5"/>
      <c r="B26" s="5"/>
      <c r="C26" s="5"/>
      <c r="D26" s="5"/>
      <c r="E26" s="5"/>
    </row>
    <row r="27" spans="1:6" x14ac:dyDescent="0.25">
      <c r="A27" s="4" t="s">
        <v>11</v>
      </c>
      <c r="B27" s="5"/>
      <c r="C27" s="5"/>
      <c r="D27" s="5"/>
      <c r="E27" s="5"/>
    </row>
    <row r="28" spans="1:6" x14ac:dyDescent="0.25">
      <c r="A28" s="4" t="s">
        <v>15</v>
      </c>
      <c r="B28" s="6">
        <f>SUM(B19:D20)</f>
        <v>24.950833340847808</v>
      </c>
      <c r="C28" s="5" t="str">
        <f ca="1">_xlfn.FORMULATEXT(B28)</f>
        <v>=СУММ(B19:D20)</v>
      </c>
      <c r="D28" s="5"/>
      <c r="E28" s="4"/>
      <c r="F28" s="3"/>
    </row>
    <row r="29" spans="1:6" x14ac:dyDescent="0.25">
      <c r="A29" s="4" t="s">
        <v>7</v>
      </c>
      <c r="B29" s="5">
        <f>(3-1)*(2-1)</f>
        <v>2</v>
      </c>
      <c r="C29" s="5" t="str">
        <f t="shared" ref="C29:C33" ca="1" si="4">_xlfn.FORMULATEXT(B29)</f>
        <v>=(3-1)*(2-1)</v>
      </c>
      <c r="D29" s="5"/>
      <c r="E29" s="4"/>
    </row>
    <row r="30" spans="1:6" x14ac:dyDescent="0.25">
      <c r="A30" s="4" t="s">
        <v>18</v>
      </c>
      <c r="B30" s="6">
        <v>0.05</v>
      </c>
      <c r="C30" s="5"/>
      <c r="D30" s="5"/>
      <c r="E30" s="4"/>
      <c r="F30" s="3"/>
    </row>
    <row r="31" spans="1:6" x14ac:dyDescent="0.25">
      <c r="A31" s="4" t="s">
        <v>16</v>
      </c>
      <c r="B31" s="6">
        <f>_xlfn.CHISQ.INV(1-B30,B29)</f>
        <v>5.9914645471079799</v>
      </c>
      <c r="C31" s="5" t="str">
        <f t="shared" ca="1" si="4"/>
        <v>=ХИ2.ОБР(1-B30;B29)</v>
      </c>
      <c r="D31" s="5"/>
      <c r="E31" s="4"/>
      <c r="F31" s="3"/>
    </row>
    <row r="32" spans="1:6" x14ac:dyDescent="0.25">
      <c r="A32" s="4" t="s">
        <v>14</v>
      </c>
      <c r="B32" s="6">
        <f>1-_xlfn.CHISQ.DIST(B28,B29,TRUE)</f>
        <v>3.8194020828274944E-6</v>
      </c>
      <c r="C32" s="5" t="str">
        <f t="shared" ca="1" si="4"/>
        <v>=1-ХИ2.РАСП(B28;B29;ИСТИНА)</v>
      </c>
      <c r="D32" s="5"/>
      <c r="E32" s="4"/>
      <c r="F32" s="3"/>
    </row>
    <row r="33" spans="1:6" x14ac:dyDescent="0.25">
      <c r="A33" s="4" t="s">
        <v>13</v>
      </c>
      <c r="B33" s="6">
        <f>_xlfn.CHISQ.DIST.RT(B28,B29)</f>
        <v>3.8194020828003343E-6</v>
      </c>
      <c r="C33" s="5" t="str">
        <f t="shared" ca="1" si="4"/>
        <v>=ХИ2.РАСП.ПХ(B28;B29)</v>
      </c>
      <c r="D33" s="5"/>
      <c r="E33" s="4"/>
      <c r="F33" s="3"/>
    </row>
    <row r="34" spans="1:6" x14ac:dyDescent="0.25">
      <c r="A34" s="5"/>
      <c r="B34" s="5"/>
      <c r="C34" s="5"/>
      <c r="D34" s="5"/>
      <c r="E34" s="5"/>
    </row>
    <row r="35" spans="1:6" x14ac:dyDescent="0.25">
      <c r="A35" s="4" t="s">
        <v>17</v>
      </c>
      <c r="B35" s="6">
        <v>3.8194020828274944E-6</v>
      </c>
      <c r="C35" s="5"/>
      <c r="D35" s="5"/>
      <c r="E35" s="5"/>
    </row>
    <row r="36" spans="1:6" x14ac:dyDescent="0.25">
      <c r="A36" s="4" t="s">
        <v>16</v>
      </c>
      <c r="B36" s="6">
        <f>_xlfn.CHISQ.INV(1-B35,B29)</f>
        <v>24.950833340833587</v>
      </c>
      <c r="C36" s="5" t="str">
        <f t="shared" ref="C36" ca="1" si="5">_xlfn.FORMULATEXT(B36)</f>
        <v>=ХИ2.ОБР(1-B35;B29)</v>
      </c>
      <c r="D36" s="5"/>
      <c r="E3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AC47A16-8373-4E5C-99D1-FD9ED7A4DB3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Соловьев</dc:creator>
  <cp:lastModifiedBy>Vladimir Soloviev</cp:lastModifiedBy>
  <dcterms:created xsi:type="dcterms:W3CDTF">2017-09-03T14:01:13Z</dcterms:created>
  <dcterms:modified xsi:type="dcterms:W3CDTF">2018-09-03T13:08:03Z</dcterms:modified>
</cp:coreProperties>
</file>