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<sst xmlns="http://schemas.openxmlformats.org/spreadsheetml/2006/main" count="46" uniqueCount="42">
  <si>
    <t>Stundas likme</t>
  </si>
  <si>
    <t>Izmaksa</t>
  </si>
  <si>
    <t>Apraksts</t>
  </si>
  <si>
    <t>Laika vienība (h)</t>
  </si>
  <si>
    <t>%</t>
  </si>
  <si>
    <t>Summa
(EUR)</t>
  </si>
  <si>
    <t>Projekta pārvaldības dokumentācijas izveide</t>
  </si>
  <si>
    <t>- Projekta vadītājs</t>
  </si>
  <si>
    <t>Projekta hartas izstrāde</t>
  </si>
  <si>
    <t>PPS un PPA izstrāde</t>
  </si>
  <si>
    <t xml:space="preserve">- Projekta vadītājs
- Sistēmu arhitekts
- Vadošais programmētajs
</t>
  </si>
  <si>
    <t>Izpētes dokumenta izstrāde</t>
  </si>
  <si>
    <t>- Projekta vadītājs
- Sistēmu arhitekts
- Vadošais sistēmanalītiķis</t>
  </si>
  <si>
    <t>DVSI sistēmas izstrāde</t>
  </si>
  <si>
    <t>- Programmētāji
- Vadošais programmētajs</t>
  </si>
  <si>
    <t>E-pastu sistēmas izstrāde</t>
  </si>
  <si>
    <t>Testa vides izstrādāšana un uzstādīšana</t>
  </si>
  <si>
    <t>- Programmētāji
- Vadošais programmētajs
- Sistēmu arhitekts</t>
  </si>
  <si>
    <t>Testēšanas aktivitāšu definēšana un izstrāde</t>
  </si>
  <si>
    <t>- Vadošais sistēmu testētājs
- Projekta vadītājs
- Drošības eksperts</t>
  </si>
  <si>
    <t>DVSI sistēmas servera puses izstrādē un nodošana ekspluatācijā</t>
  </si>
  <si>
    <t>- Vadošais sistēmanalītiķis
- Vadošais sistēmu testētājs
- Programmētāji
- Drošības eksperts</t>
  </si>
  <si>
    <t>E-pastu sistēmas servera puses izstrādē un nodošana ekspluatācijā</t>
  </si>
  <si>
    <t>Izstrādāto sistēmu akceptestēšana</t>
  </si>
  <si>
    <t>- Vadošais sistēmu testētājs
- Programmētāji
- Drošības eksperts</t>
  </si>
  <si>
    <t>DVSI sistēmas apmācības un lietotāju rokasgrāmatu izstrāde</t>
  </si>
  <si>
    <t>- Projekta vadītājs
- Vadošais sistēmanalītiķis
- Vadošais sistēmu testētājs
- Programmētāji
- Drošības eksperts</t>
  </si>
  <si>
    <t>E-pastu sistēmas apmācības un lietotāju rokasgrāmatu izstrāde</t>
  </si>
  <si>
    <t>Sistēmu dokumentācijas izveide</t>
  </si>
  <si>
    <t>- Projekta vadītājs
- Vadošais sistēmanalītiķis
- Programmētāji
- Drošības eksperts</t>
  </si>
  <si>
    <t>Aprīkojums</t>
  </si>
  <si>
    <t>- Serveris (15000)
- Alienware 17 R4 klēpjdatori (1200 x 14)
- Apple MacBook Pro (2000)
- Tāfeles ( 3 x 100)</t>
  </si>
  <si>
    <t>Licences</t>
  </si>
  <si>
    <t>- Microsoft Windows 10 licences (169.15 x 14 licences)
- Microsoft Office licences (14 licences x 12 mēneši x 10.63)
- Postman licence (14 licences x 12 mēneši x 8)</t>
  </si>
  <si>
    <t>Ofisa īre</t>
  </si>
  <si>
    <t>- 2000/mēn</t>
  </si>
  <si>
    <t>Servera uzturēšanas izmaksas</t>
  </si>
  <si>
    <t>- Tehniska apkope (8 darba stundas /mēn)
- Elektrības izmaksas (108 eiro /mēn)
3 gadi</t>
  </si>
  <si>
    <t>Citi izdevumi</t>
  </si>
  <si>
    <t>- Grāmatvežu pakalpojumi
- Juristu pakalpojumi
- Neparedzētie izdevumi (riski iestāšanās seku mazināšanai, tehniskā aprīkojuma problēmas utml.)</t>
  </si>
  <si>
    <t>Izpildītāja peļņa</t>
  </si>
  <si>
    <t>KOPĀ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</si>
</sst>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Roboto"/>
    </font>
    <font>
      <sz val="12.0"/>
      <color rgb="FF000000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2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5"/>
    <col customWidth="1" min="4" max="4" width="27.63"/>
    <col customWidth="1" min="5" max="5" width="9.88"/>
    <col customWidth="1" min="6" max="6" width="20.88"/>
    <col customWidth="1" min="7" max="7" width="13.75"/>
  </cols>
  <sheetData>
    <row r="5">
      <c r="C5" s="1" t="s">
        <v>0</v>
      </c>
      <c r="D5" s="2">
        <v>32.89</v>
      </c>
    </row>
    <row r="7"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</row>
    <row r="8">
      <c r="C8" s="4" t="s">
        <v>6</v>
      </c>
      <c r="D8" s="4" t="s">
        <v>7</v>
      </c>
      <c r="E8" s="5">
        <v>32.0</v>
      </c>
      <c r="F8" s="6">
        <f t="shared" ref="F8:F27" si="1">(G8/$G$28)*100</f>
        <v>0.3971343598</v>
      </c>
      <c r="G8" s="7">
        <f t="shared" ref="G8:G21" si="2">MULTIPLY($D$5,E8)</f>
        <v>1052.48</v>
      </c>
    </row>
    <row r="9">
      <c r="C9" s="4" t="s">
        <v>8</v>
      </c>
      <c r="D9" s="4" t="s">
        <v>7</v>
      </c>
      <c r="E9" s="5">
        <v>32.0</v>
      </c>
      <c r="F9" s="6">
        <f t="shared" si="1"/>
        <v>0.3971343598</v>
      </c>
      <c r="G9" s="7">
        <f t="shared" si="2"/>
        <v>1052.48</v>
      </c>
    </row>
    <row r="10">
      <c r="C10" s="4" t="s">
        <v>9</v>
      </c>
      <c r="D10" s="4" t="s">
        <v>10</v>
      </c>
      <c r="E10" s="5">
        <v>240.0</v>
      </c>
      <c r="F10" s="6">
        <f t="shared" si="1"/>
        <v>2.978507699</v>
      </c>
      <c r="G10" s="7">
        <f t="shared" si="2"/>
        <v>7893.6</v>
      </c>
    </row>
    <row r="11">
      <c r="C11" s="4" t="s">
        <v>11</v>
      </c>
      <c r="D11" s="4" t="s">
        <v>12</v>
      </c>
      <c r="E11" s="5">
        <v>220.0</v>
      </c>
      <c r="F11" s="6">
        <f t="shared" si="1"/>
        <v>2.730298724</v>
      </c>
      <c r="G11" s="7">
        <f t="shared" si="2"/>
        <v>7235.8</v>
      </c>
    </row>
    <row r="12">
      <c r="C12" s="8" t="s">
        <v>13</v>
      </c>
      <c r="D12" s="8" t="s">
        <v>14</v>
      </c>
      <c r="E12" s="9">
        <v>800.0</v>
      </c>
      <c r="F12" s="6">
        <f t="shared" si="1"/>
        <v>9.928358996</v>
      </c>
      <c r="G12" s="7">
        <f t="shared" si="2"/>
        <v>26312</v>
      </c>
    </row>
    <row r="13">
      <c r="C13" s="10" t="s">
        <v>15</v>
      </c>
      <c r="D13" s="8" t="s">
        <v>14</v>
      </c>
      <c r="E13" s="9">
        <v>800.0</v>
      </c>
      <c r="F13" s="6">
        <f t="shared" si="1"/>
        <v>9.928358996</v>
      </c>
      <c r="G13" s="7">
        <f t="shared" si="2"/>
        <v>26312</v>
      </c>
    </row>
    <row r="14">
      <c r="C14" s="8" t="s">
        <v>16</v>
      </c>
      <c r="D14" s="8" t="s">
        <v>17</v>
      </c>
      <c r="E14" s="9">
        <v>300.0</v>
      </c>
      <c r="F14" s="6">
        <f t="shared" si="1"/>
        <v>3.723134624</v>
      </c>
      <c r="G14" s="7">
        <f t="shared" si="2"/>
        <v>9867</v>
      </c>
    </row>
    <row r="15">
      <c r="C15" s="8" t="s">
        <v>18</v>
      </c>
      <c r="D15" s="8" t="s">
        <v>19</v>
      </c>
      <c r="E15" s="9">
        <v>120.0</v>
      </c>
      <c r="F15" s="6">
        <f t="shared" si="1"/>
        <v>1.489253849</v>
      </c>
      <c r="G15" s="7">
        <f t="shared" si="2"/>
        <v>3946.8</v>
      </c>
    </row>
    <row r="16">
      <c r="C16" s="8" t="s">
        <v>20</v>
      </c>
      <c r="D16" s="8" t="s">
        <v>21</v>
      </c>
      <c r="E16" s="9">
        <v>240.0</v>
      </c>
      <c r="F16" s="6">
        <f t="shared" si="1"/>
        <v>2.978507699</v>
      </c>
      <c r="G16" s="7">
        <f t="shared" si="2"/>
        <v>7893.6</v>
      </c>
    </row>
    <row r="17">
      <c r="C17" s="8" t="s">
        <v>22</v>
      </c>
      <c r="D17" s="8" t="s">
        <v>21</v>
      </c>
      <c r="E17" s="9">
        <v>380.0</v>
      </c>
      <c r="F17" s="6">
        <f t="shared" si="1"/>
        <v>4.715970523</v>
      </c>
      <c r="G17" s="7">
        <f t="shared" si="2"/>
        <v>12498.2</v>
      </c>
    </row>
    <row r="18">
      <c r="C18" s="8" t="s">
        <v>23</v>
      </c>
      <c r="D18" s="8" t="s">
        <v>24</v>
      </c>
      <c r="E18" s="9">
        <v>180.0</v>
      </c>
      <c r="F18" s="6">
        <f t="shared" si="1"/>
        <v>2.233880774</v>
      </c>
      <c r="G18" s="7">
        <f t="shared" si="2"/>
        <v>5920.2</v>
      </c>
    </row>
    <row r="19">
      <c r="C19" s="8" t="s">
        <v>25</v>
      </c>
      <c r="D19" s="8" t="s">
        <v>26</v>
      </c>
      <c r="E19" s="9">
        <v>180.0</v>
      </c>
      <c r="F19" s="6">
        <f t="shared" si="1"/>
        <v>2.233880774</v>
      </c>
      <c r="G19" s="7">
        <f t="shared" si="2"/>
        <v>5920.2</v>
      </c>
    </row>
    <row r="20">
      <c r="C20" s="8" t="s">
        <v>27</v>
      </c>
      <c r="D20" s="8" t="s">
        <v>26</v>
      </c>
      <c r="E20" s="9">
        <v>180.0</v>
      </c>
      <c r="F20" s="6">
        <f t="shared" si="1"/>
        <v>2.233880774</v>
      </c>
      <c r="G20" s="7">
        <f t="shared" si="2"/>
        <v>5920.2</v>
      </c>
    </row>
    <row r="21">
      <c r="C21" s="8" t="s">
        <v>28</v>
      </c>
      <c r="D21" s="8" t="s">
        <v>29</v>
      </c>
      <c r="E21" s="9">
        <v>220.0</v>
      </c>
      <c r="F21" s="6">
        <f t="shared" si="1"/>
        <v>2.730298724</v>
      </c>
      <c r="G21" s="7">
        <f t="shared" si="2"/>
        <v>7235.8</v>
      </c>
    </row>
    <row r="22">
      <c r="C22" s="8" t="s">
        <v>30</v>
      </c>
      <c r="D22" s="8" t="s">
        <v>31</v>
      </c>
      <c r="E22" s="7"/>
      <c r="F22" s="6">
        <f t="shared" si="1"/>
        <v>12.86702044</v>
      </c>
      <c r="G22" s="7">
        <f>MULTIPLY(1200,14) + 15000 + 2000 + 300</f>
        <v>34100</v>
      </c>
    </row>
    <row r="23">
      <c r="C23" s="8" t="s">
        <v>32</v>
      </c>
      <c r="D23" s="8" t="s">
        <v>33</v>
      </c>
      <c r="E23" s="7"/>
      <c r="F23" s="6">
        <f t="shared" si="1"/>
        <v>2.074548573</v>
      </c>
      <c r="G23" s="7">
        <f>(169.15*14)+(14*12*10.63)+(14*12*8)</f>
        <v>5497.94</v>
      </c>
    </row>
    <row r="24">
      <c r="C24" s="8" t="s">
        <v>34</v>
      </c>
      <c r="D24" s="8" t="s">
        <v>35</v>
      </c>
      <c r="E24" s="7"/>
      <c r="F24" s="6">
        <f t="shared" si="1"/>
        <v>9.055967464</v>
      </c>
      <c r="G24" s="7">
        <f>MULTIPLY(2000,12)</f>
        <v>24000</v>
      </c>
    </row>
    <row r="25">
      <c r="C25" s="8" t="s">
        <v>36</v>
      </c>
      <c r="D25" s="8" t="s">
        <v>37</v>
      </c>
      <c r="E25" s="7"/>
      <c r="F25" s="6">
        <f t="shared" si="1"/>
        <v>5.041275968</v>
      </c>
      <c r="G25" s="7">
        <f>(8*32.89)*36 + 108*36</f>
        <v>13360.32</v>
      </c>
    </row>
    <row r="26">
      <c r="C26" s="8" t="s">
        <v>38</v>
      </c>
      <c r="D26" s="8" t="s">
        <v>39</v>
      </c>
      <c r="E26" s="7"/>
      <c r="F26" s="6">
        <f t="shared" si="1"/>
        <v>3.395987799</v>
      </c>
      <c r="G26" s="7">
        <f>9000</f>
        <v>9000</v>
      </c>
    </row>
    <row r="27">
      <c r="C27" s="8" t="s">
        <v>40</v>
      </c>
      <c r="D27" s="11"/>
      <c r="E27" s="7"/>
      <c r="F27" s="6">
        <f t="shared" si="1"/>
        <v>18.86659888</v>
      </c>
      <c r="G27" s="7">
        <f>50000</f>
        <v>50000</v>
      </c>
    </row>
    <row r="28">
      <c r="C28" s="6" t="s">
        <v>41</v>
      </c>
      <c r="D28" s="6"/>
      <c r="E28" s="6">
        <f t="shared" ref="E28:G28" si="3">SUM(E8:E27)</f>
        <v>3924</v>
      </c>
      <c r="F28" s="6">
        <f t="shared" si="3"/>
        <v>100</v>
      </c>
      <c r="G28" s="6">
        <f t="shared" si="3"/>
        <v>265018.62</v>
      </c>
    </row>
  </sheetData>
  <drawing r:id="rId1"/>
</worksheet>
</file>