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8735sy\Desktop\SaveSheetsAsBooks\MEA\"/>
    </mc:Choice>
  </mc:AlternateContent>
  <xr:revisionPtr revIDLastSave="0" documentId="8_{282AC554-7B47-48B7-BBE8-F412CDC9436A}" xr6:coauthVersionLast="47" xr6:coauthVersionMax="47" xr10:uidLastSave="{00000000-0000-0000-0000-000000000000}"/>
  <bookViews>
    <workbookView xWindow="28680" yWindow="-120" windowWidth="29040" windowHeight="15840" xr2:uid="{EA3ED95B-0F06-4B12-B0B5-87DBA15FE0F6}"/>
  </bookViews>
  <sheets>
    <sheet name="TUNISIA (TN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2" i="1" l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P6" i="1" s="1"/>
  <c r="T9" i="1"/>
  <c r="O6" i="1" s="1"/>
  <c r="N6" i="1"/>
  <c r="L6" i="1"/>
  <c r="H6" i="1"/>
  <c r="K6" i="1" s="1"/>
  <c r="G6" i="1"/>
  <c r="M6" i="1" l="1"/>
</calcChain>
</file>

<file path=xl/sharedStrings.xml><?xml version="1.0" encoding="utf-8"?>
<sst xmlns="http://schemas.openxmlformats.org/spreadsheetml/2006/main" count="864" uniqueCount="210">
  <si>
    <t>Summary</t>
  </si>
  <si>
    <t>-Add filters to Row 8,  
-Select FA Type, and Brand
-Summary table will update in Row 6</t>
  </si>
  <si>
    <t>FA Type</t>
  </si>
  <si>
    <t>#Car Park</t>
  </si>
  <si>
    <t>Completed</t>
  </si>
  <si>
    <t>Achiev. Rate</t>
  </si>
  <si>
    <t>Target expect.</t>
  </si>
  <si>
    <t>C. Rate vs. Target</t>
  </si>
  <si>
    <t>Delta to Target</t>
  </si>
  <si>
    <t>Total Green</t>
  </si>
  <si>
    <t>Total Red</t>
  </si>
  <si>
    <t>Total</t>
  </si>
  <si>
    <t>Region</t>
  </si>
  <si>
    <t>Country</t>
  </si>
  <si>
    <t>FA Code</t>
  </si>
  <si>
    <t>Desc</t>
  </si>
  <si>
    <t>Brand</t>
  </si>
  <si>
    <t>Remedy Instructions (Dealer Inst.) Released Via TechConnect</t>
  </si>
  <si>
    <t>weeks</t>
  </si>
  <si>
    <t>Green</t>
  </si>
  <si>
    <t>Takata</t>
  </si>
  <si>
    <t>Company</t>
  </si>
  <si>
    <t>NTW</t>
  </si>
  <si>
    <t>KPI Curve Status</t>
  </si>
  <si>
    <t>RSU</t>
  </si>
  <si>
    <t>MEA</t>
  </si>
  <si>
    <t>TUNISIA (TN)</t>
  </si>
  <si>
    <t>Y77</t>
  </si>
  <si>
    <t>2021-2022 MV Shift Lever (Automatic)</t>
  </si>
  <si>
    <t>CJDR</t>
  </si>
  <si>
    <t>Ex-F</t>
  </si>
  <si>
    <t>G</t>
  </si>
  <si>
    <t>CSN</t>
  </si>
  <si>
    <t>YA8</t>
  </si>
  <si>
    <t>2022 MP R1 Radio with Android Auto &amp; Car Play Certification</t>
  </si>
  <si>
    <t>SR</t>
  </si>
  <si>
    <t>Y93</t>
  </si>
  <si>
    <t>2021 - 2022 Compass DRL R1 Low software</t>
  </si>
  <si>
    <t>W58</t>
  </si>
  <si>
    <t>2014-2018 WK &amp; DS LOSS OF CRANKSHAFT POSITION</t>
  </si>
  <si>
    <t>Z39</t>
  </si>
  <si>
    <t>2021 - 2022 BV AC Compressor Ground Bolt</t>
  </si>
  <si>
    <t>R</t>
  </si>
  <si>
    <t>ZD8</t>
  </si>
  <si>
    <t>21-22MY JL GMET-4 Water Pump Coolant Leak</t>
  </si>
  <si>
    <t>05A</t>
  </si>
  <si>
    <t>Jeep Compass / Renegade - 222016EE-OIL LEAKAGE FROM DDCT TRANSMISSION LOWER COVER</t>
  </si>
  <si>
    <t>28A</t>
  </si>
  <si>
    <t>2020-2022 JL FRAME STUD</t>
  </si>
  <si>
    <t>KMG</t>
  </si>
  <si>
    <t>Traveller, Expert 4 Train arrière</t>
  </si>
  <si>
    <t>AP</t>
  </si>
  <si>
    <t>Ex-P</t>
  </si>
  <si>
    <t>PCDOV</t>
  </si>
  <si>
    <t>KHG</t>
  </si>
  <si>
    <t>2008(P24), 301, 308/408 Russie, Rifter, Partner(K9)  Moteur</t>
  </si>
  <si>
    <t>KMM</t>
  </si>
  <si>
    <t>Landtrek Tuyau direction assistée</t>
  </si>
  <si>
    <t>KNC</t>
  </si>
  <si>
    <t>208(P21), 2008(P24) Convertisseur</t>
  </si>
  <si>
    <t>KMZ</t>
  </si>
  <si>
    <t>3008(P84), 5008(P87), 508(R8) Logiciel BSI</t>
  </si>
  <si>
    <t>KLR</t>
  </si>
  <si>
    <t>Landtrek Projecteur</t>
  </si>
  <si>
    <t>KNR</t>
  </si>
  <si>
    <t>KPG</t>
  </si>
  <si>
    <t>Traveller, Expert 4, 3008(P84), 5008(P87) : Emetteur embrayage</t>
  </si>
  <si>
    <t>KMT</t>
  </si>
  <si>
    <t>208 (P21) : Amortisseurs</t>
  </si>
  <si>
    <t>KMU</t>
  </si>
  <si>
    <t>208(P21) : Lève vitre</t>
  </si>
  <si>
    <t>KPJ</t>
  </si>
  <si>
    <t>Landtrek Faisceau airbag</t>
  </si>
  <si>
    <t>HUG</t>
  </si>
  <si>
    <t>Spacetourer, Jumpy IV, C5 Aircross : Emetteur embrayage</t>
  </si>
  <si>
    <t>AC</t>
  </si>
  <si>
    <t>HRD</t>
  </si>
  <si>
    <t>DS7 Crossback Feux arrière</t>
  </si>
  <si>
    <t>DS</t>
  </si>
  <si>
    <t>KPT</t>
  </si>
  <si>
    <t>TRAVELLER, EXPERT 4 Faisceau électrique</t>
  </si>
  <si>
    <t>KPU</t>
  </si>
  <si>
    <t>KJM</t>
  </si>
  <si>
    <t>Pick up Moteur</t>
  </si>
  <si>
    <t>KQZ</t>
  </si>
  <si>
    <t>Traveller, Expert 4 Fixation balai essuie-vitre</t>
  </si>
  <si>
    <t>HWG</t>
  </si>
  <si>
    <t>Spacetourer, Jumpy IV Fixation balai essuie-vitre</t>
  </si>
  <si>
    <t>O4K</t>
  </si>
  <si>
    <t>Combo E - Turbo Charger Oil Feed Pipe</t>
  </si>
  <si>
    <t>OV</t>
  </si>
  <si>
    <t>KQR</t>
  </si>
  <si>
    <t>301 Transmission droite</t>
  </si>
  <si>
    <t>O2L</t>
  </si>
  <si>
    <t>Corsa F, Crossland X - AT6 Transmission</t>
  </si>
  <si>
    <t>O4G</t>
  </si>
  <si>
    <t>Astra K - Air Deflector</t>
  </si>
  <si>
    <t>O2Z</t>
  </si>
  <si>
    <t>CSS Engine - Software Update</t>
  </si>
  <si>
    <t>KUN</t>
  </si>
  <si>
    <t>208(P21), 2008(P24) Platine contacteur</t>
  </si>
  <si>
    <t>KTA</t>
  </si>
  <si>
    <t>308(T9), 3008(P84), 5008(P87), 508(R8), Traveller, Expert 4 Logiciel moteur</t>
  </si>
  <si>
    <t>O6B</t>
  </si>
  <si>
    <t>Corsa F Indicateur de direction</t>
  </si>
  <si>
    <t>KVP</t>
  </si>
  <si>
    <t>Boxer Boite à gants</t>
  </si>
  <si>
    <t>KVK</t>
  </si>
  <si>
    <t>Boxer Emetteur embrayage</t>
  </si>
  <si>
    <t>KWC</t>
  </si>
  <si>
    <t>3008(P84), 5008(P87), Rifter, Partner(K9), Traveller, Expert 4 Compresseur</t>
  </si>
  <si>
    <t>KYA</t>
  </si>
  <si>
    <t>3008(P84), 5008(P87) Enjoliveur pare-brise</t>
  </si>
  <si>
    <t>JBG</t>
  </si>
  <si>
    <t>(C4 Spacetourer(B78), C5 Aircross, DS7 Crossback, Spacetourer, Jumpy IV Logiciel moteur)</t>
  </si>
  <si>
    <t>KVR</t>
  </si>
  <si>
    <t>(308(T9), 3008(P84), 5008(P87), 508(R8), Traveller, Expert 4 Logiciel moteur)</t>
  </si>
  <si>
    <t>KVL</t>
  </si>
  <si>
    <t>KVL 208(P21) Tuyau carburant</t>
  </si>
  <si>
    <t>KBH</t>
  </si>
  <si>
    <t>LXD Engine - Oil Pressure Management</t>
  </si>
  <si>
    <t>KAV</t>
  </si>
  <si>
    <t>Cross Carline - Multifunction Control Un</t>
  </si>
  <si>
    <t>MAM</t>
  </si>
  <si>
    <t>2008, 3008, 5008, 508 Télécommande</t>
  </si>
  <si>
    <t>MB4</t>
  </si>
  <si>
    <t>208(P21) Tuyau d'eau</t>
  </si>
  <si>
    <t>MCA</t>
  </si>
  <si>
    <t>Traveller, Expert 4 Fixation tuyau de carburant</t>
  </si>
  <si>
    <t>KBT</t>
  </si>
  <si>
    <t>Insignia B - Brake Performance</t>
  </si>
  <si>
    <t>MCJ</t>
  </si>
  <si>
    <t>208(P21), 301, RIFTER, PARTNER(K9) Fixation pompe à eau</t>
  </si>
  <si>
    <t>MCT</t>
  </si>
  <si>
    <t>208(P21), 2008(P24) Direction assistée</t>
  </si>
  <si>
    <t>KDM</t>
  </si>
  <si>
    <t>Camera 360° software</t>
  </si>
  <si>
    <t>KD5</t>
  </si>
  <si>
    <t>Exterior Camera Connection</t>
  </si>
  <si>
    <t>JAP</t>
  </si>
  <si>
    <t>Berlingo(K9) Protection sous moteur</t>
  </si>
  <si>
    <t>KUZ</t>
  </si>
  <si>
    <t>Rifter, Partner(K9) Protection sous moteur</t>
  </si>
  <si>
    <t>MDJ</t>
  </si>
  <si>
    <t>208(P21), 2008(P24) Logiciel DAE</t>
  </si>
  <si>
    <t>O5U</t>
  </si>
  <si>
    <t>Mokka (P2QO) - Glovebox</t>
  </si>
  <si>
    <t>HLX</t>
  </si>
  <si>
    <t>Tous types Courroie distribution</t>
  </si>
  <si>
    <t>KGG</t>
  </si>
  <si>
    <t>KGH</t>
  </si>
  <si>
    <t>KDL</t>
  </si>
  <si>
    <t>Mokka - Collage joint d'étanchéité capot moteur</t>
  </si>
  <si>
    <t>KDN</t>
  </si>
  <si>
    <t>Mokka - Pose joint d'étanchéité capot moteur</t>
  </si>
  <si>
    <t>JPF</t>
  </si>
  <si>
    <t>Spacetourer, Jumpy IV Point de soudure</t>
  </si>
  <si>
    <t>MD1</t>
  </si>
  <si>
    <t>Traveller, Expert 4 Point de soudure</t>
  </si>
  <si>
    <t>JNW</t>
  </si>
  <si>
    <t>Tous types DV6 Serrage BSE</t>
  </si>
  <si>
    <t>MDR</t>
  </si>
  <si>
    <t>KEC</t>
  </si>
  <si>
    <t>Water Outlet Box</t>
  </si>
  <si>
    <t>MDX</t>
  </si>
  <si>
    <t>208(P21) Frein à main</t>
  </si>
  <si>
    <t>JNR</t>
  </si>
  <si>
    <t>Berlingo (K9) Equilibreur volet</t>
  </si>
  <si>
    <t>MBL</t>
  </si>
  <si>
    <t>308(P5) Logiciels</t>
  </si>
  <si>
    <t>MDK</t>
  </si>
  <si>
    <t>Rifter, Partner(K9) Equilibreur volet</t>
  </si>
  <si>
    <t>MDZ</t>
  </si>
  <si>
    <t>208(P21) Biellette de direction</t>
  </si>
  <si>
    <t>JAQ</t>
  </si>
  <si>
    <t>MEC</t>
  </si>
  <si>
    <t>Landtrek Liquide de refroidissement</t>
  </si>
  <si>
    <t>KEJ</t>
  </si>
  <si>
    <t>Mokka (P2QO) - Joint de porte AR gauche</t>
  </si>
  <si>
    <t>MDS</t>
  </si>
  <si>
    <t>3008(P84), 5008(P87) Vitre porte avant</t>
  </si>
  <si>
    <t>MEQ</t>
  </si>
  <si>
    <t>308(P5), 408, 508(R8) Serrage</t>
  </si>
  <si>
    <t>MD5</t>
  </si>
  <si>
    <t>Rifter, Partner(K9) Equilibreur de volet</t>
  </si>
  <si>
    <t>301 Logiciel BSI</t>
  </si>
  <si>
    <t>MDU</t>
  </si>
  <si>
    <t>Tous types Pompe à eau</t>
  </si>
  <si>
    <t>JNZ</t>
  </si>
  <si>
    <t>MFE</t>
  </si>
  <si>
    <t>Traveller, Expert 4 Information roue</t>
  </si>
  <si>
    <t>150-312-Serb.ol</t>
  </si>
  <si>
    <t>FIAT</t>
  </si>
  <si>
    <t>FLAPH</t>
  </si>
  <si>
    <t>C635/C637</t>
  </si>
  <si>
    <t>Fiat Pro</t>
  </si>
  <si>
    <t>150-GUARNIZIONI</t>
  </si>
  <si>
    <t>150-Semiassi</t>
  </si>
  <si>
    <t>290-295-CIL MAE</t>
  </si>
  <si>
    <t>290-295-505-CAS</t>
  </si>
  <si>
    <t>Fiat pro</t>
  </si>
  <si>
    <t>290-295-505-Fre</t>
  </si>
  <si>
    <t>356-Tappeto</t>
  </si>
  <si>
    <t>356-357-Blow-by</t>
  </si>
  <si>
    <t>Termostato</t>
  </si>
  <si>
    <t>FIAT Pro</t>
  </si>
  <si>
    <t>334-CRISTALLO</t>
  </si>
  <si>
    <t>356-357-ECU</t>
  </si>
  <si>
    <t>22-012</t>
  </si>
  <si>
    <t>21MY MV 1.3 GSE S&amp;S ENGINE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</si>
</sst>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0" borderId="4" xfId="0" quotePrefix="1" applyNumberFormat="1" applyFont="1" applyBorder="1" applyAlignment="1">
      <alignment horizontal="left" vertical="top" wrapText="1"/>
    </xf>
    <xf numFmtId="49" fontId="4" fillId="0" borderId="5" xfId="0" quotePrefix="1" applyNumberFormat="1" applyFont="1" applyBorder="1" applyAlignment="1">
      <alignment horizontal="left" vertical="top" wrapText="1"/>
    </xf>
    <xf numFmtId="49" fontId="4" fillId="0" borderId="6" xfId="0" quotePrefix="1" applyNumberFormat="1" applyFont="1" applyBorder="1" applyAlignment="1">
      <alignment horizontal="left" vertical="top" wrapText="1"/>
    </xf>
    <xf numFmtId="49" fontId="4" fillId="0" borderId="7" xfId="0" quotePrefix="1" applyNumberFormat="1" applyFont="1" applyBorder="1" applyAlignment="1">
      <alignment horizontal="left" vertical="top" wrapText="1"/>
    </xf>
    <xf numFmtId="49" fontId="4" fillId="0" borderId="0" xfId="0" quotePrefix="1" applyNumberFormat="1" applyFont="1" applyAlignment="1">
      <alignment horizontal="left" vertical="top" wrapText="1"/>
    </xf>
    <xf numFmtId="49" fontId="4" fillId="0" borderId="8" xfId="0" quotePrefix="1" applyNumberFormat="1" applyFont="1" applyBorder="1" applyAlignment="1">
      <alignment horizontal="left" vertical="top" wrapText="1"/>
    </xf>
    <xf numFmtId="49" fontId="4" fillId="0" borderId="9" xfId="0" quotePrefix="1" applyNumberFormat="1" applyFont="1" applyBorder="1" applyAlignment="1">
      <alignment horizontal="left" vertical="top" wrapText="1"/>
    </xf>
    <xf numFmtId="49" fontId="4" fillId="0" borderId="10" xfId="0" quotePrefix="1" applyNumberFormat="1" applyFont="1" applyBorder="1" applyAlignment="1">
      <alignment horizontal="left" vertical="top" wrapText="1"/>
    </xf>
    <xf numFmtId="49" fontId="4" fillId="0" borderId="11" xfId="0" quotePrefix="1" applyNumberFormat="1" applyFont="1" applyBorder="1" applyAlignment="1">
      <alignment horizontal="left" vertical="top" wrapText="1"/>
    </xf>
    <xf numFmtId="49" fontId="5" fillId="2" borderId="12" xfId="0" applyNumberFormat="1" applyFont="1" applyFill="1" applyBorder="1" applyAlignment="1">
      <alignment horizontal="center"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center" vertical="center" wrapText="1"/>
    </xf>
    <xf numFmtId="164" fontId="5" fillId="2" borderId="15" xfId="1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17" xfId="1" applyNumberFormat="1" applyFont="1" applyFill="1" applyBorder="1" applyAlignment="1">
      <alignment horizontal="center" vertical="center"/>
    </xf>
    <xf numFmtId="164" fontId="2" fillId="4" borderId="17" xfId="1" applyNumberFormat="1" applyFont="1" applyFill="1" applyBorder="1" applyAlignment="1">
      <alignment horizontal="center" vertical="center"/>
    </xf>
    <xf numFmtId="165" fontId="2" fillId="3" borderId="17" xfId="2" applyNumberFormat="1" applyFont="1" applyFill="1" applyBorder="1" applyAlignment="1">
      <alignment horizontal="center" vertical="center"/>
    </xf>
    <xf numFmtId="49" fontId="5" fillId="2" borderId="15" xfId="0" applyNumberFormat="1" applyFont="1" applyFill="1" applyBorder="1" applyAlignment="1">
      <alignment horizontal="center" wrapText="1"/>
    </xf>
    <xf numFmtId="49" fontId="5" fillId="2" borderId="18" xfId="0" applyNumberFormat="1" applyFont="1" applyFill="1" applyBorder="1" applyAlignment="1">
      <alignment horizontal="center" wrapText="1"/>
    </xf>
    <xf numFmtId="164" fontId="5" fillId="2" borderId="15" xfId="1" applyNumberFormat="1" applyFont="1" applyFill="1" applyBorder="1" applyAlignment="1">
      <alignment horizontal="center" wrapText="1"/>
    </xf>
    <xf numFmtId="14" fontId="5" fillId="2" borderId="15" xfId="1" applyNumberFormat="1" applyFont="1" applyFill="1" applyBorder="1" applyAlignment="1">
      <alignment horizontal="center" wrapText="1"/>
    </xf>
    <xf numFmtId="9" fontId="5" fillId="5" borderId="15" xfId="2" applyFont="1" applyFill="1" applyBorder="1" applyAlignment="1">
      <alignment horizontal="center" wrapText="1"/>
    </xf>
    <xf numFmtId="49" fontId="5" fillId="5" borderId="15" xfId="0" applyNumberFormat="1" applyFont="1" applyFill="1" applyBorder="1" applyAlignment="1">
      <alignment horizontal="center" wrapText="1"/>
    </xf>
    <xf numFmtId="49" fontId="5" fillId="6" borderId="1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7" borderId="0" xfId="2" applyFont="1" applyFill="1" applyAlignment="1">
      <alignment horizontal="center"/>
    </xf>
    <xf numFmtId="164" fontId="0" fillId="7" borderId="0" xfId="1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0" borderId="0" xfId="0" applyFont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45E8-5C30-431D-8D10-8C80CD0733A7}">
  <sheetPr codeName="Sheet1"/>
  <dimension ref="A1:U102"/>
  <sheetViews>
    <sheetView tabSelected="1" workbookViewId="0">
      <selection sqref="A1:N1"/>
    </sheetView>
  </sheetViews>
  <sheetFormatPr defaultRowHeight="14.4" x14ac:dyDescent="0.3"/>
  <cols>
    <col min="1" max="1" width="7.109375" bestFit="1" customWidth="1"/>
    <col min="2" max="2" width="6.44140625" bestFit="1" customWidth="1"/>
    <col min="3" max="3" width="12.109375" bestFit="1" customWidth="1"/>
    <col min="4" max="4" width="7.44140625" bestFit="1" customWidth="1"/>
    <col min="5" max="5" width="83.5546875" bestFit="1" customWidth="1"/>
    <col min="6" max="6" width="8" bestFit="1" customWidth="1"/>
    <col min="8" max="8" width="8.44140625" bestFit="1" customWidth="1"/>
    <col min="9" max="9" width="10.5546875" bestFit="1" customWidth="1"/>
    <col min="10" max="11" width="6.6640625" bestFit="1" customWidth="1"/>
    <col min="12" max="12" width="6.77734375" bestFit="1" customWidth="1"/>
    <col min="13" max="13" width="8.77734375" bestFit="1" customWidth="1"/>
    <col min="14" max="14" width="5.77734375" bestFit="1" customWidth="1"/>
    <col min="15" max="15" width="6.33203125" bestFit="1" customWidth="1"/>
    <col min="16" max="16" width="8.33203125" bestFit="1" customWidth="1"/>
    <col min="17" max="17" width="7.109375" bestFit="1" customWidth="1"/>
    <col min="19" max="19" width="6.88671875" bestFit="1" customWidth="1"/>
    <col min="20" max="21" width="2" bestFit="1" customWidth="1"/>
  </cols>
  <sheetData>
    <row r="1" spans="1:21" customForma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21" customFormat="1" x14ac:dyDescent="0.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21" customFormat="1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1:21" customFormat="1" x14ac:dyDescent="0.3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</row>
    <row r="5" spans="1:21" customFormat="1" ht="48" x14ac:dyDescent="0.3">
      <c r="A5" s="13" t="s">
        <v>2</v>
      </c>
      <c r="B5" s="14"/>
      <c r="C5" s="14"/>
      <c r="D5" s="14"/>
      <c r="E5" s="14"/>
      <c r="F5" s="15"/>
      <c r="G5" s="16" t="s">
        <v>3</v>
      </c>
      <c r="H5" s="16" t="s">
        <v>4</v>
      </c>
      <c r="I5" s="16"/>
      <c r="J5" s="16"/>
      <c r="K5" s="16" t="s">
        <v>5</v>
      </c>
      <c r="L5" s="16" t="s">
        <v>6</v>
      </c>
      <c r="M5" s="16" t="s">
        <v>7</v>
      </c>
      <c r="N5" s="16" t="s">
        <v>8</v>
      </c>
      <c r="O5" s="16" t="s">
        <v>9</v>
      </c>
      <c r="P5" s="16" t="s">
        <v>10</v>
      </c>
    </row>
    <row r="6" spans="1:21" customFormat="1" ht="15" thickBot="1" x14ac:dyDescent="0.35">
      <c r="A6" s="17" t="s">
        <v>11</v>
      </c>
      <c r="B6" s="18"/>
      <c r="C6" s="18"/>
      <c r="D6" s="18"/>
      <c r="E6" s="18"/>
      <c r="F6" s="18"/>
      <c r="G6" s="19">
        <f>SUBTOTAL(9,G9:G20000)</f>
        <v>9860</v>
      </c>
      <c r="H6" s="19">
        <f>SUBTOTAL(9,H9:H2000)</f>
        <v>3288</v>
      </c>
      <c r="I6" s="20"/>
      <c r="J6" s="20"/>
      <c r="K6" s="21">
        <f>H6/G6</f>
        <v>0.33346855983772822</v>
      </c>
      <c r="L6" s="19">
        <f>SUBTOTAL(9,L9:L2000)</f>
        <v>4811.0079189999997</v>
      </c>
      <c r="M6" s="21">
        <f>H6/L6</f>
        <v>0.68343267260375506</v>
      </c>
      <c r="N6" s="19">
        <f>SUBTOTAL(9,S9:S2000)</f>
        <v>-1523.0079189999999</v>
      </c>
      <c r="O6" s="19">
        <f>SUBTOTAL(9,T9:T2000)</f>
        <v>55</v>
      </c>
      <c r="P6" s="19">
        <f>SUBTOTAL(9,U9:U2000)</f>
        <v>39</v>
      </c>
    </row>
    <row r="7" spans="1:21" customFormat="1" x14ac:dyDescent="0.3"/>
    <row r="8" spans="1:21" customFormat="1" ht="96.6" x14ac:dyDescent="0.3">
      <c r="A8" s="22" t="s">
        <v>2</v>
      </c>
      <c r="B8" s="22" t="s">
        <v>12</v>
      </c>
      <c r="C8" s="23" t="s">
        <v>13</v>
      </c>
      <c r="D8" s="22" t="s">
        <v>14</v>
      </c>
      <c r="E8" s="22" t="s">
        <v>15</v>
      </c>
      <c r="F8" s="22" t="s">
        <v>16</v>
      </c>
      <c r="G8" s="24" t="s">
        <v>3</v>
      </c>
      <c r="H8" s="24" t="s">
        <v>4</v>
      </c>
      <c r="I8" s="25" t="s">
        <v>17</v>
      </c>
      <c r="J8" s="24" t="s">
        <v>18</v>
      </c>
      <c r="K8" s="26" t="s">
        <v>5</v>
      </c>
      <c r="L8" s="26" t="s">
        <v>6</v>
      </c>
      <c r="M8" s="26" t="s">
        <v>7</v>
      </c>
      <c r="N8" s="26" t="s">
        <v>19</v>
      </c>
      <c r="O8" s="26" t="s">
        <v>20</v>
      </c>
      <c r="P8" s="26" t="s">
        <v>21</v>
      </c>
      <c r="Q8" s="26" t="s">
        <v>22</v>
      </c>
      <c r="R8" s="27" t="s">
        <v>23</v>
      </c>
      <c r="S8" s="28" t="s">
        <v>8</v>
      </c>
    </row>
    <row r="9" spans="1:21" customFormat="1" x14ac:dyDescent="0.3">
      <c r="A9" s="29" t="s">
        <v>24</v>
      </c>
      <c r="B9" s="29" t="s">
        <v>25</v>
      </c>
      <c r="C9" s="29" t="s">
        <v>26</v>
      </c>
      <c r="D9" s="29" t="s">
        <v>27</v>
      </c>
      <c r="E9" s="29" t="s">
        <v>28</v>
      </c>
      <c r="F9" s="29" t="s">
        <v>29</v>
      </c>
      <c r="G9" s="30">
        <v>1</v>
      </c>
      <c r="H9" s="30">
        <v>1</v>
      </c>
      <c r="I9" s="31">
        <v>44529</v>
      </c>
      <c r="J9" s="29">
        <v>74</v>
      </c>
      <c r="K9" s="32">
        <v>1</v>
      </c>
      <c r="L9" s="33">
        <v>0.7</v>
      </c>
      <c r="M9" s="32">
        <v>1.4285714285714286</v>
      </c>
      <c r="N9" s="32">
        <v>0.7</v>
      </c>
      <c r="O9" s="34"/>
      <c r="P9" s="29" t="s">
        <v>30</v>
      </c>
      <c r="Q9" s="29" t="s">
        <v>29</v>
      </c>
      <c r="R9" s="35" t="s">
        <v>31</v>
      </c>
      <c r="S9" s="36">
        <v>0.30000000000000004</v>
      </c>
      <c r="T9" s="37">
        <f t="shared" ref="T9:T72" si="0">COUNTIF(R9,"G")</f>
        <v>1</v>
      </c>
      <c r="U9" s="37">
        <f t="shared" ref="U9:U72" si="1">COUNTIF(R9,"R")</f>
        <v>0</v>
      </c>
    </row>
    <row r="10" spans="1:21" customFormat="1" x14ac:dyDescent="0.3">
      <c r="A10" s="29" t="s">
        <v>32</v>
      </c>
      <c r="B10" s="29" t="s">
        <v>25</v>
      </c>
      <c r="C10" s="29" t="s">
        <v>26</v>
      </c>
      <c r="D10" s="29" t="s">
        <v>33</v>
      </c>
      <c r="E10" s="29" t="s">
        <v>34</v>
      </c>
      <c r="F10" s="29" t="s">
        <v>29</v>
      </c>
      <c r="G10" s="30">
        <v>1</v>
      </c>
      <c r="H10" s="30">
        <v>1</v>
      </c>
      <c r="I10" s="31">
        <v>44600</v>
      </c>
      <c r="J10" s="29">
        <v>63</v>
      </c>
      <c r="K10" s="32">
        <v>1</v>
      </c>
      <c r="L10" s="33">
        <v>0.77700000000000047</v>
      </c>
      <c r="M10" s="32">
        <v>1.2870012870012861</v>
      </c>
      <c r="N10" s="32">
        <v>0.77700000000000047</v>
      </c>
      <c r="O10" s="34"/>
      <c r="P10" s="29" t="s">
        <v>30</v>
      </c>
      <c r="Q10" s="29" t="s">
        <v>29</v>
      </c>
      <c r="R10" s="35" t="s">
        <v>31</v>
      </c>
      <c r="S10" s="36">
        <v>0.22299999999999953</v>
      </c>
      <c r="T10" s="37">
        <f t="shared" si="0"/>
        <v>1</v>
      </c>
      <c r="U10" s="37">
        <f t="shared" si="1"/>
        <v>0</v>
      </c>
    </row>
    <row r="11" spans="1:21" customFormat="1" x14ac:dyDescent="0.3">
      <c r="A11" s="29" t="s">
        <v>35</v>
      </c>
      <c r="B11" s="29" t="s">
        <v>25</v>
      </c>
      <c r="C11" s="29" t="s">
        <v>26</v>
      </c>
      <c r="D11" s="29" t="s">
        <v>36</v>
      </c>
      <c r="E11" s="29" t="s">
        <v>37</v>
      </c>
      <c r="F11" s="29" t="s">
        <v>29</v>
      </c>
      <c r="G11" s="30">
        <v>2</v>
      </c>
      <c r="H11" s="30">
        <v>2</v>
      </c>
      <c r="I11" s="31">
        <v>44620</v>
      </c>
      <c r="J11" s="29">
        <v>61</v>
      </c>
      <c r="K11" s="32">
        <v>1</v>
      </c>
      <c r="L11" s="33">
        <v>1.6815439999999999</v>
      </c>
      <c r="M11" s="32">
        <v>1.189383090778475</v>
      </c>
      <c r="N11" s="32">
        <v>0.84077199999999996</v>
      </c>
      <c r="O11" s="34"/>
      <c r="P11" s="29" t="s">
        <v>30</v>
      </c>
      <c r="Q11" s="29" t="s">
        <v>29</v>
      </c>
      <c r="R11" s="35" t="s">
        <v>31</v>
      </c>
      <c r="S11" s="36">
        <v>0.31845600000000007</v>
      </c>
      <c r="T11" s="37">
        <f t="shared" si="0"/>
        <v>1</v>
      </c>
      <c r="U11" s="37">
        <f t="shared" si="1"/>
        <v>0</v>
      </c>
    </row>
    <row r="12" spans="1:21" customFormat="1" x14ac:dyDescent="0.3">
      <c r="A12" s="29" t="s">
        <v>35</v>
      </c>
      <c r="B12" s="29" t="s">
        <v>25</v>
      </c>
      <c r="C12" s="29" t="s">
        <v>26</v>
      </c>
      <c r="D12" s="29" t="s">
        <v>38</v>
      </c>
      <c r="E12" s="29" t="s">
        <v>39</v>
      </c>
      <c r="F12" s="29" t="s">
        <v>29</v>
      </c>
      <c r="G12" s="30">
        <v>1</v>
      </c>
      <c r="H12" s="30">
        <v>1</v>
      </c>
      <c r="I12" s="31">
        <v>44690</v>
      </c>
      <c r="J12" s="29">
        <v>51</v>
      </c>
      <c r="K12" s="32">
        <v>1</v>
      </c>
      <c r="L12" s="33">
        <v>0.50469999999999959</v>
      </c>
      <c r="M12" s="32">
        <v>1.9813750743015668</v>
      </c>
      <c r="N12" s="32">
        <v>0.50469999999999959</v>
      </c>
      <c r="O12" s="34"/>
      <c r="P12" s="29" t="s">
        <v>30</v>
      </c>
      <c r="Q12" s="29" t="s">
        <v>29</v>
      </c>
      <c r="R12" s="35" t="s">
        <v>31</v>
      </c>
      <c r="S12" s="36">
        <v>0.49530000000000041</v>
      </c>
      <c r="T12" s="37">
        <f t="shared" si="0"/>
        <v>1</v>
      </c>
      <c r="U12" s="37">
        <f t="shared" si="1"/>
        <v>0</v>
      </c>
    </row>
    <row r="13" spans="1:21" customFormat="1" x14ac:dyDescent="0.3">
      <c r="A13" s="29" t="s">
        <v>32</v>
      </c>
      <c r="B13" s="29" t="s">
        <v>25</v>
      </c>
      <c r="C13" s="29" t="s">
        <v>26</v>
      </c>
      <c r="D13" s="29" t="s">
        <v>40</v>
      </c>
      <c r="E13" s="29" t="s">
        <v>41</v>
      </c>
      <c r="F13" s="29" t="s">
        <v>29</v>
      </c>
      <c r="G13" s="30">
        <v>5</v>
      </c>
      <c r="H13" s="30">
        <v>0</v>
      </c>
      <c r="I13" s="31">
        <v>44704</v>
      </c>
      <c r="J13" s="29">
        <v>49</v>
      </c>
      <c r="K13" s="32">
        <v>0</v>
      </c>
      <c r="L13" s="33">
        <v>3.6950000000000021</v>
      </c>
      <c r="M13" s="32">
        <v>0</v>
      </c>
      <c r="N13" s="32">
        <v>0.73900000000000043</v>
      </c>
      <c r="O13" s="34"/>
      <c r="P13" s="29" t="s">
        <v>30</v>
      </c>
      <c r="Q13" s="29" t="s">
        <v>29</v>
      </c>
      <c r="R13" s="35" t="s">
        <v>42</v>
      </c>
      <c r="S13" s="36">
        <v>-3.6950000000000021</v>
      </c>
      <c r="T13" s="37">
        <f t="shared" si="0"/>
        <v>0</v>
      </c>
      <c r="U13" s="37">
        <f t="shared" si="1"/>
        <v>1</v>
      </c>
    </row>
    <row r="14" spans="1:21" customFormat="1" x14ac:dyDescent="0.3">
      <c r="A14" s="29" t="s">
        <v>32</v>
      </c>
      <c r="B14" s="29" t="s">
        <v>25</v>
      </c>
      <c r="C14" s="29" t="s">
        <v>26</v>
      </c>
      <c r="D14" s="29" t="s">
        <v>43</v>
      </c>
      <c r="E14" s="29" t="s">
        <v>44</v>
      </c>
      <c r="F14" s="29" t="s">
        <v>29</v>
      </c>
      <c r="G14" s="30">
        <v>5</v>
      </c>
      <c r="H14" s="30">
        <v>0</v>
      </c>
      <c r="I14" s="31">
        <v>44904</v>
      </c>
      <c r="J14" s="29">
        <v>20</v>
      </c>
      <c r="K14" s="32">
        <v>0</v>
      </c>
      <c r="L14" s="33">
        <v>2.4500000000000011</v>
      </c>
      <c r="M14" s="32">
        <v>0</v>
      </c>
      <c r="N14" s="32">
        <v>0.49000000000000021</v>
      </c>
      <c r="O14" s="34"/>
      <c r="P14" s="29" t="s">
        <v>30</v>
      </c>
      <c r="Q14" s="29" t="s">
        <v>29</v>
      </c>
      <c r="R14" s="35" t="s">
        <v>42</v>
      </c>
      <c r="S14" s="36">
        <v>-2.4500000000000011</v>
      </c>
      <c r="T14" s="37">
        <f t="shared" si="0"/>
        <v>0</v>
      </c>
      <c r="U14" s="37">
        <f t="shared" si="1"/>
        <v>1</v>
      </c>
    </row>
    <row r="15" spans="1:21" customFormat="1" x14ac:dyDescent="0.3">
      <c r="A15" s="29" t="s">
        <v>32</v>
      </c>
      <c r="B15" s="29" t="s">
        <v>25</v>
      </c>
      <c r="C15" s="29" t="s">
        <v>26</v>
      </c>
      <c r="D15" s="29" t="s">
        <v>45</v>
      </c>
      <c r="E15" s="29" t="s">
        <v>46</v>
      </c>
      <c r="F15" s="29" t="s">
        <v>29</v>
      </c>
      <c r="G15" s="30">
        <v>38</v>
      </c>
      <c r="H15" s="30">
        <v>0</v>
      </c>
      <c r="I15" s="31">
        <v>44961</v>
      </c>
      <c r="J15" s="29">
        <v>12</v>
      </c>
      <c r="K15" s="32">
        <v>0</v>
      </c>
      <c r="L15" s="33">
        <v>12.920000000000003</v>
      </c>
      <c r="M15" s="32">
        <v>0</v>
      </c>
      <c r="N15" s="32">
        <v>0.34000000000000008</v>
      </c>
      <c r="O15" s="34"/>
      <c r="P15" s="29" t="s">
        <v>30</v>
      </c>
      <c r="Q15" s="29" t="s">
        <v>29</v>
      </c>
      <c r="R15" s="35" t="s">
        <v>42</v>
      </c>
      <c r="S15" s="36">
        <v>-12.920000000000003</v>
      </c>
      <c r="T15" s="37">
        <f t="shared" si="0"/>
        <v>0</v>
      </c>
      <c r="U15" s="37">
        <f t="shared" si="1"/>
        <v>1</v>
      </c>
    </row>
    <row r="16" spans="1:21" customFormat="1" x14ac:dyDescent="0.3">
      <c r="A16" s="29" t="s">
        <v>35</v>
      </c>
      <c r="B16" s="29" t="s">
        <v>25</v>
      </c>
      <c r="C16" s="29" t="s">
        <v>26</v>
      </c>
      <c r="D16" s="29" t="s">
        <v>47</v>
      </c>
      <c r="E16" s="29" t="s">
        <v>48</v>
      </c>
      <c r="F16" s="29" t="s">
        <v>29</v>
      </c>
      <c r="G16" s="30">
        <v>2</v>
      </c>
      <c r="H16" s="30">
        <v>0</v>
      </c>
      <c r="I16" s="31">
        <v>45044</v>
      </c>
      <c r="J16" s="29">
        <v>0</v>
      </c>
      <c r="K16" s="32">
        <v>0</v>
      </c>
      <c r="L16" s="33">
        <v>1.9999999999999999E-6</v>
      </c>
      <c r="M16" s="32">
        <v>0</v>
      </c>
      <c r="N16" s="32">
        <v>9.9999999999999995E-7</v>
      </c>
      <c r="O16" s="34"/>
      <c r="P16" s="29" t="s">
        <v>30</v>
      </c>
      <c r="Q16" s="29" t="s">
        <v>29</v>
      </c>
      <c r="R16" s="35" t="s">
        <v>42</v>
      </c>
      <c r="S16" s="36">
        <v>-1.9999999999999999E-6</v>
      </c>
      <c r="T16" s="37">
        <f t="shared" si="0"/>
        <v>0</v>
      </c>
      <c r="U16" s="37">
        <f t="shared" si="1"/>
        <v>1</v>
      </c>
    </row>
    <row r="17" spans="1:21" customFormat="1" x14ac:dyDescent="0.3">
      <c r="A17" s="29" t="s">
        <v>24</v>
      </c>
      <c r="B17" s="29" t="s">
        <v>25</v>
      </c>
      <c r="C17" s="29" t="s">
        <v>26</v>
      </c>
      <c r="D17" s="29" t="s">
        <v>49</v>
      </c>
      <c r="E17" s="29" t="s">
        <v>50</v>
      </c>
      <c r="F17" s="29" t="s">
        <v>51</v>
      </c>
      <c r="G17" s="30">
        <v>4</v>
      </c>
      <c r="H17" s="30">
        <v>4</v>
      </c>
      <c r="I17" s="31">
        <v>44322</v>
      </c>
      <c r="J17" s="29">
        <v>103</v>
      </c>
      <c r="K17" s="32">
        <v>1</v>
      </c>
      <c r="L17" s="33">
        <v>2.8</v>
      </c>
      <c r="M17" s="32">
        <v>1.4285714285714286</v>
      </c>
      <c r="N17" s="32">
        <v>0.7</v>
      </c>
      <c r="O17" s="34"/>
      <c r="P17" s="29" t="s">
        <v>52</v>
      </c>
      <c r="Q17" s="29" t="s">
        <v>53</v>
      </c>
      <c r="R17" s="35" t="s">
        <v>31</v>
      </c>
      <c r="S17" s="36">
        <v>1.2000000000000002</v>
      </c>
      <c r="T17" s="37">
        <f t="shared" si="0"/>
        <v>1</v>
      </c>
      <c r="U17" s="37">
        <f t="shared" si="1"/>
        <v>0</v>
      </c>
    </row>
    <row r="18" spans="1:21" customFormat="1" x14ac:dyDescent="0.3">
      <c r="A18" s="29" t="s">
        <v>24</v>
      </c>
      <c r="B18" s="29" t="s">
        <v>25</v>
      </c>
      <c r="C18" s="29" t="s">
        <v>26</v>
      </c>
      <c r="D18" s="29" t="s">
        <v>54</v>
      </c>
      <c r="E18" s="29" t="s">
        <v>55</v>
      </c>
      <c r="F18" s="29" t="s">
        <v>51</v>
      </c>
      <c r="G18" s="30">
        <v>4</v>
      </c>
      <c r="H18" s="30">
        <v>4</v>
      </c>
      <c r="I18" s="31">
        <v>44322</v>
      </c>
      <c r="J18" s="29">
        <v>103</v>
      </c>
      <c r="K18" s="32">
        <v>1</v>
      </c>
      <c r="L18" s="33">
        <v>2.8</v>
      </c>
      <c r="M18" s="32">
        <v>1.4285714285714286</v>
      </c>
      <c r="N18" s="32">
        <v>0.7</v>
      </c>
      <c r="O18" s="34"/>
      <c r="P18" s="29" t="s">
        <v>52</v>
      </c>
      <c r="Q18" s="29" t="s">
        <v>53</v>
      </c>
      <c r="R18" s="35" t="s">
        <v>31</v>
      </c>
      <c r="S18" s="36">
        <v>1.2000000000000002</v>
      </c>
      <c r="T18" s="37">
        <f t="shared" si="0"/>
        <v>1</v>
      </c>
      <c r="U18" s="37">
        <f t="shared" si="1"/>
        <v>0</v>
      </c>
    </row>
    <row r="19" spans="1:21" customFormat="1" x14ac:dyDescent="0.3">
      <c r="A19" s="29" t="s">
        <v>32</v>
      </c>
      <c r="B19" s="29" t="s">
        <v>25</v>
      </c>
      <c r="C19" s="29" t="s">
        <v>26</v>
      </c>
      <c r="D19" s="29" t="s">
        <v>56</v>
      </c>
      <c r="E19" s="29" t="s">
        <v>57</v>
      </c>
      <c r="F19" s="29" t="s">
        <v>51</v>
      </c>
      <c r="G19" s="30">
        <v>99</v>
      </c>
      <c r="H19" s="30">
        <v>95</v>
      </c>
      <c r="I19" s="31">
        <v>44350</v>
      </c>
      <c r="J19" s="29">
        <v>99</v>
      </c>
      <c r="K19" s="32">
        <v>0.95959595959595956</v>
      </c>
      <c r="L19" s="33">
        <v>79.2</v>
      </c>
      <c r="M19" s="32">
        <v>1.1994949494949494</v>
      </c>
      <c r="N19" s="32">
        <v>0.8</v>
      </c>
      <c r="O19" s="34"/>
      <c r="P19" s="29" t="s">
        <v>52</v>
      </c>
      <c r="Q19" s="29" t="s">
        <v>53</v>
      </c>
      <c r="R19" s="35" t="s">
        <v>31</v>
      </c>
      <c r="S19" s="36">
        <v>15.799999999999997</v>
      </c>
      <c r="T19" s="37">
        <f t="shared" si="0"/>
        <v>1</v>
      </c>
      <c r="U19" s="37">
        <f t="shared" si="1"/>
        <v>0</v>
      </c>
    </row>
    <row r="20" spans="1:21" customFormat="1" x14ac:dyDescent="0.3">
      <c r="A20" s="29" t="s">
        <v>24</v>
      </c>
      <c r="B20" s="29" t="s">
        <v>25</v>
      </c>
      <c r="C20" s="29" t="s">
        <v>26</v>
      </c>
      <c r="D20" s="29" t="s">
        <v>58</v>
      </c>
      <c r="E20" s="29" t="s">
        <v>59</v>
      </c>
      <c r="F20" s="29" t="s">
        <v>51</v>
      </c>
      <c r="G20" s="30">
        <v>12</v>
      </c>
      <c r="H20" s="30">
        <v>12</v>
      </c>
      <c r="I20" s="31">
        <v>44350</v>
      </c>
      <c r="J20" s="29">
        <v>99</v>
      </c>
      <c r="K20" s="32">
        <v>1</v>
      </c>
      <c r="L20" s="33">
        <v>8.3999999999999986</v>
      </c>
      <c r="M20" s="32">
        <v>1.4285714285714288</v>
      </c>
      <c r="N20" s="32">
        <v>0.7</v>
      </c>
      <c r="O20" s="34"/>
      <c r="P20" s="29" t="s">
        <v>52</v>
      </c>
      <c r="Q20" s="29" t="s">
        <v>53</v>
      </c>
      <c r="R20" s="35" t="s">
        <v>31</v>
      </c>
      <c r="S20" s="36">
        <v>3.6000000000000014</v>
      </c>
      <c r="T20" s="37">
        <f t="shared" si="0"/>
        <v>1</v>
      </c>
      <c r="U20" s="37">
        <f t="shared" si="1"/>
        <v>0</v>
      </c>
    </row>
    <row r="21" spans="1:21" customFormat="1" x14ac:dyDescent="0.3">
      <c r="A21" s="29" t="s">
        <v>24</v>
      </c>
      <c r="B21" s="29" t="s">
        <v>25</v>
      </c>
      <c r="C21" s="29" t="s">
        <v>26</v>
      </c>
      <c r="D21" s="29" t="s">
        <v>60</v>
      </c>
      <c r="E21" s="29" t="s">
        <v>61</v>
      </c>
      <c r="F21" s="29" t="s">
        <v>51</v>
      </c>
      <c r="G21" s="30">
        <v>2</v>
      </c>
      <c r="H21" s="30">
        <v>2</v>
      </c>
      <c r="I21" s="31">
        <v>44350</v>
      </c>
      <c r="J21" s="29">
        <v>99</v>
      </c>
      <c r="K21" s="32">
        <v>1</v>
      </c>
      <c r="L21" s="33">
        <v>1.4</v>
      </c>
      <c r="M21" s="32">
        <v>1.4285714285714286</v>
      </c>
      <c r="N21" s="32">
        <v>0.7</v>
      </c>
      <c r="O21" s="34"/>
      <c r="P21" s="29" t="s">
        <v>52</v>
      </c>
      <c r="Q21" s="29" t="s">
        <v>53</v>
      </c>
      <c r="R21" s="35" t="s">
        <v>31</v>
      </c>
      <c r="S21" s="36">
        <v>0.60000000000000009</v>
      </c>
      <c r="T21" s="37">
        <f t="shared" si="0"/>
        <v>1</v>
      </c>
      <c r="U21" s="37">
        <f t="shared" si="1"/>
        <v>0</v>
      </c>
    </row>
    <row r="22" spans="1:21" customFormat="1" x14ac:dyDescent="0.3">
      <c r="A22" s="29" t="s">
        <v>24</v>
      </c>
      <c r="B22" s="29" t="s">
        <v>25</v>
      </c>
      <c r="C22" s="29" t="s">
        <v>26</v>
      </c>
      <c r="D22" s="29" t="s">
        <v>62</v>
      </c>
      <c r="E22" s="29" t="s">
        <v>63</v>
      </c>
      <c r="F22" s="29" t="s">
        <v>51</v>
      </c>
      <c r="G22" s="30">
        <v>224</v>
      </c>
      <c r="H22" s="30">
        <v>155</v>
      </c>
      <c r="I22" s="31">
        <v>44365</v>
      </c>
      <c r="J22" s="29">
        <v>97</v>
      </c>
      <c r="K22" s="32">
        <v>0.6919642857142857</v>
      </c>
      <c r="L22" s="33">
        <v>156.79999999999998</v>
      </c>
      <c r="M22" s="32">
        <v>0.98852040816326536</v>
      </c>
      <c r="N22" s="32">
        <v>0.7</v>
      </c>
      <c r="O22" s="34"/>
      <c r="P22" s="29" t="s">
        <v>52</v>
      </c>
      <c r="Q22" s="29" t="s">
        <v>53</v>
      </c>
      <c r="R22" s="35" t="s">
        <v>42</v>
      </c>
      <c r="S22" s="36">
        <v>-1.7999999999999829</v>
      </c>
      <c r="T22" s="37">
        <f t="shared" si="0"/>
        <v>0</v>
      </c>
      <c r="U22" s="37">
        <f t="shared" si="1"/>
        <v>1</v>
      </c>
    </row>
    <row r="23" spans="1:21" customFormat="1" x14ac:dyDescent="0.3">
      <c r="A23" s="29" t="s">
        <v>32</v>
      </c>
      <c r="B23" s="29" t="s">
        <v>25</v>
      </c>
      <c r="C23" s="29" t="s">
        <v>26</v>
      </c>
      <c r="D23" s="29" t="s">
        <v>64</v>
      </c>
      <c r="E23" s="29" t="s">
        <v>59</v>
      </c>
      <c r="F23" s="29" t="s">
        <v>51</v>
      </c>
      <c r="G23" s="30">
        <v>6</v>
      </c>
      <c r="H23" s="30">
        <v>6</v>
      </c>
      <c r="I23" s="31">
        <v>44376</v>
      </c>
      <c r="J23" s="29">
        <v>95</v>
      </c>
      <c r="K23" s="32">
        <v>1</v>
      </c>
      <c r="L23" s="33">
        <v>4.8000000000000007</v>
      </c>
      <c r="M23" s="32">
        <v>1.2499999999999998</v>
      </c>
      <c r="N23" s="32">
        <v>0.8</v>
      </c>
      <c r="O23" s="34"/>
      <c r="P23" s="29" t="s">
        <v>52</v>
      </c>
      <c r="Q23" s="29" t="s">
        <v>53</v>
      </c>
      <c r="R23" s="35" t="s">
        <v>31</v>
      </c>
      <c r="S23" s="36">
        <v>1.1999999999999993</v>
      </c>
      <c r="T23" s="37">
        <f t="shared" si="0"/>
        <v>1</v>
      </c>
      <c r="U23" s="37">
        <f t="shared" si="1"/>
        <v>0</v>
      </c>
    </row>
    <row r="24" spans="1:21" customFormat="1" x14ac:dyDescent="0.3">
      <c r="A24" s="29" t="s">
        <v>24</v>
      </c>
      <c r="B24" s="29" t="s">
        <v>25</v>
      </c>
      <c r="C24" s="29" t="s">
        <v>26</v>
      </c>
      <c r="D24" s="29" t="s">
        <v>65</v>
      </c>
      <c r="E24" s="29" t="s">
        <v>66</v>
      </c>
      <c r="F24" s="29" t="s">
        <v>51</v>
      </c>
      <c r="G24" s="30">
        <v>10</v>
      </c>
      <c r="H24" s="30">
        <v>10</v>
      </c>
      <c r="I24" s="31">
        <v>44403</v>
      </c>
      <c r="J24" s="29">
        <v>92</v>
      </c>
      <c r="K24" s="32">
        <v>1</v>
      </c>
      <c r="L24" s="33">
        <v>7</v>
      </c>
      <c r="M24" s="32">
        <v>1.4285714285714286</v>
      </c>
      <c r="N24" s="32">
        <v>0.7</v>
      </c>
      <c r="O24" s="34"/>
      <c r="P24" s="29" t="s">
        <v>52</v>
      </c>
      <c r="Q24" s="29" t="s">
        <v>53</v>
      </c>
      <c r="R24" s="35" t="s">
        <v>31</v>
      </c>
      <c r="S24" s="36">
        <v>3</v>
      </c>
      <c r="T24" s="37">
        <f t="shared" si="0"/>
        <v>1</v>
      </c>
      <c r="U24" s="37">
        <f t="shared" si="1"/>
        <v>0</v>
      </c>
    </row>
    <row r="25" spans="1:21" customFormat="1" x14ac:dyDescent="0.3">
      <c r="A25" s="29" t="s">
        <v>32</v>
      </c>
      <c r="B25" s="29" t="s">
        <v>25</v>
      </c>
      <c r="C25" s="29" t="s">
        <v>26</v>
      </c>
      <c r="D25" s="29" t="s">
        <v>67</v>
      </c>
      <c r="E25" s="29" t="s">
        <v>68</v>
      </c>
      <c r="F25" s="29" t="s">
        <v>51</v>
      </c>
      <c r="G25" s="30">
        <v>4</v>
      </c>
      <c r="H25" s="30">
        <v>4</v>
      </c>
      <c r="I25" s="31">
        <v>44403</v>
      </c>
      <c r="J25" s="29">
        <v>92</v>
      </c>
      <c r="K25" s="32">
        <v>1</v>
      </c>
      <c r="L25" s="33">
        <v>3.2</v>
      </c>
      <c r="M25" s="32">
        <v>1.25</v>
      </c>
      <c r="N25" s="32">
        <v>0.8</v>
      </c>
      <c r="O25" s="34"/>
      <c r="P25" s="29" t="s">
        <v>52</v>
      </c>
      <c r="Q25" s="29" t="s">
        <v>53</v>
      </c>
      <c r="R25" s="35" t="s">
        <v>31</v>
      </c>
      <c r="S25" s="36">
        <v>0.79999999999999982</v>
      </c>
      <c r="T25" s="37">
        <f t="shared" si="0"/>
        <v>1</v>
      </c>
      <c r="U25" s="37">
        <f t="shared" si="1"/>
        <v>0</v>
      </c>
    </row>
    <row r="26" spans="1:21" customFormat="1" x14ac:dyDescent="0.3">
      <c r="A26" s="29" t="s">
        <v>32</v>
      </c>
      <c r="B26" s="29" t="s">
        <v>25</v>
      </c>
      <c r="C26" s="29" t="s">
        <v>26</v>
      </c>
      <c r="D26" s="29" t="s">
        <v>69</v>
      </c>
      <c r="E26" s="29" t="s">
        <v>70</v>
      </c>
      <c r="F26" s="29" t="s">
        <v>51</v>
      </c>
      <c r="G26" s="30">
        <v>2</v>
      </c>
      <c r="H26" s="30">
        <v>2</v>
      </c>
      <c r="I26" s="31">
        <v>44403</v>
      </c>
      <c r="J26" s="29">
        <v>92</v>
      </c>
      <c r="K26" s="32">
        <v>1</v>
      </c>
      <c r="L26" s="33">
        <v>1.6</v>
      </c>
      <c r="M26" s="32">
        <v>1.25</v>
      </c>
      <c r="N26" s="32">
        <v>0.8</v>
      </c>
      <c r="O26" s="34"/>
      <c r="P26" s="29" t="s">
        <v>52</v>
      </c>
      <c r="Q26" s="29" t="s">
        <v>53</v>
      </c>
      <c r="R26" s="35" t="s">
        <v>31</v>
      </c>
      <c r="S26" s="36">
        <v>0.39999999999999991</v>
      </c>
      <c r="T26" s="37">
        <f t="shared" si="0"/>
        <v>1</v>
      </c>
      <c r="U26" s="37">
        <f t="shared" si="1"/>
        <v>0</v>
      </c>
    </row>
    <row r="27" spans="1:21" customFormat="1" x14ac:dyDescent="0.3">
      <c r="A27" s="29" t="s">
        <v>35</v>
      </c>
      <c r="B27" s="29" t="s">
        <v>25</v>
      </c>
      <c r="C27" s="29" t="s">
        <v>26</v>
      </c>
      <c r="D27" s="29" t="s">
        <v>71</v>
      </c>
      <c r="E27" s="29" t="s">
        <v>72</v>
      </c>
      <c r="F27" s="29" t="s">
        <v>51</v>
      </c>
      <c r="G27" s="30">
        <v>345</v>
      </c>
      <c r="H27" s="30">
        <v>307</v>
      </c>
      <c r="I27" s="31">
        <v>44403</v>
      </c>
      <c r="J27" s="29">
        <v>92</v>
      </c>
      <c r="K27" s="32">
        <v>0.88985507246376816</v>
      </c>
      <c r="L27" s="33">
        <v>305.72382000000005</v>
      </c>
      <c r="M27" s="32">
        <v>1.0041742903775046</v>
      </c>
      <c r="N27" s="32">
        <v>0.88615600000000005</v>
      </c>
      <c r="O27" s="34"/>
      <c r="P27" s="29" t="s">
        <v>52</v>
      </c>
      <c r="Q27" s="29" t="s">
        <v>53</v>
      </c>
      <c r="R27" s="35" t="s">
        <v>31</v>
      </c>
      <c r="S27" s="36">
        <v>1.2761799999999539</v>
      </c>
      <c r="T27" s="37">
        <f t="shared" si="0"/>
        <v>1</v>
      </c>
      <c r="U27" s="37">
        <f t="shared" si="1"/>
        <v>0</v>
      </c>
    </row>
    <row r="28" spans="1:21" customFormat="1" x14ac:dyDescent="0.3">
      <c r="A28" s="29" t="s">
        <v>24</v>
      </c>
      <c r="B28" s="29" t="s">
        <v>25</v>
      </c>
      <c r="C28" s="29" t="s">
        <v>26</v>
      </c>
      <c r="D28" s="29" t="s">
        <v>73</v>
      </c>
      <c r="E28" s="29" t="s">
        <v>74</v>
      </c>
      <c r="F28" s="29" t="s">
        <v>75</v>
      </c>
      <c r="G28" s="30">
        <v>1</v>
      </c>
      <c r="H28" s="30">
        <v>1</v>
      </c>
      <c r="I28" s="31">
        <v>44404</v>
      </c>
      <c r="J28" s="29">
        <v>91</v>
      </c>
      <c r="K28" s="32">
        <v>1</v>
      </c>
      <c r="L28" s="33">
        <v>0.7</v>
      </c>
      <c r="M28" s="32">
        <v>1.4285714285714286</v>
      </c>
      <c r="N28" s="32">
        <v>0.7</v>
      </c>
      <c r="O28" s="34"/>
      <c r="P28" s="29" t="s">
        <v>52</v>
      </c>
      <c r="Q28" s="29" t="s">
        <v>53</v>
      </c>
      <c r="R28" s="35" t="s">
        <v>31</v>
      </c>
      <c r="S28" s="36">
        <v>0.30000000000000004</v>
      </c>
      <c r="T28" s="37">
        <f t="shared" si="0"/>
        <v>1</v>
      </c>
      <c r="U28" s="37">
        <f t="shared" si="1"/>
        <v>0</v>
      </c>
    </row>
    <row r="29" spans="1:21" customFormat="1" x14ac:dyDescent="0.3">
      <c r="A29" s="29" t="s">
        <v>24</v>
      </c>
      <c r="B29" s="29" t="s">
        <v>25</v>
      </c>
      <c r="C29" s="29" t="s">
        <v>26</v>
      </c>
      <c r="D29" s="29" t="s">
        <v>76</v>
      </c>
      <c r="E29" s="29" t="s">
        <v>77</v>
      </c>
      <c r="F29" s="29" t="s">
        <v>78</v>
      </c>
      <c r="G29" s="30">
        <v>3</v>
      </c>
      <c r="H29" s="30">
        <v>2</v>
      </c>
      <c r="I29" s="31">
        <v>44414</v>
      </c>
      <c r="J29" s="29">
        <v>90</v>
      </c>
      <c r="K29" s="32">
        <v>0.66666666666666663</v>
      </c>
      <c r="L29" s="33">
        <v>2.0999999999999996</v>
      </c>
      <c r="M29" s="32">
        <v>0.95238095238095255</v>
      </c>
      <c r="N29" s="32">
        <v>0.7</v>
      </c>
      <c r="O29" s="34"/>
      <c r="P29" s="29" t="s">
        <v>52</v>
      </c>
      <c r="Q29" s="29" t="s">
        <v>53</v>
      </c>
      <c r="R29" s="35" t="s">
        <v>42</v>
      </c>
      <c r="S29" s="36">
        <v>-9.9999999999999645E-2</v>
      </c>
      <c r="T29" s="37">
        <f t="shared" si="0"/>
        <v>0</v>
      </c>
      <c r="U29" s="37">
        <f t="shared" si="1"/>
        <v>1</v>
      </c>
    </row>
    <row r="30" spans="1:21" customFormat="1" x14ac:dyDescent="0.3">
      <c r="A30" s="29" t="s">
        <v>32</v>
      </c>
      <c r="B30" s="29" t="s">
        <v>25</v>
      </c>
      <c r="C30" s="29" t="s">
        <v>26</v>
      </c>
      <c r="D30" s="29" t="s">
        <v>79</v>
      </c>
      <c r="E30" s="29" t="s">
        <v>80</v>
      </c>
      <c r="F30" s="29" t="s">
        <v>51</v>
      </c>
      <c r="G30" s="30">
        <v>10</v>
      </c>
      <c r="H30" s="30">
        <v>9</v>
      </c>
      <c r="I30" s="31">
        <v>44442</v>
      </c>
      <c r="J30" s="29">
        <v>86</v>
      </c>
      <c r="K30" s="32">
        <v>0.9</v>
      </c>
      <c r="L30" s="33">
        <v>8</v>
      </c>
      <c r="M30" s="32">
        <v>1.125</v>
      </c>
      <c r="N30" s="32">
        <v>0.8</v>
      </c>
      <c r="O30" s="34"/>
      <c r="P30" s="29" t="s">
        <v>52</v>
      </c>
      <c r="Q30" s="29" t="s">
        <v>53</v>
      </c>
      <c r="R30" s="35" t="s">
        <v>31</v>
      </c>
      <c r="S30" s="36">
        <v>1</v>
      </c>
      <c r="T30" s="37">
        <f t="shared" si="0"/>
        <v>1</v>
      </c>
      <c r="U30" s="37">
        <f t="shared" si="1"/>
        <v>0</v>
      </c>
    </row>
    <row r="31" spans="1:21" customFormat="1" x14ac:dyDescent="0.3">
      <c r="A31" s="29" t="s">
        <v>32</v>
      </c>
      <c r="B31" s="29" t="s">
        <v>25</v>
      </c>
      <c r="C31" s="29" t="s">
        <v>26</v>
      </c>
      <c r="D31" s="29" t="s">
        <v>81</v>
      </c>
      <c r="E31" s="29" t="s">
        <v>66</v>
      </c>
      <c r="F31" s="29" t="s">
        <v>51</v>
      </c>
      <c r="G31" s="30">
        <v>47</v>
      </c>
      <c r="H31" s="30">
        <v>42</v>
      </c>
      <c r="I31" s="31">
        <v>44452</v>
      </c>
      <c r="J31" s="29">
        <v>85</v>
      </c>
      <c r="K31" s="32">
        <v>0.8936170212765957</v>
      </c>
      <c r="L31" s="33">
        <v>37.576499999999982</v>
      </c>
      <c r="M31" s="32">
        <v>1.1177198515029345</v>
      </c>
      <c r="N31" s="32">
        <v>0.79949999999999966</v>
      </c>
      <c r="O31" s="34"/>
      <c r="P31" s="29" t="s">
        <v>52</v>
      </c>
      <c r="Q31" s="29" t="s">
        <v>53</v>
      </c>
      <c r="R31" s="35" t="s">
        <v>31</v>
      </c>
      <c r="S31" s="36">
        <v>4.4235000000000184</v>
      </c>
      <c r="T31" s="37">
        <f t="shared" si="0"/>
        <v>1</v>
      </c>
      <c r="U31" s="37">
        <f t="shared" si="1"/>
        <v>0</v>
      </c>
    </row>
    <row r="32" spans="1:21" customFormat="1" x14ac:dyDescent="0.3">
      <c r="A32" s="29" t="s">
        <v>32</v>
      </c>
      <c r="B32" s="29" t="s">
        <v>25</v>
      </c>
      <c r="C32" s="29" t="s">
        <v>26</v>
      </c>
      <c r="D32" s="29" t="s">
        <v>82</v>
      </c>
      <c r="E32" s="29" t="s">
        <v>83</v>
      </c>
      <c r="F32" s="29" t="s">
        <v>51</v>
      </c>
      <c r="G32" s="30">
        <v>579</v>
      </c>
      <c r="H32" s="30">
        <v>398</v>
      </c>
      <c r="I32" s="31">
        <v>44481</v>
      </c>
      <c r="J32" s="29">
        <v>80</v>
      </c>
      <c r="K32" s="32">
        <v>0.68739205526770297</v>
      </c>
      <c r="L32" s="33">
        <v>461.46299999999997</v>
      </c>
      <c r="M32" s="32">
        <v>0.86247434788921329</v>
      </c>
      <c r="N32" s="32">
        <v>0.79699999999999993</v>
      </c>
      <c r="O32" s="34"/>
      <c r="P32" s="29" t="s">
        <v>52</v>
      </c>
      <c r="Q32" s="29" t="s">
        <v>53</v>
      </c>
      <c r="R32" s="35" t="s">
        <v>42</v>
      </c>
      <c r="S32" s="36">
        <v>-63.462999999999965</v>
      </c>
      <c r="T32" s="37">
        <f t="shared" si="0"/>
        <v>0</v>
      </c>
      <c r="U32" s="37">
        <f t="shared" si="1"/>
        <v>1</v>
      </c>
    </row>
    <row r="33" spans="1:21" customFormat="1" x14ac:dyDescent="0.3">
      <c r="A33" s="29" t="s">
        <v>24</v>
      </c>
      <c r="B33" s="29" t="s">
        <v>25</v>
      </c>
      <c r="C33" s="29" t="s">
        <v>26</v>
      </c>
      <c r="D33" s="29" t="s">
        <v>84</v>
      </c>
      <c r="E33" s="29" t="s">
        <v>85</v>
      </c>
      <c r="F33" s="29" t="s">
        <v>51</v>
      </c>
      <c r="G33" s="30">
        <v>9</v>
      </c>
      <c r="H33" s="30">
        <v>9</v>
      </c>
      <c r="I33" s="31">
        <v>44494</v>
      </c>
      <c r="J33" s="29">
        <v>79</v>
      </c>
      <c r="K33" s="32">
        <v>1</v>
      </c>
      <c r="L33" s="33">
        <v>6.3</v>
      </c>
      <c r="M33" s="32">
        <v>1.4285714285714286</v>
      </c>
      <c r="N33" s="32">
        <v>0.7</v>
      </c>
      <c r="O33" s="34"/>
      <c r="P33" s="29" t="s">
        <v>52</v>
      </c>
      <c r="Q33" s="29" t="s">
        <v>53</v>
      </c>
      <c r="R33" s="35" t="s">
        <v>31</v>
      </c>
      <c r="S33" s="36">
        <v>2.7</v>
      </c>
      <c r="T33" s="37">
        <f t="shared" si="0"/>
        <v>1</v>
      </c>
      <c r="U33" s="37">
        <f t="shared" si="1"/>
        <v>0</v>
      </c>
    </row>
    <row r="34" spans="1:21" customFormat="1" x14ac:dyDescent="0.3">
      <c r="A34" s="29" t="s">
        <v>24</v>
      </c>
      <c r="B34" s="29" t="s">
        <v>25</v>
      </c>
      <c r="C34" s="29" t="s">
        <v>26</v>
      </c>
      <c r="D34" s="29" t="s">
        <v>86</v>
      </c>
      <c r="E34" s="29" t="s">
        <v>87</v>
      </c>
      <c r="F34" s="29" t="s">
        <v>75</v>
      </c>
      <c r="G34" s="30">
        <v>2</v>
      </c>
      <c r="H34" s="30">
        <v>2</v>
      </c>
      <c r="I34" s="31">
        <v>44495</v>
      </c>
      <c r="J34" s="29">
        <v>78</v>
      </c>
      <c r="K34" s="32">
        <v>1</v>
      </c>
      <c r="L34" s="33">
        <v>1.4</v>
      </c>
      <c r="M34" s="32">
        <v>1.4285714285714286</v>
      </c>
      <c r="N34" s="32">
        <v>0.7</v>
      </c>
      <c r="O34" s="34"/>
      <c r="P34" s="29" t="s">
        <v>52</v>
      </c>
      <c r="Q34" s="29" t="s">
        <v>53</v>
      </c>
      <c r="R34" s="35" t="s">
        <v>31</v>
      </c>
      <c r="S34" s="36">
        <v>0.60000000000000009</v>
      </c>
      <c r="T34" s="37">
        <f t="shared" si="0"/>
        <v>1</v>
      </c>
      <c r="U34" s="37">
        <f t="shared" si="1"/>
        <v>0</v>
      </c>
    </row>
    <row r="35" spans="1:21" customFormat="1" x14ac:dyDescent="0.3">
      <c r="A35" s="29" t="s">
        <v>24</v>
      </c>
      <c r="B35" s="29" t="s">
        <v>25</v>
      </c>
      <c r="C35" s="29" t="s">
        <v>26</v>
      </c>
      <c r="D35" s="29" t="s">
        <v>88</v>
      </c>
      <c r="E35" s="29" t="s">
        <v>89</v>
      </c>
      <c r="F35" s="29" t="s">
        <v>90</v>
      </c>
      <c r="G35" s="30">
        <v>1</v>
      </c>
      <c r="H35" s="30">
        <v>1</v>
      </c>
      <c r="I35" s="31">
        <v>44517</v>
      </c>
      <c r="J35" s="29">
        <v>75</v>
      </c>
      <c r="K35" s="32">
        <v>1</v>
      </c>
      <c r="L35" s="33">
        <v>0.7</v>
      </c>
      <c r="M35" s="32">
        <v>1.4285714285714286</v>
      </c>
      <c r="N35" s="32">
        <v>0.7</v>
      </c>
      <c r="O35" s="34"/>
      <c r="P35" s="29" t="s">
        <v>52</v>
      </c>
      <c r="Q35" s="29" t="s">
        <v>53</v>
      </c>
      <c r="R35" s="35" t="s">
        <v>31</v>
      </c>
      <c r="S35" s="36">
        <v>0.30000000000000004</v>
      </c>
      <c r="T35" s="37">
        <f t="shared" si="0"/>
        <v>1</v>
      </c>
      <c r="U35" s="37">
        <f t="shared" si="1"/>
        <v>0</v>
      </c>
    </row>
    <row r="36" spans="1:21" customFormat="1" x14ac:dyDescent="0.3">
      <c r="A36" s="29" t="s">
        <v>35</v>
      </c>
      <c r="B36" s="29" t="s">
        <v>25</v>
      </c>
      <c r="C36" s="29" t="s">
        <v>26</v>
      </c>
      <c r="D36" s="29" t="s">
        <v>91</v>
      </c>
      <c r="E36" s="29" t="s">
        <v>92</v>
      </c>
      <c r="F36" s="29" t="s">
        <v>51</v>
      </c>
      <c r="G36" s="30">
        <v>31</v>
      </c>
      <c r="H36" s="30">
        <v>20</v>
      </c>
      <c r="I36" s="31">
        <v>44529</v>
      </c>
      <c r="J36" s="29">
        <v>74</v>
      </c>
      <c r="K36" s="32">
        <v>0.64516129032258063</v>
      </c>
      <c r="L36" s="33">
        <v>26.779102000000002</v>
      </c>
      <c r="M36" s="32">
        <v>0.74685103331694991</v>
      </c>
      <c r="N36" s="32">
        <v>0.863842</v>
      </c>
      <c r="O36" s="34"/>
      <c r="P36" s="29" t="s">
        <v>52</v>
      </c>
      <c r="Q36" s="29" t="s">
        <v>53</v>
      </c>
      <c r="R36" s="35" t="s">
        <v>42</v>
      </c>
      <c r="S36" s="36">
        <v>-6.7791020000000017</v>
      </c>
      <c r="T36" s="37">
        <f t="shared" si="0"/>
        <v>0</v>
      </c>
      <c r="U36" s="37">
        <f t="shared" si="1"/>
        <v>1</v>
      </c>
    </row>
    <row r="37" spans="1:21" customFormat="1" x14ac:dyDescent="0.3">
      <c r="A37" s="29" t="s">
        <v>24</v>
      </c>
      <c r="B37" s="29" t="s">
        <v>25</v>
      </c>
      <c r="C37" s="29" t="s">
        <v>26</v>
      </c>
      <c r="D37" s="29" t="s">
        <v>93</v>
      </c>
      <c r="E37" s="29" t="s">
        <v>94</v>
      </c>
      <c r="F37" s="29" t="s">
        <v>90</v>
      </c>
      <c r="G37" s="30">
        <v>1</v>
      </c>
      <c r="H37" s="30">
        <v>1</v>
      </c>
      <c r="I37" s="31">
        <v>44531</v>
      </c>
      <c r="J37" s="29">
        <v>73</v>
      </c>
      <c r="K37" s="32">
        <v>1</v>
      </c>
      <c r="L37" s="33">
        <v>0.69950000000000023</v>
      </c>
      <c r="M37" s="32">
        <v>1.4295925661186557</v>
      </c>
      <c r="N37" s="32">
        <v>0.69950000000000023</v>
      </c>
      <c r="O37" s="34"/>
      <c r="P37" s="29" t="s">
        <v>52</v>
      </c>
      <c r="Q37" s="29" t="s">
        <v>53</v>
      </c>
      <c r="R37" s="35" t="s">
        <v>31</v>
      </c>
      <c r="S37" s="36">
        <v>0.30049999999999977</v>
      </c>
      <c r="T37" s="37">
        <f t="shared" si="0"/>
        <v>1</v>
      </c>
      <c r="U37" s="37">
        <f t="shared" si="1"/>
        <v>0</v>
      </c>
    </row>
    <row r="38" spans="1:21" customFormat="1" x14ac:dyDescent="0.3">
      <c r="A38" s="29" t="s">
        <v>24</v>
      </c>
      <c r="B38" s="29" t="s">
        <v>25</v>
      </c>
      <c r="C38" s="29" t="s">
        <v>26</v>
      </c>
      <c r="D38" s="29" t="s">
        <v>95</v>
      </c>
      <c r="E38" s="29" t="s">
        <v>96</v>
      </c>
      <c r="F38" s="29" t="s">
        <v>90</v>
      </c>
      <c r="G38" s="30">
        <v>7</v>
      </c>
      <c r="H38" s="30">
        <v>7</v>
      </c>
      <c r="I38" s="31">
        <v>44531</v>
      </c>
      <c r="J38" s="29">
        <v>73</v>
      </c>
      <c r="K38" s="32">
        <v>1</v>
      </c>
      <c r="L38" s="33">
        <v>4.8965000000000014</v>
      </c>
      <c r="M38" s="32">
        <v>1.4295925661186557</v>
      </c>
      <c r="N38" s="32">
        <v>0.69950000000000023</v>
      </c>
      <c r="O38" s="34"/>
      <c r="P38" s="29" t="s">
        <v>52</v>
      </c>
      <c r="Q38" s="29" t="s">
        <v>53</v>
      </c>
      <c r="R38" s="35" t="s">
        <v>31</v>
      </c>
      <c r="S38" s="36">
        <v>2.1034999999999986</v>
      </c>
      <c r="T38" s="37">
        <f t="shared" si="0"/>
        <v>1</v>
      </c>
      <c r="U38" s="37">
        <f t="shared" si="1"/>
        <v>0</v>
      </c>
    </row>
    <row r="39" spans="1:21" customFormat="1" x14ac:dyDescent="0.3">
      <c r="A39" s="29" t="s">
        <v>24</v>
      </c>
      <c r="B39" s="29" t="s">
        <v>25</v>
      </c>
      <c r="C39" s="29" t="s">
        <v>26</v>
      </c>
      <c r="D39" s="29" t="s">
        <v>97</v>
      </c>
      <c r="E39" s="29" t="s">
        <v>98</v>
      </c>
      <c r="F39" s="29" t="s">
        <v>90</v>
      </c>
      <c r="G39" s="30">
        <v>1</v>
      </c>
      <c r="H39" s="30">
        <v>1</v>
      </c>
      <c r="I39" s="31">
        <v>44568</v>
      </c>
      <c r="J39" s="29">
        <v>68</v>
      </c>
      <c r="K39" s="32">
        <v>1</v>
      </c>
      <c r="L39" s="33">
        <v>0.69500000000000028</v>
      </c>
      <c r="M39" s="32">
        <v>1.4388489208633088</v>
      </c>
      <c r="N39" s="32">
        <v>0.69500000000000028</v>
      </c>
      <c r="O39" s="34"/>
      <c r="P39" s="29" t="s">
        <v>52</v>
      </c>
      <c r="Q39" s="29" t="s">
        <v>53</v>
      </c>
      <c r="R39" s="35" t="s">
        <v>31</v>
      </c>
      <c r="S39" s="36">
        <v>0.30499999999999972</v>
      </c>
      <c r="T39" s="37">
        <f t="shared" si="0"/>
        <v>1</v>
      </c>
      <c r="U39" s="37">
        <f t="shared" si="1"/>
        <v>0</v>
      </c>
    </row>
    <row r="40" spans="1:21" customFormat="1" x14ac:dyDescent="0.3">
      <c r="A40" s="29" t="s">
        <v>24</v>
      </c>
      <c r="B40" s="29" t="s">
        <v>25</v>
      </c>
      <c r="C40" s="29" t="s">
        <v>26</v>
      </c>
      <c r="D40" s="29" t="s">
        <v>99</v>
      </c>
      <c r="E40" s="29" t="s">
        <v>100</v>
      </c>
      <c r="F40" s="29" t="s">
        <v>51</v>
      </c>
      <c r="G40" s="30">
        <v>3</v>
      </c>
      <c r="H40" s="30">
        <v>3</v>
      </c>
      <c r="I40" s="31">
        <v>44582</v>
      </c>
      <c r="J40" s="29">
        <v>66</v>
      </c>
      <c r="K40" s="32">
        <v>1</v>
      </c>
      <c r="L40" s="33">
        <v>2.076000000000001</v>
      </c>
      <c r="M40" s="32">
        <v>1.4450867052023115</v>
      </c>
      <c r="N40" s="32">
        <v>0.69200000000000028</v>
      </c>
      <c r="O40" s="34"/>
      <c r="P40" s="29" t="s">
        <v>52</v>
      </c>
      <c r="Q40" s="29" t="s">
        <v>53</v>
      </c>
      <c r="R40" s="35" t="s">
        <v>31</v>
      </c>
      <c r="S40" s="36">
        <v>0.92399999999999904</v>
      </c>
      <c r="T40" s="37">
        <f t="shared" si="0"/>
        <v>1</v>
      </c>
      <c r="U40" s="37">
        <f t="shared" si="1"/>
        <v>0</v>
      </c>
    </row>
    <row r="41" spans="1:21" customFormat="1" x14ac:dyDescent="0.3">
      <c r="A41" s="29" t="s">
        <v>35</v>
      </c>
      <c r="B41" s="29" t="s">
        <v>25</v>
      </c>
      <c r="C41" s="29" t="s">
        <v>26</v>
      </c>
      <c r="D41" s="29" t="s">
        <v>101</v>
      </c>
      <c r="E41" s="29" t="s">
        <v>102</v>
      </c>
      <c r="F41" s="29" t="s">
        <v>51</v>
      </c>
      <c r="G41" s="30">
        <v>27</v>
      </c>
      <c r="H41" s="30">
        <v>27</v>
      </c>
      <c r="I41" s="31">
        <v>44589</v>
      </c>
      <c r="J41" s="29">
        <v>65</v>
      </c>
      <c r="K41" s="32">
        <v>1</v>
      </c>
      <c r="L41" s="33">
        <v>22.95</v>
      </c>
      <c r="M41" s="32">
        <v>1.1764705882352942</v>
      </c>
      <c r="N41" s="32">
        <v>0.85</v>
      </c>
      <c r="O41" s="34"/>
      <c r="P41" s="29" t="s">
        <v>52</v>
      </c>
      <c r="Q41" s="29" t="s">
        <v>53</v>
      </c>
      <c r="R41" s="35" t="s">
        <v>31</v>
      </c>
      <c r="S41" s="36">
        <v>4.0500000000000007</v>
      </c>
      <c r="T41" s="37">
        <f t="shared" si="0"/>
        <v>1</v>
      </c>
      <c r="U41" s="37">
        <f t="shared" si="1"/>
        <v>0</v>
      </c>
    </row>
    <row r="42" spans="1:21" customFormat="1" x14ac:dyDescent="0.3">
      <c r="A42" s="29" t="s">
        <v>35</v>
      </c>
      <c r="B42" s="29" t="s">
        <v>25</v>
      </c>
      <c r="C42" s="29" t="s">
        <v>26</v>
      </c>
      <c r="D42" s="29" t="s">
        <v>103</v>
      </c>
      <c r="E42" s="29" t="s">
        <v>104</v>
      </c>
      <c r="F42" s="29" t="s">
        <v>90</v>
      </c>
      <c r="G42" s="30">
        <v>2</v>
      </c>
      <c r="H42" s="30">
        <v>2</v>
      </c>
      <c r="I42" s="31">
        <v>44614</v>
      </c>
      <c r="J42" s="29">
        <v>61</v>
      </c>
      <c r="K42" s="32">
        <v>1</v>
      </c>
      <c r="L42" s="33">
        <v>1.6815439999999999</v>
      </c>
      <c r="M42" s="32">
        <v>1.189383090778475</v>
      </c>
      <c r="N42" s="32">
        <v>0.84077199999999996</v>
      </c>
      <c r="O42" s="34"/>
      <c r="P42" s="29" t="s">
        <v>52</v>
      </c>
      <c r="Q42" s="29" t="s">
        <v>53</v>
      </c>
      <c r="R42" s="35" t="s">
        <v>31</v>
      </c>
      <c r="S42" s="36">
        <v>0.31845600000000007</v>
      </c>
      <c r="T42" s="37">
        <f t="shared" si="0"/>
        <v>1</v>
      </c>
      <c r="U42" s="37">
        <f t="shared" si="1"/>
        <v>0</v>
      </c>
    </row>
    <row r="43" spans="1:21" customFormat="1" x14ac:dyDescent="0.3">
      <c r="A43" s="29" t="s">
        <v>24</v>
      </c>
      <c r="B43" s="29" t="s">
        <v>25</v>
      </c>
      <c r="C43" s="29" t="s">
        <v>26</v>
      </c>
      <c r="D43" s="29" t="s">
        <v>105</v>
      </c>
      <c r="E43" s="29" t="s">
        <v>106</v>
      </c>
      <c r="F43" s="29" t="s">
        <v>51</v>
      </c>
      <c r="G43" s="30">
        <v>23</v>
      </c>
      <c r="H43" s="30">
        <v>22</v>
      </c>
      <c r="I43" s="31">
        <v>44648</v>
      </c>
      <c r="J43" s="29">
        <v>57</v>
      </c>
      <c r="K43" s="32">
        <v>0.95652173913043481</v>
      </c>
      <c r="L43" s="33">
        <v>15.318000000000007</v>
      </c>
      <c r="M43" s="32">
        <v>1.4362188275231746</v>
      </c>
      <c r="N43" s="32">
        <v>0.66600000000000026</v>
      </c>
      <c r="O43" s="34"/>
      <c r="P43" s="29" t="s">
        <v>52</v>
      </c>
      <c r="Q43" s="29" t="s">
        <v>53</v>
      </c>
      <c r="R43" s="35" t="s">
        <v>31</v>
      </c>
      <c r="S43" s="36">
        <v>6.6819999999999933</v>
      </c>
      <c r="T43" s="37">
        <f t="shared" si="0"/>
        <v>1</v>
      </c>
      <c r="U43" s="37">
        <f t="shared" si="1"/>
        <v>0</v>
      </c>
    </row>
    <row r="44" spans="1:21" customFormat="1" x14ac:dyDescent="0.3">
      <c r="A44" s="29" t="s">
        <v>24</v>
      </c>
      <c r="B44" s="29" t="s">
        <v>25</v>
      </c>
      <c r="C44" s="29" t="s">
        <v>26</v>
      </c>
      <c r="D44" s="29" t="s">
        <v>107</v>
      </c>
      <c r="E44" s="29" t="s">
        <v>108</v>
      </c>
      <c r="F44" s="29" t="s">
        <v>51</v>
      </c>
      <c r="G44" s="30">
        <v>36</v>
      </c>
      <c r="H44" s="30">
        <v>35</v>
      </c>
      <c r="I44" s="31">
        <v>44651</v>
      </c>
      <c r="J44" s="29">
        <v>56</v>
      </c>
      <c r="K44" s="32">
        <v>0.97222222222222221</v>
      </c>
      <c r="L44" s="33">
        <v>23.832000000000008</v>
      </c>
      <c r="M44" s="32">
        <v>1.4686136287344742</v>
      </c>
      <c r="N44" s="32">
        <v>0.66200000000000025</v>
      </c>
      <c r="O44" s="34"/>
      <c r="P44" s="29" t="s">
        <v>52</v>
      </c>
      <c r="Q44" s="29" t="s">
        <v>53</v>
      </c>
      <c r="R44" s="35" t="s">
        <v>31</v>
      </c>
      <c r="S44" s="36">
        <v>11.167999999999992</v>
      </c>
      <c r="T44" s="37">
        <f t="shared" si="0"/>
        <v>1</v>
      </c>
      <c r="U44" s="37">
        <f t="shared" si="1"/>
        <v>0</v>
      </c>
    </row>
    <row r="45" spans="1:21" customFormat="1" x14ac:dyDescent="0.3">
      <c r="A45" s="29" t="s">
        <v>32</v>
      </c>
      <c r="B45" s="29" t="s">
        <v>25</v>
      </c>
      <c r="C45" s="29" t="s">
        <v>26</v>
      </c>
      <c r="D45" s="29" t="s">
        <v>109</v>
      </c>
      <c r="E45" s="29" t="s">
        <v>110</v>
      </c>
      <c r="F45" s="29" t="s">
        <v>51</v>
      </c>
      <c r="G45" s="30">
        <v>5</v>
      </c>
      <c r="H45" s="30">
        <v>5</v>
      </c>
      <c r="I45" s="31">
        <v>44677</v>
      </c>
      <c r="J45" s="29">
        <v>52</v>
      </c>
      <c r="K45" s="32">
        <v>1</v>
      </c>
      <c r="L45" s="33">
        <v>3.7450000000000023</v>
      </c>
      <c r="M45" s="32">
        <v>1.3351134846461941</v>
      </c>
      <c r="N45" s="32">
        <v>0.74900000000000044</v>
      </c>
      <c r="O45" s="34"/>
      <c r="P45" s="29" t="s">
        <v>52</v>
      </c>
      <c r="Q45" s="29" t="s">
        <v>53</v>
      </c>
      <c r="R45" s="35" t="s">
        <v>31</v>
      </c>
      <c r="S45" s="36">
        <v>1.2549999999999977</v>
      </c>
      <c r="T45" s="37">
        <f t="shared" si="0"/>
        <v>1</v>
      </c>
      <c r="U45" s="37">
        <f t="shared" si="1"/>
        <v>0</v>
      </c>
    </row>
    <row r="46" spans="1:21" customFormat="1" x14ac:dyDescent="0.3">
      <c r="A46" s="29" t="s">
        <v>32</v>
      </c>
      <c r="B46" s="29" t="s">
        <v>25</v>
      </c>
      <c r="C46" s="29" t="s">
        <v>26</v>
      </c>
      <c r="D46" s="29" t="s">
        <v>111</v>
      </c>
      <c r="E46" s="29" t="s">
        <v>112</v>
      </c>
      <c r="F46" s="29" t="s">
        <v>51</v>
      </c>
      <c r="G46" s="30">
        <v>13</v>
      </c>
      <c r="H46" s="30">
        <v>10</v>
      </c>
      <c r="I46" s="31">
        <v>44694</v>
      </c>
      <c r="J46" s="29">
        <v>50</v>
      </c>
      <c r="K46" s="32">
        <v>0.76923076923076927</v>
      </c>
      <c r="L46" s="33">
        <v>9.659000000000006</v>
      </c>
      <c r="M46" s="32">
        <v>1.0353038616834034</v>
      </c>
      <c r="N46" s="32">
        <v>0.74300000000000044</v>
      </c>
      <c r="O46" s="34"/>
      <c r="P46" s="29" t="s">
        <v>52</v>
      </c>
      <c r="Q46" s="29" t="s">
        <v>53</v>
      </c>
      <c r="R46" s="35" t="s">
        <v>31</v>
      </c>
      <c r="S46" s="36">
        <v>0.34099999999999397</v>
      </c>
      <c r="T46" s="37">
        <f t="shared" si="0"/>
        <v>1</v>
      </c>
      <c r="U46" s="37">
        <f t="shared" si="1"/>
        <v>0</v>
      </c>
    </row>
    <row r="47" spans="1:21" customFormat="1" x14ac:dyDescent="0.3">
      <c r="A47" s="29" t="s">
        <v>35</v>
      </c>
      <c r="B47" s="29" t="s">
        <v>25</v>
      </c>
      <c r="C47" s="29" t="s">
        <v>26</v>
      </c>
      <c r="D47" s="29" t="s">
        <v>113</v>
      </c>
      <c r="E47" s="29" t="s">
        <v>114</v>
      </c>
      <c r="F47" s="29" t="s">
        <v>75</v>
      </c>
      <c r="G47" s="30">
        <v>1</v>
      </c>
      <c r="H47" s="30">
        <v>1</v>
      </c>
      <c r="I47" s="31">
        <v>44721</v>
      </c>
      <c r="J47" s="29">
        <v>46</v>
      </c>
      <c r="K47" s="32">
        <v>1</v>
      </c>
      <c r="L47" s="33">
        <v>0.78900000000000003</v>
      </c>
      <c r="M47" s="32">
        <v>1.2674271229404308</v>
      </c>
      <c r="N47" s="32">
        <v>0.78900000000000003</v>
      </c>
      <c r="O47" s="34"/>
      <c r="P47" s="29" t="s">
        <v>52</v>
      </c>
      <c r="Q47" s="29" t="s">
        <v>53</v>
      </c>
      <c r="R47" s="35" t="s">
        <v>31</v>
      </c>
      <c r="S47" s="36">
        <v>0.21099999999999997</v>
      </c>
      <c r="T47" s="37">
        <f t="shared" si="0"/>
        <v>1</v>
      </c>
      <c r="U47" s="37">
        <f t="shared" si="1"/>
        <v>0</v>
      </c>
    </row>
    <row r="48" spans="1:21" customFormat="1" x14ac:dyDescent="0.3">
      <c r="A48" s="29" t="s">
        <v>35</v>
      </c>
      <c r="B48" s="29" t="s">
        <v>25</v>
      </c>
      <c r="C48" s="29" t="s">
        <v>26</v>
      </c>
      <c r="D48" s="29" t="s">
        <v>115</v>
      </c>
      <c r="E48" s="29" t="s">
        <v>116</v>
      </c>
      <c r="F48" s="29" t="s">
        <v>51</v>
      </c>
      <c r="G48" s="30">
        <v>129</v>
      </c>
      <c r="H48" s="30">
        <v>76</v>
      </c>
      <c r="I48" s="31">
        <v>44721</v>
      </c>
      <c r="J48" s="29">
        <v>46</v>
      </c>
      <c r="K48" s="32">
        <v>0.58914728682170547</v>
      </c>
      <c r="L48" s="33">
        <v>101.78100000000001</v>
      </c>
      <c r="M48" s="32">
        <v>0.74670125072459492</v>
      </c>
      <c r="N48" s="32">
        <v>0.78900000000000003</v>
      </c>
      <c r="O48" s="34"/>
      <c r="P48" s="29" t="s">
        <v>52</v>
      </c>
      <c r="Q48" s="29" t="s">
        <v>53</v>
      </c>
      <c r="R48" s="35" t="s">
        <v>42</v>
      </c>
      <c r="S48" s="36">
        <v>-25.781000000000006</v>
      </c>
      <c r="T48" s="37">
        <f t="shared" si="0"/>
        <v>0</v>
      </c>
      <c r="U48" s="37">
        <f t="shared" si="1"/>
        <v>1</v>
      </c>
    </row>
    <row r="49" spans="1:21" customFormat="1" x14ac:dyDescent="0.3">
      <c r="A49" s="29" t="s">
        <v>35</v>
      </c>
      <c r="B49" s="29" t="s">
        <v>25</v>
      </c>
      <c r="C49" s="29" t="s">
        <v>26</v>
      </c>
      <c r="D49" s="29" t="s">
        <v>117</v>
      </c>
      <c r="E49" s="29" t="s">
        <v>118</v>
      </c>
      <c r="F49" s="29" t="s">
        <v>51</v>
      </c>
      <c r="G49" s="30">
        <v>311</v>
      </c>
      <c r="H49" s="30">
        <v>89</v>
      </c>
      <c r="I49" s="31">
        <v>44770</v>
      </c>
      <c r="J49" s="29">
        <v>39</v>
      </c>
      <c r="K49" s="32">
        <v>0.2861736334405145</v>
      </c>
      <c r="L49" s="33">
        <v>233.25</v>
      </c>
      <c r="M49" s="32">
        <v>0.38156484458735263</v>
      </c>
      <c r="N49" s="32">
        <v>0.75</v>
      </c>
      <c r="O49" s="34"/>
      <c r="P49" s="29" t="s">
        <v>52</v>
      </c>
      <c r="Q49" s="29" t="s">
        <v>53</v>
      </c>
      <c r="R49" s="35" t="s">
        <v>42</v>
      </c>
      <c r="S49" s="36">
        <v>-144.25</v>
      </c>
      <c r="T49" s="37">
        <f t="shared" si="0"/>
        <v>0</v>
      </c>
      <c r="U49" s="37">
        <f t="shared" si="1"/>
        <v>1</v>
      </c>
    </row>
    <row r="50" spans="1:21" customFormat="1" x14ac:dyDescent="0.3">
      <c r="A50" s="29" t="s">
        <v>24</v>
      </c>
      <c r="B50" s="29" t="s">
        <v>25</v>
      </c>
      <c r="C50" s="29" t="s">
        <v>26</v>
      </c>
      <c r="D50" s="29" t="s">
        <v>119</v>
      </c>
      <c r="E50" s="29" t="s">
        <v>120</v>
      </c>
      <c r="F50" s="29" t="s">
        <v>90</v>
      </c>
      <c r="G50" s="30">
        <v>1</v>
      </c>
      <c r="H50" s="30">
        <v>1</v>
      </c>
      <c r="I50" s="31">
        <v>44774</v>
      </c>
      <c r="J50" s="29">
        <v>39</v>
      </c>
      <c r="K50" s="32">
        <v>1</v>
      </c>
      <c r="L50" s="33">
        <v>0.56300000000000017</v>
      </c>
      <c r="M50" s="32">
        <v>1.7761989342806388</v>
      </c>
      <c r="N50" s="32">
        <v>0.56300000000000017</v>
      </c>
      <c r="O50" s="34"/>
      <c r="P50" s="29" t="s">
        <v>52</v>
      </c>
      <c r="Q50" s="29" t="s">
        <v>53</v>
      </c>
      <c r="R50" s="35" t="s">
        <v>31</v>
      </c>
      <c r="S50" s="36">
        <v>0.43699999999999983</v>
      </c>
      <c r="T50" s="37">
        <f t="shared" si="0"/>
        <v>1</v>
      </c>
      <c r="U50" s="37">
        <f t="shared" si="1"/>
        <v>0</v>
      </c>
    </row>
    <row r="51" spans="1:21" customFormat="1" x14ac:dyDescent="0.3">
      <c r="A51" s="29" t="s">
        <v>32</v>
      </c>
      <c r="B51" s="29" t="s">
        <v>25</v>
      </c>
      <c r="C51" s="29" t="s">
        <v>26</v>
      </c>
      <c r="D51" s="29" t="s">
        <v>121</v>
      </c>
      <c r="E51" s="29" t="s">
        <v>122</v>
      </c>
      <c r="F51" s="29" t="s">
        <v>90</v>
      </c>
      <c r="G51" s="30">
        <v>18</v>
      </c>
      <c r="H51" s="30">
        <v>18</v>
      </c>
      <c r="I51" s="31">
        <v>44775</v>
      </c>
      <c r="J51" s="29">
        <v>38</v>
      </c>
      <c r="K51" s="32">
        <v>1</v>
      </c>
      <c r="L51" s="33">
        <v>12.294000000000008</v>
      </c>
      <c r="M51" s="32">
        <v>1.4641288433382129</v>
      </c>
      <c r="N51" s="32">
        <v>0.68300000000000038</v>
      </c>
      <c r="O51" s="34"/>
      <c r="P51" s="29" t="s">
        <v>52</v>
      </c>
      <c r="Q51" s="29" t="s">
        <v>53</v>
      </c>
      <c r="R51" s="35" t="s">
        <v>31</v>
      </c>
      <c r="S51" s="36">
        <v>5.7059999999999924</v>
      </c>
      <c r="T51" s="37">
        <f t="shared" si="0"/>
        <v>1</v>
      </c>
      <c r="U51" s="37">
        <f t="shared" si="1"/>
        <v>0</v>
      </c>
    </row>
    <row r="52" spans="1:21" customFormat="1" x14ac:dyDescent="0.3">
      <c r="A52" s="29" t="s">
        <v>24</v>
      </c>
      <c r="B52" s="29" t="s">
        <v>25</v>
      </c>
      <c r="C52" s="29" t="s">
        <v>26</v>
      </c>
      <c r="D52" s="29" t="s">
        <v>123</v>
      </c>
      <c r="E52" s="29" t="s">
        <v>124</v>
      </c>
      <c r="F52" s="29" t="s">
        <v>51</v>
      </c>
      <c r="G52" s="30">
        <v>7</v>
      </c>
      <c r="H52" s="30">
        <v>6</v>
      </c>
      <c r="I52" s="31">
        <v>44825</v>
      </c>
      <c r="J52" s="29">
        <v>31</v>
      </c>
      <c r="K52" s="32">
        <v>0.8571428571428571</v>
      </c>
      <c r="L52" s="33">
        <v>3.4230000000000009</v>
      </c>
      <c r="M52" s="32">
        <v>1.7528483786152493</v>
      </c>
      <c r="N52" s="32">
        <v>0.48900000000000016</v>
      </c>
      <c r="O52" s="34"/>
      <c r="P52" s="29" t="s">
        <v>52</v>
      </c>
      <c r="Q52" s="29" t="s">
        <v>53</v>
      </c>
      <c r="R52" s="35" t="s">
        <v>31</v>
      </c>
      <c r="S52" s="36">
        <v>2.5769999999999991</v>
      </c>
      <c r="T52" s="37">
        <f t="shared" si="0"/>
        <v>1</v>
      </c>
      <c r="U52" s="37">
        <f t="shared" si="1"/>
        <v>0</v>
      </c>
    </row>
    <row r="53" spans="1:21" customFormat="1" x14ac:dyDescent="0.3">
      <c r="A53" s="29" t="s">
        <v>32</v>
      </c>
      <c r="B53" s="29" t="s">
        <v>25</v>
      </c>
      <c r="C53" s="29" t="s">
        <v>26</v>
      </c>
      <c r="D53" s="29" t="s">
        <v>125</v>
      </c>
      <c r="E53" s="29" t="s">
        <v>126</v>
      </c>
      <c r="F53" s="29" t="s">
        <v>51</v>
      </c>
      <c r="G53" s="30">
        <v>3</v>
      </c>
      <c r="H53" s="30">
        <v>3</v>
      </c>
      <c r="I53" s="31">
        <v>44826</v>
      </c>
      <c r="J53" s="29">
        <v>31</v>
      </c>
      <c r="K53" s="32">
        <v>1</v>
      </c>
      <c r="L53" s="33">
        <v>1.8690000000000011</v>
      </c>
      <c r="M53" s="32">
        <v>1.6051364365971097</v>
      </c>
      <c r="N53" s="32">
        <v>0.62300000000000033</v>
      </c>
      <c r="O53" s="34"/>
      <c r="P53" s="29" t="s">
        <v>52</v>
      </c>
      <c r="Q53" s="29" t="s">
        <v>53</v>
      </c>
      <c r="R53" s="35" t="s">
        <v>31</v>
      </c>
      <c r="S53" s="36">
        <v>1.1309999999999989</v>
      </c>
      <c r="T53" s="37">
        <f t="shared" si="0"/>
        <v>1</v>
      </c>
      <c r="U53" s="37">
        <f t="shared" si="1"/>
        <v>0</v>
      </c>
    </row>
    <row r="54" spans="1:21" customFormat="1" x14ac:dyDescent="0.3">
      <c r="A54" s="29" t="s">
        <v>24</v>
      </c>
      <c r="B54" s="29" t="s">
        <v>25</v>
      </c>
      <c r="C54" s="29" t="s">
        <v>26</v>
      </c>
      <c r="D54" s="29" t="s">
        <v>127</v>
      </c>
      <c r="E54" s="29" t="s">
        <v>128</v>
      </c>
      <c r="F54" s="29" t="s">
        <v>51</v>
      </c>
      <c r="G54" s="30">
        <v>7</v>
      </c>
      <c r="H54" s="30">
        <v>6</v>
      </c>
      <c r="I54" s="31">
        <v>44832</v>
      </c>
      <c r="J54" s="29">
        <v>30</v>
      </c>
      <c r="K54" s="32">
        <v>0.8571428571428571</v>
      </c>
      <c r="L54" s="33">
        <v>3.3530000000000011</v>
      </c>
      <c r="M54" s="32">
        <v>1.7894422904861313</v>
      </c>
      <c r="N54" s="32">
        <v>0.47900000000000015</v>
      </c>
      <c r="O54" s="34"/>
      <c r="P54" s="29" t="s">
        <v>52</v>
      </c>
      <c r="Q54" s="29" t="s">
        <v>53</v>
      </c>
      <c r="R54" s="35" t="s">
        <v>31</v>
      </c>
      <c r="S54" s="36">
        <v>2.6469999999999989</v>
      </c>
      <c r="T54" s="37">
        <f t="shared" si="0"/>
        <v>1</v>
      </c>
      <c r="U54" s="37">
        <f t="shared" si="1"/>
        <v>0</v>
      </c>
    </row>
    <row r="55" spans="1:21" customFormat="1" x14ac:dyDescent="0.3">
      <c r="A55" s="29" t="s">
        <v>35</v>
      </c>
      <c r="B55" s="29" t="s">
        <v>25</v>
      </c>
      <c r="C55" s="29" t="s">
        <v>26</v>
      </c>
      <c r="D55" s="29" t="s">
        <v>129</v>
      </c>
      <c r="E55" s="29" t="s">
        <v>130</v>
      </c>
      <c r="F55" s="29" t="s">
        <v>90</v>
      </c>
      <c r="G55" s="30">
        <v>4</v>
      </c>
      <c r="H55" s="30">
        <v>3</v>
      </c>
      <c r="I55" s="31">
        <v>44844</v>
      </c>
      <c r="J55" s="29">
        <v>29</v>
      </c>
      <c r="K55" s="32">
        <v>0.75</v>
      </c>
      <c r="L55" s="33">
        <v>1.5147999999999999</v>
      </c>
      <c r="M55" s="32">
        <v>1.9804594665962505</v>
      </c>
      <c r="N55" s="32">
        <v>0.37869999999999998</v>
      </c>
      <c r="O55" s="34"/>
      <c r="P55" s="29" t="s">
        <v>52</v>
      </c>
      <c r="Q55" s="29" t="s">
        <v>53</v>
      </c>
      <c r="R55" s="35" t="s">
        <v>31</v>
      </c>
      <c r="S55" s="36">
        <v>1.4852000000000001</v>
      </c>
      <c r="T55" s="37">
        <f t="shared" si="0"/>
        <v>1</v>
      </c>
      <c r="U55" s="37">
        <f t="shared" si="1"/>
        <v>0</v>
      </c>
    </row>
    <row r="56" spans="1:21" customFormat="1" x14ac:dyDescent="0.3">
      <c r="A56" s="29" t="s">
        <v>24</v>
      </c>
      <c r="B56" s="29" t="s">
        <v>25</v>
      </c>
      <c r="C56" s="29" t="s">
        <v>26</v>
      </c>
      <c r="D56" s="29" t="s">
        <v>131</v>
      </c>
      <c r="E56" s="29" t="s">
        <v>132</v>
      </c>
      <c r="F56" s="29" t="s">
        <v>51</v>
      </c>
      <c r="G56" s="30">
        <v>31</v>
      </c>
      <c r="H56" s="30">
        <v>29</v>
      </c>
      <c r="I56" s="31">
        <v>44848</v>
      </c>
      <c r="J56" s="29">
        <v>28</v>
      </c>
      <c r="K56" s="32">
        <v>0.93548387096774188</v>
      </c>
      <c r="L56" s="33">
        <v>14.167000000000003</v>
      </c>
      <c r="M56" s="32">
        <v>2.0470106585727388</v>
      </c>
      <c r="N56" s="32">
        <v>0.45700000000000013</v>
      </c>
      <c r="O56" s="34"/>
      <c r="P56" s="29" t="s">
        <v>52</v>
      </c>
      <c r="Q56" s="29" t="s">
        <v>53</v>
      </c>
      <c r="R56" s="35" t="s">
        <v>31</v>
      </c>
      <c r="S56" s="36">
        <v>14.832999999999997</v>
      </c>
      <c r="T56" s="37">
        <f t="shared" si="0"/>
        <v>1</v>
      </c>
      <c r="U56" s="37">
        <f t="shared" si="1"/>
        <v>0</v>
      </c>
    </row>
    <row r="57" spans="1:21" customFormat="1" x14ac:dyDescent="0.3">
      <c r="A57" s="29" t="s">
        <v>32</v>
      </c>
      <c r="B57" s="29" t="s">
        <v>25</v>
      </c>
      <c r="C57" s="29" t="s">
        <v>26</v>
      </c>
      <c r="D57" s="29" t="s">
        <v>133</v>
      </c>
      <c r="E57" s="29" t="s">
        <v>134</v>
      </c>
      <c r="F57" s="29" t="s">
        <v>51</v>
      </c>
      <c r="G57" s="30">
        <v>1</v>
      </c>
      <c r="H57" s="30">
        <v>0</v>
      </c>
      <c r="I57" s="31">
        <v>44880</v>
      </c>
      <c r="J57" s="29">
        <v>23</v>
      </c>
      <c r="K57" s="32">
        <v>0</v>
      </c>
      <c r="L57" s="33">
        <v>0.53500000000000025</v>
      </c>
      <c r="M57" s="32">
        <v>0</v>
      </c>
      <c r="N57" s="32">
        <v>0.53500000000000025</v>
      </c>
      <c r="O57" s="34"/>
      <c r="P57" s="29" t="s">
        <v>52</v>
      </c>
      <c r="Q57" s="29" t="s">
        <v>53</v>
      </c>
      <c r="R57" s="35" t="s">
        <v>42</v>
      </c>
      <c r="S57" s="36">
        <v>-0.53500000000000025</v>
      </c>
      <c r="T57" s="37">
        <f t="shared" si="0"/>
        <v>0</v>
      </c>
      <c r="U57" s="37">
        <f t="shared" si="1"/>
        <v>1</v>
      </c>
    </row>
    <row r="58" spans="1:21" customFormat="1" x14ac:dyDescent="0.3">
      <c r="A58" s="29" t="s">
        <v>24</v>
      </c>
      <c r="B58" s="29" t="s">
        <v>25</v>
      </c>
      <c r="C58" s="29" t="s">
        <v>26</v>
      </c>
      <c r="D58" s="29" t="s">
        <v>135</v>
      </c>
      <c r="E58" s="29" t="s">
        <v>136</v>
      </c>
      <c r="F58" s="29" t="s">
        <v>90</v>
      </c>
      <c r="G58" s="30">
        <v>1</v>
      </c>
      <c r="H58" s="30">
        <v>1</v>
      </c>
      <c r="I58" s="31">
        <v>44893</v>
      </c>
      <c r="J58" s="29">
        <v>22</v>
      </c>
      <c r="K58" s="32">
        <v>1</v>
      </c>
      <c r="L58" s="33">
        <v>0.38500000000000006</v>
      </c>
      <c r="M58" s="32">
        <v>2.5974025974025969</v>
      </c>
      <c r="N58" s="32">
        <v>0.38500000000000006</v>
      </c>
      <c r="O58" s="34"/>
      <c r="P58" s="29" t="s">
        <v>52</v>
      </c>
      <c r="Q58" s="29" t="s">
        <v>53</v>
      </c>
      <c r="R58" s="35" t="s">
        <v>31</v>
      </c>
      <c r="S58" s="36">
        <v>0.61499999999999999</v>
      </c>
      <c r="T58" s="37">
        <f t="shared" si="0"/>
        <v>1</v>
      </c>
      <c r="U58" s="37">
        <f t="shared" si="1"/>
        <v>0</v>
      </c>
    </row>
    <row r="59" spans="1:21" customFormat="1" x14ac:dyDescent="0.3">
      <c r="A59" s="29" t="s">
        <v>24</v>
      </c>
      <c r="B59" s="29" t="s">
        <v>25</v>
      </c>
      <c r="C59" s="29" t="s">
        <v>26</v>
      </c>
      <c r="D59" s="29" t="s">
        <v>137</v>
      </c>
      <c r="E59" s="29" t="s">
        <v>138</v>
      </c>
      <c r="F59" s="29" t="s">
        <v>90</v>
      </c>
      <c r="G59" s="30">
        <v>1</v>
      </c>
      <c r="H59" s="30">
        <v>1</v>
      </c>
      <c r="I59" s="31">
        <v>44893</v>
      </c>
      <c r="J59" s="29">
        <v>22</v>
      </c>
      <c r="K59" s="32">
        <v>1</v>
      </c>
      <c r="L59" s="33">
        <v>0.38500000000000006</v>
      </c>
      <c r="M59" s="32">
        <v>2.5974025974025969</v>
      </c>
      <c r="N59" s="32">
        <v>0.38500000000000006</v>
      </c>
      <c r="O59" s="34"/>
      <c r="P59" s="29" t="s">
        <v>52</v>
      </c>
      <c r="Q59" s="29" t="s">
        <v>53</v>
      </c>
      <c r="R59" s="35" t="s">
        <v>31</v>
      </c>
      <c r="S59" s="36">
        <v>0.61499999999999999</v>
      </c>
      <c r="T59" s="37">
        <f t="shared" si="0"/>
        <v>1</v>
      </c>
      <c r="U59" s="37">
        <f t="shared" si="1"/>
        <v>0</v>
      </c>
    </row>
    <row r="60" spans="1:21" customFormat="1" x14ac:dyDescent="0.3">
      <c r="A60" s="29" t="s">
        <v>35</v>
      </c>
      <c r="B60" s="29" t="s">
        <v>25</v>
      </c>
      <c r="C60" s="29" t="s">
        <v>26</v>
      </c>
      <c r="D60" s="29" t="s">
        <v>139</v>
      </c>
      <c r="E60" s="29" t="s">
        <v>140</v>
      </c>
      <c r="F60" s="29" t="s">
        <v>75</v>
      </c>
      <c r="G60" s="30">
        <v>774</v>
      </c>
      <c r="H60" s="30">
        <v>24</v>
      </c>
      <c r="I60" s="31">
        <v>44894</v>
      </c>
      <c r="J60" s="29">
        <v>21</v>
      </c>
      <c r="K60" s="32">
        <v>3.1007751937984496E-2</v>
      </c>
      <c r="L60" s="33">
        <v>451.39680000000004</v>
      </c>
      <c r="M60" s="32">
        <v>5.3168298933443915E-2</v>
      </c>
      <c r="N60" s="32">
        <v>0.58320000000000005</v>
      </c>
      <c r="O60" s="34"/>
      <c r="P60" s="29" t="s">
        <v>52</v>
      </c>
      <c r="Q60" s="29" t="s">
        <v>53</v>
      </c>
      <c r="R60" s="35" t="s">
        <v>42</v>
      </c>
      <c r="S60" s="36">
        <v>-427.39680000000004</v>
      </c>
      <c r="T60" s="37">
        <f t="shared" si="0"/>
        <v>0</v>
      </c>
      <c r="U60" s="37">
        <f t="shared" si="1"/>
        <v>1</v>
      </c>
    </row>
    <row r="61" spans="1:21" customFormat="1" x14ac:dyDescent="0.3">
      <c r="A61" s="29" t="s">
        <v>35</v>
      </c>
      <c r="B61" s="29" t="s">
        <v>25</v>
      </c>
      <c r="C61" s="29" t="s">
        <v>26</v>
      </c>
      <c r="D61" s="29" t="s">
        <v>141</v>
      </c>
      <c r="E61" s="29" t="s">
        <v>142</v>
      </c>
      <c r="F61" s="29" t="s">
        <v>51</v>
      </c>
      <c r="G61" s="30">
        <v>2109</v>
      </c>
      <c r="H61" s="30">
        <v>488</v>
      </c>
      <c r="I61" s="31">
        <v>44894</v>
      </c>
      <c r="J61" s="29">
        <v>21</v>
      </c>
      <c r="K61" s="32">
        <v>0.23138928402086298</v>
      </c>
      <c r="L61" s="33">
        <v>1229.9688000000001</v>
      </c>
      <c r="M61" s="32">
        <v>0.39675803158584183</v>
      </c>
      <c r="N61" s="32">
        <v>0.58320000000000005</v>
      </c>
      <c r="O61" s="34"/>
      <c r="P61" s="29" t="s">
        <v>52</v>
      </c>
      <c r="Q61" s="29" t="s">
        <v>53</v>
      </c>
      <c r="R61" s="35" t="s">
        <v>42</v>
      </c>
      <c r="S61" s="36">
        <v>-741.9688000000001</v>
      </c>
      <c r="T61" s="37">
        <f t="shared" si="0"/>
        <v>0</v>
      </c>
      <c r="U61" s="37">
        <f t="shared" si="1"/>
        <v>1</v>
      </c>
    </row>
    <row r="62" spans="1:21" customFormat="1" x14ac:dyDescent="0.3">
      <c r="A62" s="29" t="s">
        <v>32</v>
      </c>
      <c r="B62" s="29" t="s">
        <v>25</v>
      </c>
      <c r="C62" s="29" t="s">
        <v>26</v>
      </c>
      <c r="D62" s="29" t="s">
        <v>143</v>
      </c>
      <c r="E62" s="29" t="s">
        <v>144</v>
      </c>
      <c r="F62" s="29" t="s">
        <v>51</v>
      </c>
      <c r="G62" s="30">
        <v>17</v>
      </c>
      <c r="H62" s="30">
        <v>15</v>
      </c>
      <c r="I62" s="31">
        <v>44894</v>
      </c>
      <c r="J62" s="29">
        <v>21</v>
      </c>
      <c r="K62" s="32">
        <v>0.88235294117647056</v>
      </c>
      <c r="L62" s="33">
        <v>8.5850000000000044</v>
      </c>
      <c r="M62" s="32">
        <v>1.7472335468840994</v>
      </c>
      <c r="N62" s="32">
        <v>0.50500000000000023</v>
      </c>
      <c r="O62" s="34"/>
      <c r="P62" s="29" t="s">
        <v>52</v>
      </c>
      <c r="Q62" s="29" t="s">
        <v>53</v>
      </c>
      <c r="R62" s="35" t="s">
        <v>31</v>
      </c>
      <c r="S62" s="36">
        <v>6.4149999999999956</v>
      </c>
      <c r="T62" s="37">
        <f t="shared" si="0"/>
        <v>1</v>
      </c>
      <c r="U62" s="37">
        <f t="shared" si="1"/>
        <v>0</v>
      </c>
    </row>
    <row r="63" spans="1:21" customFormat="1" x14ac:dyDescent="0.3">
      <c r="A63" s="29" t="s">
        <v>24</v>
      </c>
      <c r="B63" s="29" t="s">
        <v>25</v>
      </c>
      <c r="C63" s="29" t="s">
        <v>26</v>
      </c>
      <c r="D63" s="29" t="s">
        <v>145</v>
      </c>
      <c r="E63" s="29" t="s">
        <v>146</v>
      </c>
      <c r="F63" s="29" t="s">
        <v>90</v>
      </c>
      <c r="G63" s="30">
        <v>2</v>
      </c>
      <c r="H63" s="30">
        <v>2</v>
      </c>
      <c r="I63" s="31">
        <v>44901</v>
      </c>
      <c r="J63" s="29">
        <v>20</v>
      </c>
      <c r="K63" s="32">
        <v>1</v>
      </c>
      <c r="L63" s="33">
        <v>0.71000000000000008</v>
      </c>
      <c r="M63" s="32">
        <v>2.816901408450704</v>
      </c>
      <c r="N63" s="32">
        <v>0.35500000000000004</v>
      </c>
      <c r="O63" s="34"/>
      <c r="P63" s="29" t="s">
        <v>52</v>
      </c>
      <c r="Q63" s="29" t="s">
        <v>53</v>
      </c>
      <c r="R63" s="35" t="s">
        <v>31</v>
      </c>
      <c r="S63" s="36">
        <v>1.29</v>
      </c>
      <c r="T63" s="37">
        <f t="shared" si="0"/>
        <v>1</v>
      </c>
      <c r="U63" s="37">
        <f t="shared" si="1"/>
        <v>0</v>
      </c>
    </row>
    <row r="64" spans="1:21" customFormat="1" x14ac:dyDescent="0.3">
      <c r="A64" s="29" t="s">
        <v>35</v>
      </c>
      <c r="B64" s="29" t="s">
        <v>25</v>
      </c>
      <c r="C64" s="29" t="s">
        <v>26</v>
      </c>
      <c r="D64" s="29" t="s">
        <v>147</v>
      </c>
      <c r="E64" s="29" t="s">
        <v>148</v>
      </c>
      <c r="F64" s="29" t="s">
        <v>75</v>
      </c>
      <c r="G64" s="30">
        <v>375</v>
      </c>
      <c r="H64" s="30">
        <v>33</v>
      </c>
      <c r="I64" s="31">
        <v>44904</v>
      </c>
      <c r="J64" s="29">
        <v>20</v>
      </c>
      <c r="K64" s="32">
        <v>8.7999999999999995E-2</v>
      </c>
      <c r="L64" s="33">
        <v>106.12500000000001</v>
      </c>
      <c r="M64" s="32">
        <v>0.31095406360424022</v>
      </c>
      <c r="N64" s="32">
        <v>0.28300000000000003</v>
      </c>
      <c r="O64" s="34"/>
      <c r="P64" s="29" t="s">
        <v>52</v>
      </c>
      <c r="Q64" s="29" t="s">
        <v>53</v>
      </c>
      <c r="R64" s="35" t="s">
        <v>42</v>
      </c>
      <c r="S64" s="36">
        <v>-73.125000000000014</v>
      </c>
      <c r="T64" s="37">
        <f t="shared" si="0"/>
        <v>0</v>
      </c>
      <c r="U64" s="37">
        <f t="shared" si="1"/>
        <v>1</v>
      </c>
    </row>
    <row r="65" spans="1:21" customFormat="1" x14ac:dyDescent="0.3">
      <c r="A65" s="29" t="s">
        <v>35</v>
      </c>
      <c r="B65" s="29" t="s">
        <v>25</v>
      </c>
      <c r="C65" s="29" t="s">
        <v>26</v>
      </c>
      <c r="D65" s="29" t="s">
        <v>149</v>
      </c>
      <c r="E65" s="29" t="s">
        <v>148</v>
      </c>
      <c r="F65" s="29" t="s">
        <v>51</v>
      </c>
      <c r="G65" s="30">
        <v>19</v>
      </c>
      <c r="H65" s="30">
        <v>3</v>
      </c>
      <c r="I65" s="31">
        <v>44903</v>
      </c>
      <c r="J65" s="29">
        <v>20</v>
      </c>
      <c r="K65" s="32">
        <v>0.15789473684210525</v>
      </c>
      <c r="L65" s="33">
        <v>5.3770000000000007</v>
      </c>
      <c r="M65" s="32">
        <v>0.55793193230425886</v>
      </c>
      <c r="N65" s="32">
        <v>0.28300000000000003</v>
      </c>
      <c r="O65" s="34"/>
      <c r="P65" s="29" t="s">
        <v>52</v>
      </c>
      <c r="Q65" s="29" t="s">
        <v>53</v>
      </c>
      <c r="R65" s="35" t="s">
        <v>42</v>
      </c>
      <c r="S65" s="36">
        <v>-2.3770000000000007</v>
      </c>
      <c r="T65" s="37">
        <f t="shared" si="0"/>
        <v>0</v>
      </c>
      <c r="U65" s="37">
        <f t="shared" si="1"/>
        <v>1</v>
      </c>
    </row>
    <row r="66" spans="1:21" customFormat="1" x14ac:dyDescent="0.3">
      <c r="A66" s="29" t="s">
        <v>35</v>
      </c>
      <c r="B66" s="29" t="s">
        <v>25</v>
      </c>
      <c r="C66" s="29" t="s">
        <v>26</v>
      </c>
      <c r="D66" s="29" t="s">
        <v>150</v>
      </c>
      <c r="E66" s="29" t="s">
        <v>148</v>
      </c>
      <c r="F66" s="29" t="s">
        <v>51</v>
      </c>
      <c r="G66" s="30">
        <v>1079</v>
      </c>
      <c r="H66" s="30">
        <v>173</v>
      </c>
      <c r="I66" s="31">
        <v>44903</v>
      </c>
      <c r="J66" s="29">
        <v>20</v>
      </c>
      <c r="K66" s="32">
        <v>0.1603336422613531</v>
      </c>
      <c r="L66" s="33">
        <v>305.35700000000003</v>
      </c>
      <c r="M66" s="32">
        <v>0.56654997265495788</v>
      </c>
      <c r="N66" s="32">
        <v>0.28300000000000003</v>
      </c>
      <c r="O66" s="34"/>
      <c r="P66" s="29" t="s">
        <v>52</v>
      </c>
      <c r="Q66" s="29" t="s">
        <v>53</v>
      </c>
      <c r="R66" s="35" t="s">
        <v>42</v>
      </c>
      <c r="S66" s="36">
        <v>-132.35700000000003</v>
      </c>
      <c r="T66" s="37">
        <f t="shared" si="0"/>
        <v>0</v>
      </c>
      <c r="U66" s="37">
        <f t="shared" si="1"/>
        <v>1</v>
      </c>
    </row>
    <row r="67" spans="1:21" customFormat="1" x14ac:dyDescent="0.3">
      <c r="A67" s="29" t="s">
        <v>24</v>
      </c>
      <c r="B67" s="29" t="s">
        <v>25</v>
      </c>
      <c r="C67" s="29" t="s">
        <v>26</v>
      </c>
      <c r="D67" s="29" t="s">
        <v>151</v>
      </c>
      <c r="E67" s="29" t="s">
        <v>152</v>
      </c>
      <c r="F67" s="29" t="s">
        <v>90</v>
      </c>
      <c r="G67" s="30">
        <v>79</v>
      </c>
      <c r="H67" s="30">
        <v>11</v>
      </c>
      <c r="I67" s="31">
        <v>44907</v>
      </c>
      <c r="J67" s="29">
        <v>20</v>
      </c>
      <c r="K67" s="32">
        <v>0.13924050632911392</v>
      </c>
      <c r="L67" s="33">
        <v>28.045000000000002</v>
      </c>
      <c r="M67" s="32">
        <v>0.3922267783918702</v>
      </c>
      <c r="N67" s="32">
        <v>0.35500000000000004</v>
      </c>
      <c r="O67" s="34"/>
      <c r="P67" s="29" t="s">
        <v>52</v>
      </c>
      <c r="Q67" s="29" t="s">
        <v>53</v>
      </c>
      <c r="R67" s="35" t="s">
        <v>42</v>
      </c>
      <c r="S67" s="36">
        <v>-17.045000000000002</v>
      </c>
      <c r="T67" s="37">
        <f t="shared" si="0"/>
        <v>0</v>
      </c>
      <c r="U67" s="37">
        <f t="shared" si="1"/>
        <v>1</v>
      </c>
    </row>
    <row r="68" spans="1:21" customFormat="1" x14ac:dyDescent="0.3">
      <c r="A68" s="29" t="s">
        <v>24</v>
      </c>
      <c r="B68" s="29" t="s">
        <v>25</v>
      </c>
      <c r="C68" s="29" t="s">
        <v>26</v>
      </c>
      <c r="D68" s="29" t="s">
        <v>153</v>
      </c>
      <c r="E68" s="29" t="s">
        <v>154</v>
      </c>
      <c r="F68" s="29" t="s">
        <v>90</v>
      </c>
      <c r="G68" s="30">
        <v>3</v>
      </c>
      <c r="H68" s="30">
        <v>0</v>
      </c>
      <c r="I68" s="31">
        <v>44904</v>
      </c>
      <c r="J68" s="29">
        <v>20</v>
      </c>
      <c r="K68" s="32">
        <v>0</v>
      </c>
      <c r="L68" s="33">
        <v>1.0650000000000002</v>
      </c>
      <c r="M68" s="32">
        <v>0</v>
      </c>
      <c r="N68" s="32">
        <v>0.35500000000000004</v>
      </c>
      <c r="O68" s="34"/>
      <c r="P68" s="29" t="s">
        <v>52</v>
      </c>
      <c r="Q68" s="29" t="s">
        <v>53</v>
      </c>
      <c r="R68" s="35" t="s">
        <v>42</v>
      </c>
      <c r="S68" s="36">
        <v>-1.0650000000000002</v>
      </c>
      <c r="T68" s="37">
        <f t="shared" si="0"/>
        <v>0</v>
      </c>
      <c r="U68" s="37">
        <f t="shared" si="1"/>
        <v>1</v>
      </c>
    </row>
    <row r="69" spans="1:21" customFormat="1" x14ac:dyDescent="0.3">
      <c r="A69" s="29" t="s">
        <v>24</v>
      </c>
      <c r="B69" s="29" t="s">
        <v>25</v>
      </c>
      <c r="C69" s="29" t="s">
        <v>26</v>
      </c>
      <c r="D69" s="29" t="s">
        <v>155</v>
      </c>
      <c r="E69" s="29" t="s">
        <v>156</v>
      </c>
      <c r="F69" s="29" t="s">
        <v>75</v>
      </c>
      <c r="G69" s="30">
        <v>4</v>
      </c>
      <c r="H69" s="30">
        <v>0</v>
      </c>
      <c r="I69" s="31">
        <v>44909</v>
      </c>
      <c r="J69" s="29">
        <v>19</v>
      </c>
      <c r="K69" s="32">
        <v>0</v>
      </c>
      <c r="L69" s="33">
        <v>1.36</v>
      </c>
      <c r="M69" s="32">
        <v>0</v>
      </c>
      <c r="N69" s="32">
        <v>0.34</v>
      </c>
      <c r="O69" s="34"/>
      <c r="P69" s="29" t="s">
        <v>52</v>
      </c>
      <c r="Q69" s="29" t="s">
        <v>53</v>
      </c>
      <c r="R69" s="35" t="s">
        <v>42</v>
      </c>
      <c r="S69" s="36">
        <v>-1.36</v>
      </c>
      <c r="T69" s="37">
        <f t="shared" si="0"/>
        <v>0</v>
      </c>
      <c r="U69" s="37">
        <f t="shared" si="1"/>
        <v>1</v>
      </c>
    </row>
    <row r="70" spans="1:21" customFormat="1" x14ac:dyDescent="0.3">
      <c r="A70" s="29" t="s">
        <v>24</v>
      </c>
      <c r="B70" s="29" t="s">
        <v>25</v>
      </c>
      <c r="C70" s="29" t="s">
        <v>26</v>
      </c>
      <c r="D70" s="29" t="s">
        <v>157</v>
      </c>
      <c r="E70" s="29" t="s">
        <v>158</v>
      </c>
      <c r="F70" s="29" t="s">
        <v>51</v>
      </c>
      <c r="G70" s="30">
        <v>2</v>
      </c>
      <c r="H70" s="30">
        <v>1</v>
      </c>
      <c r="I70" s="31">
        <v>44909</v>
      </c>
      <c r="J70" s="29">
        <v>19</v>
      </c>
      <c r="K70" s="32">
        <v>0.5</v>
      </c>
      <c r="L70" s="33">
        <v>0.68</v>
      </c>
      <c r="M70" s="32">
        <v>1.4705882352941175</v>
      </c>
      <c r="N70" s="32">
        <v>0.34</v>
      </c>
      <c r="O70" s="34"/>
      <c r="P70" s="29" t="s">
        <v>52</v>
      </c>
      <c r="Q70" s="29" t="s">
        <v>53</v>
      </c>
      <c r="R70" s="35" t="s">
        <v>31</v>
      </c>
      <c r="S70" s="36">
        <v>0.31999999999999995</v>
      </c>
      <c r="T70" s="37">
        <f t="shared" si="0"/>
        <v>1</v>
      </c>
      <c r="U70" s="37">
        <f t="shared" si="1"/>
        <v>0</v>
      </c>
    </row>
    <row r="71" spans="1:21" customFormat="1" x14ac:dyDescent="0.3">
      <c r="A71" s="29" t="s">
        <v>24</v>
      </c>
      <c r="B71" s="29" t="s">
        <v>25</v>
      </c>
      <c r="C71" s="29" t="s">
        <v>26</v>
      </c>
      <c r="D71" s="29" t="s">
        <v>159</v>
      </c>
      <c r="E71" s="29" t="s">
        <v>160</v>
      </c>
      <c r="F71" s="29" t="s">
        <v>75</v>
      </c>
      <c r="G71" s="30">
        <v>7</v>
      </c>
      <c r="H71" s="30">
        <v>7</v>
      </c>
      <c r="I71" s="31">
        <v>44910</v>
      </c>
      <c r="J71" s="29">
        <v>19</v>
      </c>
      <c r="K71" s="32">
        <v>1</v>
      </c>
      <c r="L71" s="33">
        <v>2.3800000000000003</v>
      </c>
      <c r="M71" s="32">
        <v>2.9411764705882351</v>
      </c>
      <c r="N71" s="32">
        <v>0.34</v>
      </c>
      <c r="O71" s="34"/>
      <c r="P71" s="29" t="s">
        <v>52</v>
      </c>
      <c r="Q71" s="29" t="s">
        <v>53</v>
      </c>
      <c r="R71" s="35" t="s">
        <v>31</v>
      </c>
      <c r="S71" s="36">
        <v>4.6199999999999992</v>
      </c>
      <c r="T71" s="37">
        <f t="shared" si="0"/>
        <v>1</v>
      </c>
      <c r="U71" s="37">
        <f t="shared" si="1"/>
        <v>0</v>
      </c>
    </row>
    <row r="72" spans="1:21" customFormat="1" x14ac:dyDescent="0.3">
      <c r="A72" s="29" t="s">
        <v>24</v>
      </c>
      <c r="B72" s="29" t="s">
        <v>25</v>
      </c>
      <c r="C72" s="29" t="s">
        <v>26</v>
      </c>
      <c r="D72" s="29" t="s">
        <v>161</v>
      </c>
      <c r="E72" s="29" t="s">
        <v>160</v>
      </c>
      <c r="F72" s="29" t="s">
        <v>51</v>
      </c>
      <c r="G72" s="30">
        <v>59</v>
      </c>
      <c r="H72" s="30">
        <v>41</v>
      </c>
      <c r="I72" s="31">
        <v>44910</v>
      </c>
      <c r="J72" s="29">
        <v>19</v>
      </c>
      <c r="K72" s="32">
        <v>0.69491525423728817</v>
      </c>
      <c r="L72" s="33">
        <v>20.060000000000002</v>
      </c>
      <c r="M72" s="32">
        <v>2.0438683948155529</v>
      </c>
      <c r="N72" s="32">
        <v>0.34</v>
      </c>
      <c r="O72" s="34"/>
      <c r="P72" s="29" t="s">
        <v>52</v>
      </c>
      <c r="Q72" s="29" t="s">
        <v>53</v>
      </c>
      <c r="R72" s="35" t="s">
        <v>31</v>
      </c>
      <c r="S72" s="36">
        <v>20.939999999999998</v>
      </c>
      <c r="T72" s="37">
        <f t="shared" si="0"/>
        <v>1</v>
      </c>
      <c r="U72" s="37">
        <f t="shared" si="1"/>
        <v>0</v>
      </c>
    </row>
    <row r="73" spans="1:21" customFormat="1" x14ac:dyDescent="0.3">
      <c r="A73" s="29" t="s">
        <v>24</v>
      </c>
      <c r="B73" s="29" t="s">
        <v>25</v>
      </c>
      <c r="C73" s="29" t="s">
        <v>26</v>
      </c>
      <c r="D73" s="29" t="s">
        <v>162</v>
      </c>
      <c r="E73" s="29" t="s">
        <v>163</v>
      </c>
      <c r="F73" s="29" t="s">
        <v>90</v>
      </c>
      <c r="G73" s="30">
        <v>4</v>
      </c>
      <c r="H73" s="30">
        <v>3</v>
      </c>
      <c r="I73" s="31">
        <v>44910</v>
      </c>
      <c r="J73" s="29">
        <v>19</v>
      </c>
      <c r="K73" s="32">
        <v>0.75</v>
      </c>
      <c r="L73" s="33">
        <v>1.36</v>
      </c>
      <c r="M73" s="32">
        <v>2.2058823529411762</v>
      </c>
      <c r="N73" s="32">
        <v>0.34</v>
      </c>
      <c r="O73" s="34"/>
      <c r="P73" s="29" t="s">
        <v>52</v>
      </c>
      <c r="Q73" s="29" t="s">
        <v>53</v>
      </c>
      <c r="R73" s="35" t="s">
        <v>31</v>
      </c>
      <c r="S73" s="36">
        <v>1.64</v>
      </c>
      <c r="T73" s="37">
        <f t="shared" ref="T73:T102" si="2">COUNTIF(R73,"G")</f>
        <v>1</v>
      </c>
      <c r="U73" s="37">
        <f t="shared" ref="U73:U102" si="3">COUNTIF(R73,"R")</f>
        <v>0</v>
      </c>
    </row>
    <row r="74" spans="1:21" customFormat="1" x14ac:dyDescent="0.3">
      <c r="A74" s="29" t="s">
        <v>35</v>
      </c>
      <c r="B74" s="29" t="s">
        <v>25</v>
      </c>
      <c r="C74" s="29" t="s">
        <v>26</v>
      </c>
      <c r="D74" s="29" t="s">
        <v>164</v>
      </c>
      <c r="E74" s="29" t="s">
        <v>165</v>
      </c>
      <c r="F74" s="29" t="s">
        <v>51</v>
      </c>
      <c r="G74" s="30">
        <v>435</v>
      </c>
      <c r="H74" s="30">
        <v>123</v>
      </c>
      <c r="I74" s="31">
        <v>44914</v>
      </c>
      <c r="J74" s="29">
        <v>19</v>
      </c>
      <c r="K74" s="32">
        <v>0.28275862068965518</v>
      </c>
      <c r="L74" s="33">
        <v>239.07599999999999</v>
      </c>
      <c r="M74" s="32">
        <v>0.51448075089093015</v>
      </c>
      <c r="N74" s="32">
        <v>0.54959999999999998</v>
      </c>
      <c r="O74" s="34"/>
      <c r="P74" s="29" t="s">
        <v>52</v>
      </c>
      <c r="Q74" s="29" t="s">
        <v>53</v>
      </c>
      <c r="R74" s="35" t="s">
        <v>42</v>
      </c>
      <c r="S74" s="36">
        <v>-116.07599999999999</v>
      </c>
      <c r="T74" s="37">
        <f t="shared" si="2"/>
        <v>0</v>
      </c>
      <c r="U74" s="37">
        <f t="shared" si="3"/>
        <v>1</v>
      </c>
    </row>
    <row r="75" spans="1:21" customFormat="1" x14ac:dyDescent="0.3">
      <c r="A75" s="29" t="s">
        <v>24</v>
      </c>
      <c r="B75" s="29" t="s">
        <v>25</v>
      </c>
      <c r="C75" s="29" t="s">
        <v>26</v>
      </c>
      <c r="D75" s="29" t="s">
        <v>166</v>
      </c>
      <c r="E75" s="29" t="s">
        <v>167</v>
      </c>
      <c r="F75" s="29" t="s">
        <v>75</v>
      </c>
      <c r="G75" s="30">
        <v>1</v>
      </c>
      <c r="H75" s="30">
        <v>0</v>
      </c>
      <c r="I75" s="31">
        <v>44914</v>
      </c>
      <c r="J75" s="29">
        <v>19</v>
      </c>
      <c r="K75" s="32">
        <v>0</v>
      </c>
      <c r="L75" s="33">
        <v>0.34</v>
      </c>
      <c r="M75" s="32">
        <v>0</v>
      </c>
      <c r="N75" s="32">
        <v>0.34</v>
      </c>
      <c r="O75" s="34"/>
      <c r="P75" s="29" t="s">
        <v>52</v>
      </c>
      <c r="Q75" s="29" t="s">
        <v>53</v>
      </c>
      <c r="R75" s="35" t="s">
        <v>42</v>
      </c>
      <c r="S75" s="36">
        <v>-0.34</v>
      </c>
      <c r="T75" s="37">
        <f t="shared" si="2"/>
        <v>0</v>
      </c>
      <c r="U75" s="37">
        <f t="shared" si="3"/>
        <v>1</v>
      </c>
    </row>
    <row r="76" spans="1:21" customFormat="1" x14ac:dyDescent="0.3">
      <c r="A76" s="29" t="s">
        <v>24</v>
      </c>
      <c r="B76" s="29" t="s">
        <v>25</v>
      </c>
      <c r="C76" s="29" t="s">
        <v>26</v>
      </c>
      <c r="D76" s="29" t="s">
        <v>168</v>
      </c>
      <c r="E76" s="29" t="s">
        <v>169</v>
      </c>
      <c r="F76" s="29" t="s">
        <v>51</v>
      </c>
      <c r="G76" s="30">
        <v>9</v>
      </c>
      <c r="H76" s="30">
        <v>5</v>
      </c>
      <c r="I76" s="31">
        <v>44914</v>
      </c>
      <c r="J76" s="29">
        <v>19</v>
      </c>
      <c r="K76" s="32">
        <v>0.55555555555555558</v>
      </c>
      <c r="L76" s="33">
        <v>3.06</v>
      </c>
      <c r="M76" s="32">
        <v>1.6339869281045751</v>
      </c>
      <c r="N76" s="32">
        <v>0.34</v>
      </c>
      <c r="O76" s="34"/>
      <c r="P76" s="29" t="s">
        <v>52</v>
      </c>
      <c r="Q76" s="29" t="s">
        <v>53</v>
      </c>
      <c r="R76" s="35" t="s">
        <v>31</v>
      </c>
      <c r="S76" s="36">
        <v>1.94</v>
      </c>
      <c r="T76" s="37">
        <f t="shared" si="2"/>
        <v>1</v>
      </c>
      <c r="U76" s="37">
        <f t="shared" si="3"/>
        <v>0</v>
      </c>
    </row>
    <row r="77" spans="1:21" customFormat="1" x14ac:dyDescent="0.3">
      <c r="A77" s="29" t="s">
        <v>24</v>
      </c>
      <c r="B77" s="29" t="s">
        <v>25</v>
      </c>
      <c r="C77" s="29" t="s">
        <v>26</v>
      </c>
      <c r="D77" s="29" t="s">
        <v>170</v>
      </c>
      <c r="E77" s="29" t="s">
        <v>171</v>
      </c>
      <c r="F77" s="29" t="s">
        <v>51</v>
      </c>
      <c r="G77" s="30">
        <v>1</v>
      </c>
      <c r="H77" s="30">
        <v>1</v>
      </c>
      <c r="I77" s="31">
        <v>44914</v>
      </c>
      <c r="J77" s="29">
        <v>19</v>
      </c>
      <c r="K77" s="32">
        <v>1</v>
      </c>
      <c r="L77" s="33">
        <v>0.34</v>
      </c>
      <c r="M77" s="32">
        <v>2.9411764705882351</v>
      </c>
      <c r="N77" s="32">
        <v>0.34</v>
      </c>
      <c r="O77" s="34"/>
      <c r="P77" s="29" t="s">
        <v>52</v>
      </c>
      <c r="Q77" s="29" t="s">
        <v>53</v>
      </c>
      <c r="R77" s="35" t="s">
        <v>31</v>
      </c>
      <c r="S77" s="36">
        <v>0.65999999999999992</v>
      </c>
      <c r="T77" s="37">
        <f t="shared" si="2"/>
        <v>1</v>
      </c>
      <c r="U77" s="37">
        <f t="shared" si="3"/>
        <v>0</v>
      </c>
    </row>
    <row r="78" spans="1:21" customFormat="1" x14ac:dyDescent="0.3">
      <c r="A78" s="29" t="s">
        <v>35</v>
      </c>
      <c r="B78" s="29" t="s">
        <v>25</v>
      </c>
      <c r="C78" s="29" t="s">
        <v>26</v>
      </c>
      <c r="D78" s="29" t="s">
        <v>172</v>
      </c>
      <c r="E78" s="29" t="s">
        <v>173</v>
      </c>
      <c r="F78" s="29" t="s">
        <v>51</v>
      </c>
      <c r="G78" s="30">
        <v>284</v>
      </c>
      <c r="H78" s="30">
        <v>36</v>
      </c>
      <c r="I78" s="31">
        <v>44921</v>
      </c>
      <c r="J78" s="29">
        <v>18</v>
      </c>
      <c r="K78" s="32">
        <v>0.12676056338028169</v>
      </c>
      <c r="L78" s="33">
        <v>151.3152</v>
      </c>
      <c r="M78" s="32">
        <v>0.2379139703083365</v>
      </c>
      <c r="N78" s="32">
        <v>0.53280000000000005</v>
      </c>
      <c r="O78" s="34"/>
      <c r="P78" s="29" t="s">
        <v>52</v>
      </c>
      <c r="Q78" s="29" t="s">
        <v>53</v>
      </c>
      <c r="R78" s="35" t="s">
        <v>42</v>
      </c>
      <c r="S78" s="36">
        <v>-115.3152</v>
      </c>
      <c r="T78" s="37">
        <f t="shared" si="2"/>
        <v>0</v>
      </c>
      <c r="U78" s="37">
        <f t="shared" si="3"/>
        <v>1</v>
      </c>
    </row>
    <row r="79" spans="1:21" customFormat="1" x14ac:dyDescent="0.3">
      <c r="A79" s="29" t="s">
        <v>32</v>
      </c>
      <c r="B79" s="29" t="s">
        <v>25</v>
      </c>
      <c r="C79" s="29" t="s">
        <v>26</v>
      </c>
      <c r="D79" s="29" t="s">
        <v>174</v>
      </c>
      <c r="E79" s="29" t="s">
        <v>77</v>
      </c>
      <c r="F79" s="29" t="s">
        <v>78</v>
      </c>
      <c r="G79" s="30">
        <v>91</v>
      </c>
      <c r="H79" s="30">
        <v>3</v>
      </c>
      <c r="I79" s="31">
        <v>44931</v>
      </c>
      <c r="J79" s="29">
        <v>16</v>
      </c>
      <c r="K79" s="32">
        <v>3.2967032967032968E-2</v>
      </c>
      <c r="L79" s="33">
        <v>20.838999999999999</v>
      </c>
      <c r="M79" s="32">
        <v>0.143960842650799</v>
      </c>
      <c r="N79" s="32">
        <v>0.22899999999999998</v>
      </c>
      <c r="O79" s="34"/>
      <c r="P79" s="29" t="s">
        <v>52</v>
      </c>
      <c r="Q79" s="29" t="s">
        <v>53</v>
      </c>
      <c r="R79" s="35" t="s">
        <v>42</v>
      </c>
      <c r="S79" s="36">
        <v>-17.838999999999999</v>
      </c>
      <c r="T79" s="37">
        <f t="shared" si="2"/>
        <v>0</v>
      </c>
      <c r="U79" s="37">
        <f t="shared" si="3"/>
        <v>1</v>
      </c>
    </row>
    <row r="80" spans="1:21" customFormat="1" x14ac:dyDescent="0.3">
      <c r="A80" s="29" t="s">
        <v>24</v>
      </c>
      <c r="B80" s="29" t="s">
        <v>25</v>
      </c>
      <c r="C80" s="29" t="s">
        <v>26</v>
      </c>
      <c r="D80" s="29" t="s">
        <v>175</v>
      </c>
      <c r="E80" s="29" t="s">
        <v>176</v>
      </c>
      <c r="F80" s="29" t="s">
        <v>51</v>
      </c>
      <c r="G80" s="30">
        <v>1956</v>
      </c>
      <c r="H80" s="30">
        <v>838</v>
      </c>
      <c r="I80" s="31">
        <v>44943</v>
      </c>
      <c r="J80" s="29">
        <v>14</v>
      </c>
      <c r="K80" s="32">
        <v>0.42842535787321062</v>
      </c>
      <c r="L80" s="33">
        <v>498.77999999999992</v>
      </c>
      <c r="M80" s="32">
        <v>1.680099442640042</v>
      </c>
      <c r="N80" s="32">
        <v>0.25499999999999995</v>
      </c>
      <c r="O80" s="34"/>
      <c r="P80" s="29" t="s">
        <v>52</v>
      </c>
      <c r="Q80" s="29" t="s">
        <v>53</v>
      </c>
      <c r="R80" s="35" t="s">
        <v>31</v>
      </c>
      <c r="S80" s="36">
        <v>339.22000000000008</v>
      </c>
      <c r="T80" s="37">
        <f t="shared" si="2"/>
        <v>1</v>
      </c>
      <c r="U80" s="37">
        <f t="shared" si="3"/>
        <v>0</v>
      </c>
    </row>
    <row r="81" spans="1:21" customFormat="1" x14ac:dyDescent="0.3">
      <c r="A81" s="29" t="s">
        <v>24</v>
      </c>
      <c r="B81" s="29" t="s">
        <v>25</v>
      </c>
      <c r="C81" s="29" t="s">
        <v>26</v>
      </c>
      <c r="D81" s="29" t="s">
        <v>177</v>
      </c>
      <c r="E81" s="29" t="s">
        <v>178</v>
      </c>
      <c r="F81" s="29" t="s">
        <v>90</v>
      </c>
      <c r="G81" s="30">
        <v>1</v>
      </c>
      <c r="H81" s="30">
        <v>0</v>
      </c>
      <c r="I81" s="31">
        <v>44953</v>
      </c>
      <c r="J81" s="29">
        <v>13</v>
      </c>
      <c r="K81" s="32">
        <v>0</v>
      </c>
      <c r="L81" s="33">
        <v>0.23499999999999996</v>
      </c>
      <c r="M81" s="32">
        <v>0</v>
      </c>
      <c r="N81" s="32">
        <v>0.23499999999999996</v>
      </c>
      <c r="O81" s="34"/>
      <c r="P81" s="29" t="s">
        <v>52</v>
      </c>
      <c r="Q81" s="29" t="s">
        <v>53</v>
      </c>
      <c r="R81" s="35" t="s">
        <v>42</v>
      </c>
      <c r="S81" s="36">
        <v>-0.23499999999999996</v>
      </c>
      <c r="T81" s="37">
        <f t="shared" si="2"/>
        <v>0</v>
      </c>
      <c r="U81" s="37">
        <f t="shared" si="3"/>
        <v>1</v>
      </c>
    </row>
    <row r="82" spans="1:21" customFormat="1" x14ac:dyDescent="0.3">
      <c r="A82" s="29" t="s">
        <v>24</v>
      </c>
      <c r="B82" s="29" t="s">
        <v>25</v>
      </c>
      <c r="C82" s="29" t="s">
        <v>26</v>
      </c>
      <c r="D82" s="29" t="s">
        <v>179</v>
      </c>
      <c r="E82" s="29" t="s">
        <v>180</v>
      </c>
      <c r="F82" s="29" t="s">
        <v>51</v>
      </c>
      <c r="G82" s="30">
        <v>4</v>
      </c>
      <c r="H82" s="30">
        <v>3</v>
      </c>
      <c r="I82" s="31">
        <v>44950</v>
      </c>
      <c r="J82" s="29">
        <v>13</v>
      </c>
      <c r="K82" s="32">
        <v>0.75</v>
      </c>
      <c r="L82" s="33">
        <v>0.93999999999999984</v>
      </c>
      <c r="M82" s="32">
        <v>3.191489361702128</v>
      </c>
      <c r="N82" s="32">
        <v>0.23499999999999996</v>
      </c>
      <c r="O82" s="34"/>
      <c r="P82" s="29" t="s">
        <v>52</v>
      </c>
      <c r="Q82" s="29" t="s">
        <v>53</v>
      </c>
      <c r="R82" s="35" t="s">
        <v>31</v>
      </c>
      <c r="S82" s="36">
        <v>2.06</v>
      </c>
      <c r="T82" s="37">
        <f t="shared" si="2"/>
        <v>1</v>
      </c>
      <c r="U82" s="37">
        <f t="shared" si="3"/>
        <v>0</v>
      </c>
    </row>
    <row r="83" spans="1:21" customFormat="1" x14ac:dyDescent="0.3">
      <c r="A83" s="29" t="s">
        <v>35</v>
      </c>
      <c r="B83" s="29" t="s">
        <v>25</v>
      </c>
      <c r="C83" s="29" t="s">
        <v>26</v>
      </c>
      <c r="D83" s="29" t="s">
        <v>181</v>
      </c>
      <c r="E83" s="29" t="s">
        <v>182</v>
      </c>
      <c r="F83" s="29" t="s">
        <v>51</v>
      </c>
      <c r="G83" s="30">
        <v>1</v>
      </c>
      <c r="H83" s="30">
        <v>1</v>
      </c>
      <c r="I83" s="31">
        <v>44964</v>
      </c>
      <c r="J83" s="29">
        <v>11</v>
      </c>
      <c r="K83" s="32">
        <v>1</v>
      </c>
      <c r="L83" s="33">
        <v>0.36249999999999999</v>
      </c>
      <c r="M83" s="32">
        <v>2.7586206896551726</v>
      </c>
      <c r="N83" s="32">
        <v>0.36249999999999999</v>
      </c>
      <c r="O83" s="34"/>
      <c r="P83" s="29" t="s">
        <v>52</v>
      </c>
      <c r="Q83" s="29" t="s">
        <v>53</v>
      </c>
      <c r="R83" s="35" t="s">
        <v>31</v>
      </c>
      <c r="S83" s="36">
        <v>0.63749999999999996</v>
      </c>
      <c r="T83" s="37">
        <f t="shared" si="2"/>
        <v>1</v>
      </c>
      <c r="U83" s="37">
        <f t="shared" si="3"/>
        <v>0</v>
      </c>
    </row>
    <row r="84" spans="1:21" customFormat="1" x14ac:dyDescent="0.3">
      <c r="A84" s="29" t="s">
        <v>32</v>
      </c>
      <c r="B84" s="29" t="s">
        <v>25</v>
      </c>
      <c r="C84" s="29" t="s">
        <v>26</v>
      </c>
      <c r="D84" s="29" t="s">
        <v>183</v>
      </c>
      <c r="E84" s="29" t="s">
        <v>184</v>
      </c>
      <c r="F84" s="29" t="s">
        <v>51</v>
      </c>
      <c r="G84" s="30">
        <v>28</v>
      </c>
      <c r="H84" s="30">
        <v>16</v>
      </c>
      <c r="I84" s="31">
        <v>44966</v>
      </c>
      <c r="J84" s="29">
        <v>11</v>
      </c>
      <c r="K84" s="32">
        <v>0.5714285714285714</v>
      </c>
      <c r="L84" s="33">
        <v>8.8200000000000021</v>
      </c>
      <c r="M84" s="32">
        <v>1.8140589569160994</v>
      </c>
      <c r="N84" s="32">
        <v>0.31500000000000006</v>
      </c>
      <c r="O84" s="34"/>
      <c r="P84" s="29" t="s">
        <v>52</v>
      </c>
      <c r="Q84" s="29" t="s">
        <v>53</v>
      </c>
      <c r="R84" s="35" t="s">
        <v>31</v>
      </c>
      <c r="S84" s="36">
        <v>7.1799999999999979</v>
      </c>
      <c r="T84" s="37">
        <f t="shared" si="2"/>
        <v>1</v>
      </c>
      <c r="U84" s="37">
        <f t="shared" si="3"/>
        <v>0</v>
      </c>
    </row>
    <row r="85" spans="1:21" customFormat="1" x14ac:dyDescent="0.3">
      <c r="A85" s="29" t="s">
        <v>35</v>
      </c>
      <c r="B85" s="29" t="s">
        <v>25</v>
      </c>
      <c r="C85" s="29" t="s">
        <v>26</v>
      </c>
      <c r="D85" s="29" t="s">
        <v>25</v>
      </c>
      <c r="E85" s="29" t="s">
        <v>185</v>
      </c>
      <c r="F85" s="29" t="s">
        <v>51</v>
      </c>
      <c r="G85" s="30">
        <v>3</v>
      </c>
      <c r="H85" s="30">
        <v>2</v>
      </c>
      <c r="I85" s="31">
        <v>44978</v>
      </c>
      <c r="J85" s="29">
        <v>9</v>
      </c>
      <c r="K85" s="32">
        <v>0.66666666666666663</v>
      </c>
      <c r="L85" s="33">
        <v>0.86249999999999993</v>
      </c>
      <c r="M85" s="32">
        <v>2.318840579710145</v>
      </c>
      <c r="N85" s="32">
        <v>0.28749999999999998</v>
      </c>
      <c r="O85" s="34"/>
      <c r="P85" s="29" t="s">
        <v>52</v>
      </c>
      <c r="Q85" s="29" t="s">
        <v>53</v>
      </c>
      <c r="R85" s="35" t="s">
        <v>31</v>
      </c>
      <c r="S85" s="36">
        <v>1.1375000000000002</v>
      </c>
      <c r="T85" s="37">
        <f t="shared" si="2"/>
        <v>1</v>
      </c>
      <c r="U85" s="37">
        <f t="shared" si="3"/>
        <v>0</v>
      </c>
    </row>
    <row r="86" spans="1:21" customFormat="1" x14ac:dyDescent="0.3">
      <c r="A86" s="29" t="s">
        <v>24</v>
      </c>
      <c r="B86" s="29" t="s">
        <v>25</v>
      </c>
      <c r="C86" s="29" t="s">
        <v>26</v>
      </c>
      <c r="D86" s="29" t="s">
        <v>186</v>
      </c>
      <c r="E86" s="29" t="s">
        <v>187</v>
      </c>
      <c r="F86" s="29" t="s">
        <v>51</v>
      </c>
      <c r="G86" s="30">
        <v>23</v>
      </c>
      <c r="H86" s="30">
        <v>1</v>
      </c>
      <c r="I86" s="31">
        <v>45013</v>
      </c>
      <c r="J86" s="29">
        <v>4</v>
      </c>
      <c r="K86" s="32">
        <v>4.3478260869565216E-2</v>
      </c>
      <c r="L86" s="33">
        <v>0.69</v>
      </c>
      <c r="M86" s="32">
        <v>1.4492753623188408</v>
      </c>
      <c r="N86" s="32">
        <v>0.03</v>
      </c>
      <c r="O86" s="34"/>
      <c r="P86" s="29" t="s">
        <v>52</v>
      </c>
      <c r="Q86" s="29" t="s">
        <v>53</v>
      </c>
      <c r="R86" s="35" t="s">
        <v>31</v>
      </c>
      <c r="S86" s="36">
        <v>0.31000000000000005</v>
      </c>
      <c r="T86" s="37">
        <f t="shared" si="2"/>
        <v>1</v>
      </c>
      <c r="U86" s="37">
        <f t="shared" si="3"/>
        <v>0</v>
      </c>
    </row>
    <row r="87" spans="1:21" customFormat="1" x14ac:dyDescent="0.3">
      <c r="A87" s="29" t="s">
        <v>24</v>
      </c>
      <c r="B87" s="29" t="s">
        <v>25</v>
      </c>
      <c r="C87" s="29" t="s">
        <v>26</v>
      </c>
      <c r="D87" s="29" t="s">
        <v>188</v>
      </c>
      <c r="E87" s="29" t="s">
        <v>187</v>
      </c>
      <c r="F87" s="29" t="s">
        <v>78</v>
      </c>
      <c r="G87" s="30">
        <v>1</v>
      </c>
      <c r="H87" s="30">
        <v>0</v>
      </c>
      <c r="I87" s="31">
        <v>45013</v>
      </c>
      <c r="J87" s="29">
        <v>4</v>
      </c>
      <c r="K87" s="32">
        <v>0</v>
      </c>
      <c r="L87" s="33">
        <v>0.03</v>
      </c>
      <c r="M87" s="32">
        <v>0</v>
      </c>
      <c r="N87" s="32">
        <v>0.03</v>
      </c>
      <c r="O87" s="34"/>
      <c r="P87" s="29" t="s">
        <v>52</v>
      </c>
      <c r="Q87" s="29" t="s">
        <v>53</v>
      </c>
      <c r="R87" s="35" t="s">
        <v>42</v>
      </c>
      <c r="S87" s="36">
        <v>-0.03</v>
      </c>
      <c r="T87" s="37">
        <f t="shared" si="2"/>
        <v>0</v>
      </c>
      <c r="U87" s="37">
        <f t="shared" si="3"/>
        <v>1</v>
      </c>
    </row>
    <row r="88" spans="1:21" customFormat="1" x14ac:dyDescent="0.3">
      <c r="A88" s="29" t="s">
        <v>32</v>
      </c>
      <c r="B88" s="29" t="s">
        <v>25</v>
      </c>
      <c r="C88" s="29" t="s">
        <v>26</v>
      </c>
      <c r="D88" s="29" t="s">
        <v>189</v>
      </c>
      <c r="E88" s="29" t="s">
        <v>190</v>
      </c>
      <c r="F88" s="29" t="s">
        <v>51</v>
      </c>
      <c r="G88" s="30">
        <v>10</v>
      </c>
      <c r="H88" s="30">
        <v>10</v>
      </c>
      <c r="I88" s="31">
        <v>45013</v>
      </c>
      <c r="J88" s="29">
        <v>4</v>
      </c>
      <c r="K88" s="32">
        <v>1</v>
      </c>
      <c r="L88" s="33">
        <v>0.4</v>
      </c>
      <c r="M88" s="32">
        <v>25</v>
      </c>
      <c r="N88" s="32">
        <v>0.04</v>
      </c>
      <c r="O88" s="34"/>
      <c r="P88" s="29" t="s">
        <v>52</v>
      </c>
      <c r="Q88" s="29" t="s">
        <v>53</v>
      </c>
      <c r="R88" s="35" t="s">
        <v>31</v>
      </c>
      <c r="S88" s="36">
        <v>9.6</v>
      </c>
      <c r="T88" s="37">
        <f t="shared" si="2"/>
        <v>1</v>
      </c>
      <c r="U88" s="37">
        <f t="shared" si="3"/>
        <v>0</v>
      </c>
    </row>
    <row r="89" spans="1:21" customFormat="1" x14ac:dyDescent="0.3">
      <c r="A89" s="29" t="s">
        <v>32</v>
      </c>
      <c r="B89" s="29" t="s">
        <v>25</v>
      </c>
      <c r="C89" s="29" t="s">
        <v>26</v>
      </c>
      <c r="D89" s="29">
        <v>6605</v>
      </c>
      <c r="E89" s="29" t="s">
        <v>191</v>
      </c>
      <c r="F89" s="29" t="s">
        <v>192</v>
      </c>
      <c r="G89" s="30">
        <v>24</v>
      </c>
      <c r="H89" s="30">
        <v>0</v>
      </c>
      <c r="I89" s="31">
        <v>45019</v>
      </c>
      <c r="J89" s="29">
        <v>4</v>
      </c>
      <c r="K89" s="32">
        <v>0</v>
      </c>
      <c r="L89" s="33">
        <v>0.96</v>
      </c>
      <c r="M89" s="32">
        <v>0</v>
      </c>
      <c r="N89" s="32">
        <v>0.04</v>
      </c>
      <c r="O89" s="34"/>
      <c r="P89" s="29" t="s">
        <v>30</v>
      </c>
      <c r="Q89" s="29" t="s">
        <v>193</v>
      </c>
      <c r="R89" s="35" t="s">
        <v>42</v>
      </c>
      <c r="S89" s="36">
        <v>-0.96</v>
      </c>
      <c r="T89" s="37">
        <f t="shared" si="2"/>
        <v>0</v>
      </c>
      <c r="U89" s="37">
        <f t="shared" si="3"/>
        <v>1</v>
      </c>
    </row>
    <row r="90" spans="1:21" customFormat="1" x14ac:dyDescent="0.3">
      <c r="A90" s="29" t="s">
        <v>24</v>
      </c>
      <c r="B90" s="29" t="s">
        <v>25</v>
      </c>
      <c r="C90" s="29" t="s">
        <v>26</v>
      </c>
      <c r="D90" s="29">
        <v>6340</v>
      </c>
      <c r="E90" s="29" t="s">
        <v>194</v>
      </c>
      <c r="F90" s="29" t="s">
        <v>195</v>
      </c>
      <c r="G90" s="30">
        <v>18</v>
      </c>
      <c r="H90" s="30">
        <v>8</v>
      </c>
      <c r="I90" s="31">
        <v>44371</v>
      </c>
      <c r="J90" s="29">
        <v>96</v>
      </c>
      <c r="K90" s="32">
        <v>0.44444444444444442</v>
      </c>
      <c r="L90" s="33">
        <v>12.6</v>
      </c>
      <c r="M90" s="32">
        <v>0.63492063492063489</v>
      </c>
      <c r="N90" s="32">
        <v>0.7</v>
      </c>
      <c r="O90" s="34"/>
      <c r="P90" s="29" t="s">
        <v>30</v>
      </c>
      <c r="Q90" s="29" t="s">
        <v>193</v>
      </c>
      <c r="R90" s="35" t="s">
        <v>42</v>
      </c>
      <c r="S90" s="36">
        <v>-4.5999999999999996</v>
      </c>
      <c r="T90" s="37">
        <f t="shared" si="2"/>
        <v>0</v>
      </c>
      <c r="U90" s="37">
        <f t="shared" si="3"/>
        <v>1</v>
      </c>
    </row>
    <row r="91" spans="1:21" customFormat="1" x14ac:dyDescent="0.3">
      <c r="A91" s="29" t="s">
        <v>24</v>
      </c>
      <c r="B91" s="29" t="s">
        <v>25</v>
      </c>
      <c r="C91" s="29" t="s">
        <v>26</v>
      </c>
      <c r="D91" s="29">
        <v>6418</v>
      </c>
      <c r="E91" s="29" t="s">
        <v>196</v>
      </c>
      <c r="F91" s="29" t="s">
        <v>192</v>
      </c>
      <c r="G91" s="30">
        <v>5</v>
      </c>
      <c r="H91" s="30">
        <v>0</v>
      </c>
      <c r="I91" s="31">
        <v>44601</v>
      </c>
      <c r="J91" s="29">
        <v>63</v>
      </c>
      <c r="K91" s="32">
        <v>0</v>
      </c>
      <c r="L91" s="33">
        <v>3.4300000000000015</v>
      </c>
      <c r="M91" s="32">
        <v>0</v>
      </c>
      <c r="N91" s="32">
        <v>0.68600000000000028</v>
      </c>
      <c r="O91" s="34"/>
      <c r="P91" s="29" t="s">
        <v>30</v>
      </c>
      <c r="Q91" s="29" t="s">
        <v>193</v>
      </c>
      <c r="R91" s="35" t="s">
        <v>42</v>
      </c>
      <c r="S91" s="36">
        <v>-3.4300000000000015</v>
      </c>
      <c r="T91" s="37">
        <f t="shared" si="2"/>
        <v>0</v>
      </c>
      <c r="U91" s="37">
        <f t="shared" si="3"/>
        <v>1</v>
      </c>
    </row>
    <row r="92" spans="1:21" customFormat="1" x14ac:dyDescent="0.3">
      <c r="A92" s="29" t="s">
        <v>24</v>
      </c>
      <c r="B92" s="29" t="s">
        <v>25</v>
      </c>
      <c r="C92" s="29" t="s">
        <v>26</v>
      </c>
      <c r="D92" s="29">
        <v>6416</v>
      </c>
      <c r="E92" s="29" t="s">
        <v>197</v>
      </c>
      <c r="F92" s="29" t="s">
        <v>192</v>
      </c>
      <c r="G92" s="30">
        <v>14</v>
      </c>
      <c r="H92" s="30">
        <v>3</v>
      </c>
      <c r="I92" s="31">
        <v>44608</v>
      </c>
      <c r="J92" s="29">
        <v>62</v>
      </c>
      <c r="K92" s="32">
        <v>0.21428571428571427</v>
      </c>
      <c r="L92" s="33">
        <v>9.5760000000000041</v>
      </c>
      <c r="M92" s="32">
        <v>0.31328320802005</v>
      </c>
      <c r="N92" s="32">
        <v>0.68400000000000027</v>
      </c>
      <c r="O92" s="34"/>
      <c r="P92" s="29" t="s">
        <v>30</v>
      </c>
      <c r="Q92" s="29" t="s">
        <v>193</v>
      </c>
      <c r="R92" s="35" t="s">
        <v>42</v>
      </c>
      <c r="S92" s="36">
        <v>-6.5760000000000041</v>
      </c>
      <c r="T92" s="37">
        <f t="shared" si="2"/>
        <v>0</v>
      </c>
      <c r="U92" s="37">
        <f t="shared" si="3"/>
        <v>1</v>
      </c>
    </row>
    <row r="93" spans="1:21" customFormat="1" x14ac:dyDescent="0.3">
      <c r="A93" s="29" t="s">
        <v>24</v>
      </c>
      <c r="B93" s="29" t="s">
        <v>25</v>
      </c>
      <c r="C93" s="29" t="s">
        <v>26</v>
      </c>
      <c r="D93" s="29">
        <v>6425</v>
      </c>
      <c r="E93" s="29" t="s">
        <v>198</v>
      </c>
      <c r="F93" s="29" t="s">
        <v>195</v>
      </c>
      <c r="G93" s="30">
        <v>10</v>
      </c>
      <c r="H93" s="30">
        <v>0</v>
      </c>
      <c r="I93" s="31">
        <v>44617</v>
      </c>
      <c r="J93" s="29">
        <v>61</v>
      </c>
      <c r="K93" s="32">
        <v>0</v>
      </c>
      <c r="L93" s="33">
        <v>6.8200000000000029</v>
      </c>
      <c r="M93" s="32">
        <v>0</v>
      </c>
      <c r="N93" s="32">
        <v>0.68200000000000027</v>
      </c>
      <c r="O93" s="34"/>
      <c r="P93" s="29" t="s">
        <v>30</v>
      </c>
      <c r="Q93" s="29" t="s">
        <v>193</v>
      </c>
      <c r="R93" s="35" t="s">
        <v>42</v>
      </c>
      <c r="S93" s="36">
        <v>-6.8200000000000029</v>
      </c>
      <c r="T93" s="37">
        <f t="shared" si="2"/>
        <v>0</v>
      </c>
      <c r="U93" s="37">
        <f t="shared" si="3"/>
        <v>1</v>
      </c>
    </row>
    <row r="94" spans="1:21" customFormat="1" x14ac:dyDescent="0.3">
      <c r="A94" s="29" t="s">
        <v>24</v>
      </c>
      <c r="B94" s="29" t="s">
        <v>25</v>
      </c>
      <c r="C94" s="29" t="s">
        <v>26</v>
      </c>
      <c r="D94" s="29">
        <v>6431</v>
      </c>
      <c r="E94" s="29" t="s">
        <v>199</v>
      </c>
      <c r="F94" s="29" t="s">
        <v>200</v>
      </c>
      <c r="G94" s="30">
        <v>6</v>
      </c>
      <c r="H94" s="30">
        <v>0</v>
      </c>
      <c r="I94" s="31">
        <v>44627</v>
      </c>
      <c r="J94" s="29">
        <v>60</v>
      </c>
      <c r="K94" s="32">
        <v>0</v>
      </c>
      <c r="L94" s="33">
        <v>4.0680000000000014</v>
      </c>
      <c r="M94" s="32">
        <v>0</v>
      </c>
      <c r="N94" s="32">
        <v>0.67800000000000027</v>
      </c>
      <c r="O94" s="34"/>
      <c r="P94" s="29" t="s">
        <v>30</v>
      </c>
      <c r="Q94" s="29" t="s">
        <v>193</v>
      </c>
      <c r="R94" s="35" t="s">
        <v>42</v>
      </c>
      <c r="S94" s="36">
        <v>-4.0680000000000014</v>
      </c>
      <c r="T94" s="37">
        <f t="shared" si="2"/>
        <v>0</v>
      </c>
      <c r="U94" s="37">
        <f t="shared" si="3"/>
        <v>1</v>
      </c>
    </row>
    <row r="95" spans="1:21" customFormat="1" x14ac:dyDescent="0.3">
      <c r="A95" s="29" t="s">
        <v>24</v>
      </c>
      <c r="B95" s="29" t="s">
        <v>25</v>
      </c>
      <c r="C95" s="29" t="s">
        <v>26</v>
      </c>
      <c r="D95" s="29">
        <v>6512</v>
      </c>
      <c r="E95" s="29" t="s">
        <v>201</v>
      </c>
      <c r="F95" s="29" t="s">
        <v>195</v>
      </c>
      <c r="G95" s="30">
        <v>3</v>
      </c>
      <c r="H95" s="30">
        <v>0</v>
      </c>
      <c r="I95" s="31">
        <v>44827</v>
      </c>
      <c r="J95" s="29">
        <v>31</v>
      </c>
      <c r="K95" s="32">
        <v>0</v>
      </c>
      <c r="L95" s="33">
        <v>1.4670000000000005</v>
      </c>
      <c r="M95" s="32">
        <v>0</v>
      </c>
      <c r="N95" s="32">
        <v>0.48900000000000016</v>
      </c>
      <c r="O95" s="34"/>
      <c r="P95" s="29" t="s">
        <v>30</v>
      </c>
      <c r="Q95" s="29" t="s">
        <v>193</v>
      </c>
      <c r="R95" s="35" t="s">
        <v>42</v>
      </c>
      <c r="S95" s="36">
        <v>-1.4670000000000005</v>
      </c>
      <c r="T95" s="37">
        <f t="shared" si="2"/>
        <v>0</v>
      </c>
      <c r="U95" s="37">
        <f t="shared" si="3"/>
        <v>1</v>
      </c>
    </row>
    <row r="96" spans="1:21" customFormat="1" x14ac:dyDescent="0.3">
      <c r="A96" s="29" t="s">
        <v>24</v>
      </c>
      <c r="B96" s="29" t="s">
        <v>25</v>
      </c>
      <c r="C96" s="29" t="s">
        <v>26</v>
      </c>
      <c r="D96" s="29">
        <v>6517</v>
      </c>
      <c r="E96" s="29" t="s">
        <v>202</v>
      </c>
      <c r="F96" s="29" t="s">
        <v>195</v>
      </c>
      <c r="G96" s="30">
        <v>4</v>
      </c>
      <c r="H96" s="30">
        <v>0</v>
      </c>
      <c r="I96" s="31">
        <v>44844</v>
      </c>
      <c r="J96" s="29">
        <v>29</v>
      </c>
      <c r="K96" s="32">
        <v>0</v>
      </c>
      <c r="L96" s="33">
        <v>1.8760000000000006</v>
      </c>
      <c r="M96" s="32">
        <v>0</v>
      </c>
      <c r="N96" s="32">
        <v>0.46900000000000014</v>
      </c>
      <c r="O96" s="34"/>
      <c r="P96" s="29" t="s">
        <v>30</v>
      </c>
      <c r="Q96" s="29" t="s">
        <v>193</v>
      </c>
      <c r="R96" s="35" t="s">
        <v>42</v>
      </c>
      <c r="S96" s="36">
        <v>-1.8760000000000006</v>
      </c>
      <c r="T96" s="37">
        <f t="shared" si="2"/>
        <v>0</v>
      </c>
      <c r="U96" s="37">
        <f t="shared" si="3"/>
        <v>1</v>
      </c>
    </row>
    <row r="97" spans="1:21" customFormat="1" x14ac:dyDescent="0.3">
      <c r="A97" s="29" t="s">
        <v>24</v>
      </c>
      <c r="B97" s="29" t="s">
        <v>25</v>
      </c>
      <c r="C97" s="29" t="s">
        <v>26</v>
      </c>
      <c r="D97" s="29">
        <v>6526</v>
      </c>
      <c r="E97" s="29" t="s">
        <v>203</v>
      </c>
      <c r="F97" s="29" t="s">
        <v>195</v>
      </c>
      <c r="G97" s="30">
        <v>155</v>
      </c>
      <c r="H97" s="30">
        <v>0</v>
      </c>
      <c r="I97" s="31">
        <v>44886</v>
      </c>
      <c r="J97" s="29">
        <v>23</v>
      </c>
      <c r="K97" s="32">
        <v>0</v>
      </c>
      <c r="L97" s="33">
        <v>61.535000000000011</v>
      </c>
      <c r="M97" s="32">
        <v>0</v>
      </c>
      <c r="N97" s="32">
        <v>0.39700000000000008</v>
      </c>
      <c r="O97" s="34"/>
      <c r="P97" s="29" t="s">
        <v>30</v>
      </c>
      <c r="Q97" s="29" t="s">
        <v>193</v>
      </c>
      <c r="R97" s="35" t="s">
        <v>42</v>
      </c>
      <c r="S97" s="36">
        <v>-61.535000000000011</v>
      </c>
      <c r="T97" s="37">
        <f t="shared" si="2"/>
        <v>0</v>
      </c>
      <c r="U97" s="37">
        <f t="shared" si="3"/>
        <v>1</v>
      </c>
    </row>
    <row r="98" spans="1:21" customFormat="1" x14ac:dyDescent="0.3">
      <c r="A98" s="29" t="s">
        <v>24</v>
      </c>
      <c r="B98" s="29" t="s">
        <v>25</v>
      </c>
      <c r="C98" s="29" t="s">
        <v>26</v>
      </c>
      <c r="D98" s="29">
        <v>6538</v>
      </c>
      <c r="E98" s="29" t="s">
        <v>204</v>
      </c>
      <c r="F98" s="29" t="s">
        <v>192</v>
      </c>
      <c r="G98" s="30">
        <v>21</v>
      </c>
      <c r="H98" s="30">
        <v>0</v>
      </c>
      <c r="I98" s="31">
        <v>44897</v>
      </c>
      <c r="J98" s="29">
        <v>21</v>
      </c>
      <c r="K98" s="32">
        <v>0</v>
      </c>
      <c r="L98" s="33">
        <v>7.7700000000000014</v>
      </c>
      <c r="M98" s="32">
        <v>0</v>
      </c>
      <c r="N98" s="32">
        <v>0.37000000000000005</v>
      </c>
      <c r="O98" s="34"/>
      <c r="P98" s="29" t="s">
        <v>30</v>
      </c>
      <c r="Q98" s="29" t="s">
        <v>193</v>
      </c>
      <c r="R98" s="35" t="s">
        <v>42</v>
      </c>
      <c r="S98" s="36">
        <v>-7.7700000000000014</v>
      </c>
      <c r="T98" s="37">
        <f t="shared" si="2"/>
        <v>0</v>
      </c>
      <c r="U98" s="37">
        <f t="shared" si="3"/>
        <v>1</v>
      </c>
    </row>
    <row r="99" spans="1:21" customFormat="1" x14ac:dyDescent="0.3">
      <c r="A99" s="29" t="s">
        <v>24</v>
      </c>
      <c r="B99" s="29" t="s">
        <v>25</v>
      </c>
      <c r="C99" s="29" t="s">
        <v>26</v>
      </c>
      <c r="D99" s="29">
        <v>6541</v>
      </c>
      <c r="E99" s="29" t="s">
        <v>204</v>
      </c>
      <c r="F99" s="29" t="s">
        <v>205</v>
      </c>
      <c r="G99" s="30">
        <v>3</v>
      </c>
      <c r="H99" s="30">
        <v>0</v>
      </c>
      <c r="I99" s="31">
        <v>44897</v>
      </c>
      <c r="J99" s="29">
        <v>21</v>
      </c>
      <c r="K99" s="32">
        <v>0</v>
      </c>
      <c r="L99" s="33">
        <v>1.1100000000000001</v>
      </c>
      <c r="M99" s="32">
        <v>0</v>
      </c>
      <c r="N99" s="32">
        <v>0.37000000000000005</v>
      </c>
      <c r="O99" s="34"/>
      <c r="P99" s="29" t="s">
        <v>30</v>
      </c>
      <c r="Q99" s="29" t="s">
        <v>193</v>
      </c>
      <c r="R99" s="35" t="s">
        <v>42</v>
      </c>
      <c r="S99" s="36">
        <v>-1.1100000000000001</v>
      </c>
      <c r="T99" s="37">
        <f t="shared" si="2"/>
        <v>0</v>
      </c>
      <c r="U99" s="37">
        <f t="shared" si="3"/>
        <v>1</v>
      </c>
    </row>
    <row r="100" spans="1:21" customFormat="1" x14ac:dyDescent="0.3">
      <c r="A100" s="29" t="s">
        <v>24</v>
      </c>
      <c r="B100" s="29" t="s">
        <v>25</v>
      </c>
      <c r="C100" s="29" t="s">
        <v>26</v>
      </c>
      <c r="D100" s="29">
        <v>6540</v>
      </c>
      <c r="E100" s="29" t="s">
        <v>206</v>
      </c>
      <c r="F100" s="29" t="s">
        <v>192</v>
      </c>
      <c r="G100" s="30">
        <v>24</v>
      </c>
      <c r="H100" s="30">
        <v>0</v>
      </c>
      <c r="I100" s="31">
        <v>44902</v>
      </c>
      <c r="J100" s="29">
        <v>20</v>
      </c>
      <c r="K100" s="32">
        <v>0</v>
      </c>
      <c r="L100" s="33">
        <v>8.5200000000000014</v>
      </c>
      <c r="M100" s="32">
        <v>0</v>
      </c>
      <c r="N100" s="32">
        <v>0.35500000000000004</v>
      </c>
      <c r="O100" s="34"/>
      <c r="P100" s="29" t="s">
        <v>30</v>
      </c>
      <c r="Q100" s="29" t="s">
        <v>193</v>
      </c>
      <c r="R100" s="35" t="s">
        <v>42</v>
      </c>
      <c r="S100" s="36">
        <v>-8.5200000000000014</v>
      </c>
      <c r="T100" s="37">
        <f t="shared" si="2"/>
        <v>0</v>
      </c>
      <c r="U100" s="37">
        <f t="shared" si="3"/>
        <v>1</v>
      </c>
    </row>
    <row r="101" spans="1:21" customFormat="1" x14ac:dyDescent="0.3">
      <c r="A101" s="29" t="s">
        <v>24</v>
      </c>
      <c r="B101" s="29" t="s">
        <v>25</v>
      </c>
      <c r="C101" s="29" t="s">
        <v>26</v>
      </c>
      <c r="D101" s="29">
        <v>6611</v>
      </c>
      <c r="E101" s="29" t="s">
        <v>207</v>
      </c>
      <c r="F101" s="29" t="s">
        <v>192</v>
      </c>
      <c r="G101" s="30">
        <v>107</v>
      </c>
      <c r="H101" s="30">
        <v>0</v>
      </c>
      <c r="I101" s="31">
        <v>45020</v>
      </c>
      <c r="J101" s="29">
        <v>3</v>
      </c>
      <c r="K101" s="32">
        <v>0</v>
      </c>
      <c r="L101" s="33">
        <v>1.07E-4</v>
      </c>
      <c r="M101" s="32">
        <v>0</v>
      </c>
      <c r="N101" s="32">
        <v>9.9999999999999995E-7</v>
      </c>
      <c r="O101" s="34"/>
      <c r="P101" s="29" t="s">
        <v>30</v>
      </c>
      <c r="Q101" s="29" t="s">
        <v>193</v>
      </c>
      <c r="R101" s="35" t="s">
        <v>42</v>
      </c>
      <c r="S101" s="36">
        <v>-1.07E-4</v>
      </c>
      <c r="T101" s="37">
        <f t="shared" si="2"/>
        <v>0</v>
      </c>
      <c r="U101" s="37">
        <f t="shared" si="3"/>
        <v>1</v>
      </c>
    </row>
    <row r="102" spans="1:21" customFormat="1" x14ac:dyDescent="0.3">
      <c r="A102" s="29" t="s">
        <v>24</v>
      </c>
      <c r="B102" s="29" t="s">
        <v>25</v>
      </c>
      <c r="C102" s="29" t="s">
        <v>26</v>
      </c>
      <c r="D102" s="29" t="s">
        <v>208</v>
      </c>
      <c r="E102" s="29" t="s">
        <v>209</v>
      </c>
      <c r="F102" s="29" t="s">
        <v>29</v>
      </c>
      <c r="G102" s="30">
        <v>2</v>
      </c>
      <c r="H102" s="30"/>
      <c r="I102" s="31">
        <v>44580</v>
      </c>
      <c r="J102" s="29">
        <v>66</v>
      </c>
      <c r="K102" s="32">
        <v>0</v>
      </c>
      <c r="L102" s="33">
        <v>1.3840000000000006</v>
      </c>
      <c r="M102" s="32">
        <v>0</v>
      </c>
      <c r="N102" s="32">
        <v>0.69200000000000028</v>
      </c>
      <c r="O102" s="34"/>
      <c r="P102" s="29" t="s">
        <v>30</v>
      </c>
      <c r="Q102" s="29" t="s">
        <v>29</v>
      </c>
      <c r="R102" s="35" t="s">
        <v>42</v>
      </c>
      <c r="S102" s="36">
        <v>-1.3840000000000006</v>
      </c>
      <c r="T102" s="37">
        <f t="shared" si="2"/>
        <v>0</v>
      </c>
      <c r="U102" s="37">
        <f t="shared" si="3"/>
        <v>1</v>
      </c>
    </row>
  </sheetData>
  <mergeCells count="4">
    <mergeCell ref="A1:N1"/>
    <mergeCell ref="A2:N4"/>
    <mergeCell ref="A5:F5"/>
    <mergeCell ref="A6:F6"/>
  </mergeCells>
  <conditionalFormatting sqref="R9:R102">
    <cfRule type="beginsWith" dxfId="2" priority="1" operator="beginsWith" text="G">
      <formula>LEFT(R9,LEN("G"))="G"</formula>
    </cfRule>
    <cfRule type="beginsWith" dxfId="1" priority="2" operator="beginsWith" text="O">
      <formula>LEFT(R9,LEN("O"))="O"</formula>
    </cfRule>
    <cfRule type="beginsWith" dxfId="0" priority="3" operator="beginsWith" text="R">
      <formula>LEFT(R9,LEN("R"))="R"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C36FB40417749BE800FA9B75CDAA4" ma:contentTypeVersion="6" ma:contentTypeDescription="Create a new document." ma:contentTypeScope="" ma:versionID="6971dc13e0756a107d55bd21b2e1236d">
  <xsd:schema xmlns:xsd="http://www.w3.org/2001/XMLSchema" xmlns:xs="http://www.w3.org/2001/XMLSchema" xmlns:p="http://schemas.microsoft.com/office/2006/metadata/properties" xmlns:ns2="f1517196-2574-4823-b549-72d48e99d561" xmlns:ns3="c2b4c0ae-5b5d-477c-aecd-2dea532e16d3" targetNamespace="http://schemas.microsoft.com/office/2006/metadata/properties" ma:root="true" ma:fieldsID="200cfbf70c65bad50fdf3c8477c456e7" ns2:_="" ns3:_="">
    <xsd:import namespace="f1517196-2574-4823-b549-72d48e99d561"/>
    <xsd:import namespace="c2b4c0ae-5b5d-477c-aecd-2dea532e16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17196-2574-4823-b549-72d48e99d5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4c0ae-5b5d-477c-aecd-2dea532e16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CCC60A-B639-4ADF-AF13-0EA324A95D27}"/>
</file>

<file path=customXml/itemProps2.xml><?xml version="1.0" encoding="utf-8"?>
<ds:datastoreItem xmlns:ds="http://schemas.openxmlformats.org/officeDocument/2006/customXml" ds:itemID="{B53EE90B-27D8-4304-B3FB-5E066C9AB336}"/>
</file>

<file path=customXml/itemProps3.xml><?xml version="1.0" encoding="utf-8"?>
<ds:datastoreItem xmlns:ds="http://schemas.openxmlformats.org/officeDocument/2006/customXml" ds:itemID="{53E8D7CE-A4C1-413A-83FE-606665B830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TUNISIA (TN)</vt:lpstr>
    </vt:vector>
  </TitlesOfParts>
  <Company>Stellantis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Serjon Youkhana </dc:creator>
  <cp:lastModifiedBy>Serjon Youkhana </cp:lastModifiedBy>
  <dcterms:created xsi:type="dcterms:W3CDTF">2023-05-08T14:40:27Z</dcterms:created>
  <dcterms:modified xsi:type="dcterms:W3CDTF">2023-05-08T14:40:28Z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0x010100306C36FB40417749BE800FA9B75CDAA4</vt:lpwstr>
  </property>
</Properties>
</file>