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wthomps\Documents\SonTek Data\03251980_20\"/>
    </mc:Choice>
  </mc:AlternateContent>
  <bookViews>
    <workbookView xWindow="60" yWindow="50" windowWidth="19040" windowHeight="12020"/>
  </bookViews>
  <sheets>
    <sheet name="Sheet1" sheetId="1" r:id="rId1"/>
    <sheet name="Sheet2" sheetId="2" r:id="rId2"/>
    <sheet name="Sheet3" sheetId="3" r:id="rId3"/>
  </sheets>
  <calcPr calcId="162913"/>
</workbook>
</file>

<file path=xl/calcChain.xml><?xml version="1.0" encoding="utf-8"?>
<calcChain xmlns="http://schemas.openxmlformats.org/spreadsheetml/2006/main">
  <c r="G5" i="1" l="1"/>
  <c r="I5" i="1"/>
  <c r="G7" i="1" l="1"/>
  <c r="G8" i="1"/>
  <c r="G9" i="1"/>
  <c r="G10" i="1"/>
  <c r="G11" i="1"/>
  <c r="D11" i="1" s="1"/>
  <c r="G12" i="1"/>
  <c r="G6" i="1"/>
  <c r="D12" i="1" l="1"/>
  <c r="D5" i="1"/>
  <c r="C14" i="1"/>
  <c r="D6" i="1"/>
  <c r="D7" i="1" s="1"/>
  <c r="D8" i="1" s="1"/>
  <c r="D9" i="1" s="1"/>
  <c r="D10" i="1" s="1"/>
  <c r="A14" i="1"/>
  <c r="I12" i="1"/>
  <c r="J5" i="1"/>
  <c r="K12" i="1" l="1"/>
  <c r="J12" i="1"/>
  <c r="B14" i="1"/>
  <c r="K5" i="1"/>
  <c r="I6" i="1"/>
  <c r="K6" i="1" s="1"/>
  <c r="I7" i="1" l="1"/>
  <c r="J6" i="1"/>
  <c r="J7" i="1" l="1"/>
  <c r="I8" i="1"/>
  <c r="K7" i="1"/>
  <c r="J8" i="1" l="1"/>
  <c r="I9" i="1"/>
  <c r="K8" i="1"/>
  <c r="I10" i="1" l="1"/>
  <c r="J9" i="1"/>
  <c r="K9" i="1"/>
  <c r="J10" i="1" l="1"/>
  <c r="I11" i="1"/>
  <c r="K10" i="1"/>
  <c r="J11" i="1" l="1"/>
  <c r="K11" i="1"/>
  <c r="D14" i="1" l="1"/>
</calcChain>
</file>

<file path=xl/sharedStrings.xml><?xml version="1.0" encoding="utf-8"?>
<sst xmlns="http://schemas.openxmlformats.org/spreadsheetml/2006/main" count="20" uniqueCount="18">
  <si>
    <t>Time</t>
  </si>
  <si>
    <t xml:space="preserve">Gage Height </t>
  </si>
  <si>
    <t>Calculated GH's</t>
  </si>
  <si>
    <t>Mean Qm Time</t>
  </si>
  <si>
    <t>BEGIN</t>
  </si>
  <si>
    <t>END</t>
  </si>
  <si>
    <t>BEGIN/END</t>
  </si>
  <si>
    <t>Station #</t>
  </si>
  <si>
    <t>Meas #</t>
  </si>
  <si>
    <t>Qm Total Time</t>
  </si>
  <si>
    <t>Mean GH Reference</t>
  </si>
  <si>
    <t>Change in GH of QM</t>
  </si>
  <si>
    <t>Mean GH of QM</t>
  </si>
  <si>
    <t>Remarks</t>
  </si>
  <si>
    <t>Instructions</t>
  </si>
  <si>
    <t>Enter Time only as straight numbers (i.e. 830, 1445).  Please note that this sheet may not be accurate if the gage height rises and falls within the Qm time period (i.e. GH peaks and then falls).  "Mean GH Reference" allows user to input Mean GH of Qm adjusted to the Ref. Gage if recorder values were entered for Gage Ht.</t>
  </si>
  <si>
    <r>
      <t xml:space="preserve">Calculation of Mean Gage Height by Time  </t>
    </r>
    <r>
      <rPr>
        <sz val="8"/>
        <color theme="1"/>
        <rFont val="Calibri"/>
        <family val="2"/>
        <scheme val="minor"/>
      </rPr>
      <t>v3.1   (12/10/2013)</t>
    </r>
  </si>
  <si>
    <t>03251980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</si>
</sst>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5" x14ac:knownFonts="1">
    <font>
      <sz val="11"/>
      <color theme="1"/>
      <name val="Calibri"/>
      <family val="2"/>
      <scheme val="minor"/>
    </font>
    <font>
      <sz val="18"/>
      <color theme="1"/>
      <name val="Calibri"/>
      <family val="2"/>
      <scheme val="minor"/>
    </font>
    <font>
      <sz val="12"/>
      <color theme="1"/>
      <name val="Calibri"/>
      <family val="2"/>
      <scheme val="minor"/>
    </font>
    <font>
      <sz val="8"/>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6" tint="0.59999389629810485"/>
        <bgColor indexed="64"/>
      </patternFill>
    </fill>
    <fill>
      <patternFill patternType="solid">
        <fgColor theme="6" tint="-0.249977111117893"/>
        <bgColor indexed="64"/>
      </patternFill>
    </fill>
    <fill>
      <patternFill patternType="solid">
        <fgColor theme="6" tint="0.79998168889431442"/>
        <bgColor indexed="64"/>
      </patternFill>
    </fill>
    <fill>
      <patternFill patternType="solid">
        <fgColor theme="6" tint="0.39997558519241921"/>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thin">
        <color auto="1"/>
      </top>
      <bottom style="double">
        <color indexed="64"/>
      </bottom>
      <diagonal/>
    </border>
    <border>
      <left style="thin">
        <color auto="1"/>
      </left>
      <right style="medium">
        <color indexed="64"/>
      </right>
      <top style="thin">
        <color auto="1"/>
      </top>
      <bottom/>
      <diagonal/>
    </border>
    <border>
      <left style="medium">
        <color indexed="64"/>
      </left>
      <right style="thin">
        <color auto="1"/>
      </right>
      <top/>
      <bottom style="thin">
        <color auto="1"/>
      </bottom>
      <diagonal/>
    </border>
    <border>
      <left style="thin">
        <color auto="1"/>
      </left>
      <right style="medium">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62">
    <xf numFmtId="0" fontId="0" fillId="0" borderId="0" xfId="0"/>
    <xf numFmtId="0" fontId="0" fillId="0" borderId="0" xfId="0" applyBorder="1" applyAlignment="1">
      <alignment horizontal="center"/>
    </xf>
    <xf numFmtId="0" fontId="0" fillId="0" borderId="0" xfId="0" applyBorder="1"/>
    <xf numFmtId="164" fontId="0" fillId="0" borderId="0" xfId="0" applyNumberFormat="1"/>
    <xf numFmtId="0" fontId="0" fillId="0" borderId="1" xfId="0" applyBorder="1" applyAlignment="1" applyProtection="1">
      <alignment horizontal="center" vertical="center"/>
      <protection locked="0"/>
    </xf>
    <xf numFmtId="0" fontId="0" fillId="2" borderId="1" xfId="0" applyFill="1" applyBorder="1" applyAlignment="1">
      <alignment horizontal="center" vertical="center"/>
    </xf>
    <xf numFmtId="2" fontId="0" fillId="2" borderId="1" xfId="0" applyNumberFormat="1" applyFill="1" applyBorder="1" applyAlignment="1">
      <alignment horizontal="center" vertical="center"/>
    </xf>
    <xf numFmtId="2" fontId="0" fillId="0" borderId="2" xfId="0" applyNumberFormat="1" applyBorder="1" applyAlignment="1" applyProtection="1">
      <alignment horizontal="center" vertical="center"/>
      <protection locked="0"/>
    </xf>
    <xf numFmtId="2" fontId="0" fillId="2" borderId="2" xfId="0" applyNumberFormat="1" applyFill="1" applyBorder="1" applyAlignment="1">
      <alignment horizontal="center" vertical="center"/>
    </xf>
    <xf numFmtId="0" fontId="0" fillId="0" borderId="3" xfId="0" applyBorder="1" applyAlignment="1">
      <alignment horizontal="center" vertical="center"/>
    </xf>
    <xf numFmtId="0" fontId="0" fillId="2" borderId="3" xfId="0" applyFill="1" applyBorder="1" applyAlignment="1">
      <alignment horizontal="center" vertical="center"/>
    </xf>
    <xf numFmtId="49" fontId="0" fillId="0" borderId="0" xfId="0" applyNumberFormat="1"/>
    <xf numFmtId="0" fontId="0" fillId="0" borderId="17" xfId="0" applyBorder="1" applyAlignment="1">
      <alignment horizontal="center" vertical="center"/>
    </xf>
    <xf numFmtId="0" fontId="0" fillId="2" borderId="21" xfId="0" applyFill="1" applyBorder="1" applyAlignment="1">
      <alignment horizontal="center" vertical="center"/>
    </xf>
    <xf numFmtId="0" fontId="0" fillId="2" borderId="23" xfId="0" applyFill="1" applyBorder="1" applyAlignment="1">
      <alignment horizontal="center" vertical="center"/>
    </xf>
    <xf numFmtId="164" fontId="0" fillId="2" borderId="24" xfId="0" applyNumberFormat="1" applyFill="1" applyBorder="1" applyAlignment="1">
      <alignment horizontal="center" vertical="center"/>
    </xf>
    <xf numFmtId="164" fontId="0" fillId="2" borderId="25" xfId="0" applyNumberFormat="1" applyFill="1" applyBorder="1" applyAlignment="1">
      <alignment horizontal="center"/>
    </xf>
    <xf numFmtId="2" fontId="0" fillId="2" borderId="26" xfId="0" applyNumberFormat="1" applyFill="1" applyBorder="1" applyAlignment="1">
      <alignment horizontal="center" vertical="center"/>
    </xf>
    <xf numFmtId="0" fontId="4" fillId="5" borderId="1" xfId="0" applyFont="1" applyFill="1" applyBorder="1" applyAlignment="1">
      <alignment horizontal="center" vertical="center"/>
    </xf>
    <xf numFmtId="2" fontId="4" fillId="5" borderId="26" xfId="0" applyNumberFormat="1" applyFont="1" applyFill="1" applyBorder="1" applyAlignment="1">
      <alignment horizontal="center" vertical="center"/>
    </xf>
    <xf numFmtId="0" fontId="0" fillId="0" borderId="19" xfId="0" applyNumberFormat="1" applyBorder="1" applyAlignment="1" applyProtection="1">
      <alignment horizontal="center" vertical="center"/>
      <protection locked="0"/>
    </xf>
    <xf numFmtId="2" fontId="0" fillId="2" borderId="1" xfId="0" applyNumberFormat="1" applyFill="1" applyBorder="1" applyAlignment="1">
      <alignment horizontal="center" vertical="center"/>
    </xf>
    <xf numFmtId="0" fontId="0" fillId="0" borderId="1" xfId="0" applyBorder="1" applyAlignment="1" applyProtection="1">
      <alignment horizontal="center" vertical="center"/>
      <protection locked="0"/>
    </xf>
    <xf numFmtId="2" fontId="0" fillId="0" borderId="2" xfId="0" applyNumberFormat="1"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19" xfId="0" applyNumberFormat="1" applyBorder="1" applyAlignment="1" applyProtection="1">
      <alignment horizontal="center" vertical="center"/>
      <protection locked="0"/>
    </xf>
    <xf numFmtId="49" fontId="4" fillId="2" borderId="27" xfId="0" applyNumberFormat="1" applyFont="1" applyFill="1" applyBorder="1" applyAlignment="1" applyProtection="1">
      <alignment horizontal="center" vertical="center"/>
      <protection locked="0"/>
    </xf>
    <xf numFmtId="0" fontId="4" fillId="4" borderId="9" xfId="0" applyFont="1" applyFill="1" applyBorder="1" applyAlignment="1" applyProtection="1">
      <alignment horizontal="left" vertical="top" wrapText="1"/>
      <protection locked="0"/>
    </xf>
    <xf numFmtId="0" fontId="4" fillId="4" borderId="10" xfId="0" applyFont="1" applyFill="1" applyBorder="1" applyAlignment="1" applyProtection="1">
      <alignment horizontal="left" vertical="top" wrapText="1"/>
      <protection locked="0"/>
    </xf>
    <xf numFmtId="0" fontId="4" fillId="4" borderId="11" xfId="0" applyFont="1" applyFill="1" applyBorder="1" applyAlignment="1" applyProtection="1">
      <alignment horizontal="left" vertical="top" wrapText="1"/>
      <protection locked="0"/>
    </xf>
    <xf numFmtId="0" fontId="4" fillId="4" borderId="12" xfId="0" applyFont="1" applyFill="1" applyBorder="1" applyAlignment="1" applyProtection="1">
      <alignment horizontal="left" vertical="top" wrapText="1"/>
      <protection locked="0"/>
    </xf>
    <xf numFmtId="0" fontId="4" fillId="4" borderId="0" xfId="0" applyFont="1" applyFill="1" applyBorder="1" applyAlignment="1" applyProtection="1">
      <alignment horizontal="left" vertical="top" wrapText="1"/>
      <protection locked="0"/>
    </xf>
    <xf numFmtId="0" fontId="4" fillId="4" borderId="13" xfId="0" applyFont="1" applyFill="1" applyBorder="1" applyAlignment="1" applyProtection="1">
      <alignment horizontal="left" vertical="top" wrapText="1"/>
      <protection locked="0"/>
    </xf>
    <xf numFmtId="0" fontId="4" fillId="4" borderId="14" xfId="0" applyFont="1" applyFill="1" applyBorder="1" applyAlignment="1" applyProtection="1">
      <alignment horizontal="left" vertical="top" wrapText="1"/>
      <protection locked="0"/>
    </xf>
    <xf numFmtId="0" fontId="4" fillId="4" borderId="15" xfId="0" applyFont="1" applyFill="1" applyBorder="1" applyAlignment="1" applyProtection="1">
      <alignment horizontal="left" vertical="top" wrapText="1"/>
      <protection locked="0"/>
    </xf>
    <xf numFmtId="0" fontId="4" fillId="4" borderId="16" xfId="0" applyFont="1" applyFill="1" applyBorder="1" applyAlignment="1" applyProtection="1">
      <alignment horizontal="left" vertical="top" wrapText="1"/>
      <protection locked="0"/>
    </xf>
    <xf numFmtId="0" fontId="4" fillId="4" borderId="7" xfId="0" applyFont="1" applyFill="1" applyBorder="1" applyAlignment="1" applyProtection="1">
      <alignment horizontal="center" vertical="center" wrapText="1"/>
    </xf>
    <xf numFmtId="0" fontId="4" fillId="4" borderId="28" xfId="0" applyFont="1" applyFill="1" applyBorder="1" applyAlignment="1" applyProtection="1">
      <alignment horizontal="center" vertical="center" wrapText="1"/>
    </xf>
    <xf numFmtId="0" fontId="4" fillId="4" borderId="29" xfId="0" applyFont="1" applyFill="1" applyBorder="1" applyAlignment="1" applyProtection="1">
      <alignment horizontal="center" vertical="center" wrapText="1"/>
    </xf>
    <xf numFmtId="0" fontId="4" fillId="4" borderId="7" xfId="0" applyFont="1" applyFill="1" applyBorder="1" applyAlignment="1">
      <alignment horizontal="center" vertical="center" wrapText="1"/>
    </xf>
    <xf numFmtId="0" fontId="4" fillId="4" borderId="28" xfId="0" applyFont="1" applyFill="1" applyBorder="1" applyAlignment="1">
      <alignment horizontal="center" vertical="center" wrapText="1"/>
    </xf>
    <xf numFmtId="0" fontId="4" fillId="4" borderId="29" xfId="0" applyFont="1" applyFill="1" applyBorder="1" applyAlignment="1">
      <alignment horizontal="center" vertical="center" wrapText="1"/>
    </xf>
    <xf numFmtId="0" fontId="4" fillId="4" borderId="10" xfId="0" applyFont="1" applyFill="1" applyBorder="1" applyAlignment="1">
      <alignment horizontal="left" vertical="top" wrapText="1"/>
    </xf>
    <xf numFmtId="0" fontId="4" fillId="4" borderId="11" xfId="0" applyFont="1" applyFill="1" applyBorder="1" applyAlignment="1">
      <alignment horizontal="left" vertical="top" wrapText="1"/>
    </xf>
    <xf numFmtId="0" fontId="4" fillId="4" borderId="0" xfId="0" applyFont="1" applyFill="1" applyBorder="1" applyAlignment="1">
      <alignment horizontal="left" vertical="top" wrapText="1"/>
    </xf>
    <xf numFmtId="0" fontId="4" fillId="4" borderId="13" xfId="0" applyFont="1" applyFill="1" applyBorder="1" applyAlignment="1">
      <alignment horizontal="left" vertical="top" wrapText="1"/>
    </xf>
    <xf numFmtId="0" fontId="4" fillId="4" borderId="15" xfId="0" applyFont="1" applyFill="1" applyBorder="1" applyAlignment="1">
      <alignment horizontal="left" vertical="top" wrapText="1"/>
    </xf>
    <xf numFmtId="0" fontId="4" fillId="4" borderId="16" xfId="0" applyFont="1" applyFill="1" applyBorder="1" applyAlignment="1">
      <alignment horizontal="left" vertical="top"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0" borderId="8" xfId="0" applyFont="1" applyBorder="1" applyAlignment="1">
      <alignment horizontal="center" vertical="center"/>
    </xf>
    <xf numFmtId="49" fontId="1" fillId="2" borderId="7" xfId="0" applyNumberFormat="1" applyFont="1" applyFill="1" applyBorder="1" applyAlignment="1" applyProtection="1">
      <alignment horizontal="center" vertical="center"/>
      <protection locked="0"/>
    </xf>
    <xf numFmtId="49" fontId="0" fillId="0" borderId="8" xfId="0" applyNumberFormat="1" applyBorder="1" applyAlignment="1" applyProtection="1">
      <alignment horizontal="center" vertical="center"/>
      <protection locked="0"/>
    </xf>
    <xf numFmtId="0" fontId="1" fillId="3" borderId="7" xfId="0" applyFont="1" applyFill="1" applyBorder="1" applyAlignment="1">
      <alignment horizontal="center" vertical="center"/>
    </xf>
    <xf numFmtId="0" fontId="0" fillId="3" borderId="8" xfId="0" applyFill="1" applyBorder="1" applyAlignment="1">
      <alignment horizontal="center" vertical="center"/>
    </xf>
    <xf numFmtId="0" fontId="1" fillId="2" borderId="7" xfId="0" applyFont="1" applyFill="1"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3" borderId="18" xfId="0" applyFill="1" applyBorder="1" applyAlignment="1"/>
    <xf numFmtId="0" fontId="0" fillId="0" borderId="20" xfId="0" applyBorder="1" applyAlignment="1"/>
    <xf numFmtId="0" fontId="0" fillId="0" borderId="22" xfId="0"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tabSelected="1" workbookViewId="0">
      <selection activeCell="C7" sqref="C7"/>
    </sheetView>
  </sheetViews>
  <sheetFormatPr defaultRowHeight="14.5" x14ac:dyDescent="0.35"/>
  <cols>
    <col min="1" max="1" width="15.81640625" customWidth="1"/>
    <col min="2" max="2" width="18.1796875" customWidth="1"/>
    <col min="3" max="3" width="17.81640625" customWidth="1"/>
    <col min="4" max="4" width="18.26953125" customWidth="1"/>
    <col min="5" max="5" width="19" customWidth="1"/>
    <col min="6" max="6" width="7.7265625" hidden="1" customWidth="1"/>
    <col min="7" max="11" width="9.1796875" hidden="1" customWidth="1"/>
    <col min="12" max="12" width="0" hidden="1" customWidth="1"/>
  </cols>
  <sheetData>
    <row r="1" spans="1:15" ht="24" thickBot="1" x14ac:dyDescent="0.4">
      <c r="A1" s="48" t="s">
        <v>16</v>
      </c>
      <c r="B1" s="49"/>
      <c r="C1" s="49"/>
      <c r="D1" s="49"/>
      <c r="E1" s="50"/>
      <c r="F1" s="1"/>
      <c r="G1" s="1"/>
      <c r="H1" s="1"/>
    </row>
    <row r="2" spans="1:15" x14ac:dyDescent="0.35">
      <c r="A2" s="51" t="s">
        <v>7</v>
      </c>
      <c r="B2" s="53" t="s">
        <v>17</v>
      </c>
      <c r="C2" s="55"/>
      <c r="D2" s="51" t="s">
        <v>8</v>
      </c>
      <c r="E2" s="57">
        <v>20</v>
      </c>
      <c r="F2" s="1"/>
      <c r="G2" s="1"/>
      <c r="H2" s="1"/>
    </row>
    <row r="3" spans="1:15" x14ac:dyDescent="0.35">
      <c r="A3" s="52"/>
      <c r="B3" s="54"/>
      <c r="C3" s="56"/>
      <c r="D3" s="52"/>
      <c r="E3" s="58"/>
      <c r="F3" s="1"/>
      <c r="G3" s="1"/>
      <c r="H3" s="1"/>
    </row>
    <row r="4" spans="1:15" ht="15" thickBot="1" x14ac:dyDescent="0.4">
      <c r="A4" s="12" t="s">
        <v>0</v>
      </c>
      <c r="B4" s="9" t="s">
        <v>1</v>
      </c>
      <c r="C4" s="9" t="s">
        <v>6</v>
      </c>
      <c r="D4" s="10" t="s">
        <v>2</v>
      </c>
      <c r="E4" s="59"/>
      <c r="F4" s="2"/>
      <c r="G4" s="2"/>
      <c r="H4" s="2"/>
    </row>
    <row r="5" spans="1:15" ht="15" thickTop="1" x14ac:dyDescent="0.35">
      <c r="A5" s="25">
        <v>1321</v>
      </c>
      <c r="B5" s="23">
        <v>12.71</v>
      </c>
      <c r="C5" s="24"/>
      <c r="D5" s="8">
        <f>IF(A5="","",IF(B5&lt;&gt;"",B5,B4+(G5-G4)*((B6-B4)/(G6-G4))))</f>
        <v>12.71</v>
      </c>
      <c r="E5" s="60"/>
      <c r="F5" s="2" t="s">
        <v>4</v>
      </c>
      <c r="G5" s="3">
        <f>IF(LEN(A5)=4,TIME(LEFT(A5,2),RIGHT(A5,2),),TIME(LEFT(A5,1),RIGHT(A5,2),))</f>
        <v>0.55625000000000002</v>
      </c>
      <c r="H5" s="2"/>
      <c r="I5">
        <f>IF(C5="begin",1,0)</f>
        <v>0</v>
      </c>
      <c r="J5" s="3" t="str">
        <f>IF(I5&gt;0,G5,"")</f>
        <v/>
      </c>
      <c r="K5" t="str">
        <f t="shared" ref="K5:K12" si="0">IF(I5&gt;0,D5,"")</f>
        <v/>
      </c>
    </row>
    <row r="6" spans="1:15" x14ac:dyDescent="0.35">
      <c r="A6" s="25">
        <v>1346</v>
      </c>
      <c r="B6" s="23"/>
      <c r="C6" s="22" t="s">
        <v>4</v>
      </c>
      <c r="D6" s="6">
        <f>IF(A6="","",IF(B6&lt;&gt;"",B6,IF(B7&lt;&gt;"",B5+(G6-G5)*((B7-B5)/(G7-G5)),B5+(G6-G5)*((B8-B5)/(G8-G5)))))</f>
        <v>12.499772727272727</v>
      </c>
      <c r="E6" s="60"/>
      <c r="F6" s="2" t="s">
        <v>5</v>
      </c>
      <c r="G6" s="3">
        <f>IF(LEN(A6)=4,TIME(LEFT(A6,2),RIGHT(A6,2),),TIME(LEFT(A6,1),RIGHT(A6,2),))</f>
        <v>0.57361111111111118</v>
      </c>
      <c r="H6" s="2"/>
      <c r="I6">
        <f t="shared" ref="I6:I11" si="1">IF(C6="end",2,IF(C6="begin",1,IF(I5=2,0,IF(I5=1,1,0))))</f>
        <v>1</v>
      </c>
      <c r="J6" s="3">
        <f>IF(I6&gt;0,G6,"")</f>
        <v>0.57361111111111118</v>
      </c>
      <c r="K6">
        <f t="shared" si="0"/>
        <v>12.499772727272727</v>
      </c>
    </row>
    <row r="7" spans="1:15" x14ac:dyDescent="0.35">
      <c r="A7" s="25">
        <v>1400</v>
      </c>
      <c r="B7" s="23"/>
      <c r="C7" s="22" t="s">
        <v>5</v>
      </c>
      <c r="D7" s="6">
        <f>IF(A7="","",IF(B7&lt;&gt;"",B7,IF(B8&lt;&gt;"",D6+(G7-G6)*((B8-D6)/(G8-G6)),D6+(G7-G6)*((B9-D6)/(G9-G6)))))</f>
        <v>12.382045454545455</v>
      </c>
      <c r="E7" s="60"/>
      <c r="F7" s="2"/>
      <c r="G7" s="3">
        <f t="shared" ref="G7:G12" si="2">IF(LEN(A7)=4,TIME(LEFT(A7,2),RIGHT(A7,2),),TIME(LEFT(A7,1),RIGHT(A7,2),))</f>
        <v>0.58333333333333337</v>
      </c>
      <c r="H7" s="2"/>
      <c r="I7">
        <f t="shared" si="1"/>
        <v>2</v>
      </c>
      <c r="J7" s="3">
        <f t="shared" ref="J7:J12" si="3">IF(I7&gt;0,G7,"")</f>
        <v>0.58333333333333337</v>
      </c>
      <c r="K7">
        <f t="shared" si="0"/>
        <v>12.382045454545455</v>
      </c>
    </row>
    <row r="8" spans="1:15" x14ac:dyDescent="0.35">
      <c r="A8" s="25">
        <v>1405</v>
      </c>
      <c r="B8" s="23">
        <v>12.34</v>
      </c>
      <c r="C8" s="22"/>
      <c r="D8" s="21">
        <f>IF(A8="","",IF(B8&lt;&gt;"",B8,IF(B9&lt;&gt;"",D7+(G8-G7)*((B9-D7)/(G9-G7)),D7+(G8-G7)*((B10-D7)/(G10-G7)))))</f>
        <v>12.34</v>
      </c>
      <c r="E8" s="60"/>
      <c r="F8" s="2"/>
      <c r="G8" s="3">
        <f t="shared" si="2"/>
        <v>0.58680555555555558</v>
      </c>
      <c r="H8" s="2"/>
      <c r="I8">
        <f t="shared" si="1"/>
        <v>0</v>
      </c>
      <c r="J8" s="3" t="str">
        <f t="shared" si="3"/>
        <v/>
      </c>
      <c r="K8" t="str">
        <f t="shared" si="0"/>
        <v/>
      </c>
    </row>
    <row r="9" spans="1:15" x14ac:dyDescent="0.35">
      <c r="A9" s="25"/>
      <c r="B9" s="23"/>
      <c r="C9" s="22"/>
      <c r="D9" s="6" t="str">
        <f>IF(A9="","",IF(B9&lt;&gt;"",B9,IF(B10&lt;&gt;"",D8+(G9-G8)*((B10-D8)/(G10-G8)),D8+(G9-G8)*((B11-D8)/(G11-G8)))))</f>
        <v/>
      </c>
      <c r="E9" s="60"/>
      <c r="F9" s="2"/>
      <c r="G9" s="3" t="e">
        <f t="shared" si="2"/>
        <v>#VALUE!</v>
      </c>
      <c r="H9" s="2"/>
      <c r="I9">
        <f t="shared" si="1"/>
        <v>0</v>
      </c>
      <c r="J9" s="3" t="str">
        <f t="shared" si="3"/>
        <v/>
      </c>
      <c r="K9" t="str">
        <f t="shared" si="0"/>
        <v/>
      </c>
    </row>
    <row r="10" spans="1:15" x14ac:dyDescent="0.35">
      <c r="A10" s="25"/>
      <c r="B10" s="23"/>
      <c r="C10" s="22"/>
      <c r="D10" s="21" t="str">
        <f>IF(A10="","",IF(B10&lt;&gt;"",B10,IF(B11&lt;&gt;"",D9+(G10-G9)*((B11-D9)/(G11-G9)),D9+(G10-G9)*((B12-D9)/(G12-G9)))))</f>
        <v/>
      </c>
      <c r="E10" s="60"/>
      <c r="F10" s="2"/>
      <c r="G10" s="3" t="e">
        <f t="shared" si="2"/>
        <v>#VALUE!</v>
      </c>
      <c r="H10" s="2"/>
      <c r="I10">
        <f t="shared" si="1"/>
        <v>0</v>
      </c>
      <c r="J10" s="3" t="str">
        <f t="shared" si="3"/>
        <v/>
      </c>
      <c r="K10" t="str">
        <f t="shared" si="0"/>
        <v/>
      </c>
    </row>
    <row r="11" spans="1:15" x14ac:dyDescent="0.35">
      <c r="A11" s="25"/>
      <c r="B11" s="23"/>
      <c r="C11" s="22"/>
      <c r="D11" s="6" t="str">
        <f>IF(A11="","",IF(B11&lt;&gt;"",B11,IF(B12&lt;&gt;"",B10+(G11-G10)*((B12-B10)/(G12-G10)),B10+(G11-G10)*((B13-B10)/(G13-G10)))))</f>
        <v/>
      </c>
      <c r="E11" s="60"/>
      <c r="F11" s="2"/>
      <c r="G11" s="3" t="e">
        <f t="shared" si="2"/>
        <v>#VALUE!</v>
      </c>
      <c r="H11" s="2"/>
      <c r="I11">
        <f t="shared" si="1"/>
        <v>0</v>
      </c>
      <c r="J11" s="3" t="str">
        <f t="shared" si="3"/>
        <v/>
      </c>
      <c r="K11" t="str">
        <f t="shared" si="0"/>
        <v/>
      </c>
    </row>
    <row r="12" spans="1:15" x14ac:dyDescent="0.35">
      <c r="A12" s="20"/>
      <c r="B12" s="7"/>
      <c r="C12" s="4"/>
      <c r="D12" s="6" t="str">
        <f t="shared" ref="D12" si="4">IF(A12="","",IF(B12&lt;&gt;"",B12,IF(B13&lt;&gt;"",B11+(G12-G11)*((B13-B11)/(G13-G11)),B11+(G12-G11)*((B14-B11)/(G14-G11)))))</f>
        <v/>
      </c>
      <c r="E12" s="61"/>
      <c r="F12" s="2"/>
      <c r="G12" s="3" t="e">
        <f t="shared" si="2"/>
        <v>#VALUE!</v>
      </c>
      <c r="H12" s="2"/>
      <c r="I12">
        <f>IF(C12="end",2,0)</f>
        <v>0</v>
      </c>
      <c r="J12" s="3" t="str">
        <f t="shared" si="3"/>
        <v/>
      </c>
      <c r="K12" t="str">
        <f t="shared" si="0"/>
        <v/>
      </c>
    </row>
    <row r="13" spans="1:15" x14ac:dyDescent="0.35">
      <c r="A13" s="13" t="s">
        <v>3</v>
      </c>
      <c r="B13" s="5" t="s">
        <v>11</v>
      </c>
      <c r="C13" s="5" t="s">
        <v>9</v>
      </c>
      <c r="D13" s="18" t="s">
        <v>12</v>
      </c>
      <c r="E13" s="14" t="s">
        <v>10</v>
      </c>
    </row>
    <row r="14" spans="1:15" ht="15" thickBot="1" x14ac:dyDescent="0.4">
      <c r="A14" s="15">
        <f>LOOKUP("Begin",C5:C12,G5:G12)+(LOOKUP("End",C5:C12,G5:G12)-LOOKUP("Begin",C5:C12,G5:G12))/2</f>
        <v>0.57847222222222228</v>
      </c>
      <c r="B14" s="17">
        <f>LOOKUP("End",C5:C12,D5:D12)-LOOKUP("Begin",C5:C12,D5:D12)</f>
        <v>-0.11772727272727224</v>
      </c>
      <c r="C14" s="16">
        <f>LOOKUP("End",C5:C12,G5:G12)-LOOKUP("Begin",C5:C12,G5:G12)</f>
        <v>9.7222222222221877E-3</v>
      </c>
      <c r="D14" s="19">
        <f>FORECAST(A14,K5:K12,J5:J12)</f>
        <v>12.440909090909091</v>
      </c>
      <c r="E14" s="26"/>
      <c r="M14" s="3"/>
    </row>
    <row r="15" spans="1:15" x14ac:dyDescent="0.35">
      <c r="A15" s="36" t="s">
        <v>13</v>
      </c>
      <c r="B15" s="27"/>
      <c r="C15" s="28"/>
      <c r="D15" s="28"/>
      <c r="E15" s="29"/>
    </row>
    <row r="16" spans="1:15" x14ac:dyDescent="0.35">
      <c r="A16" s="37"/>
      <c r="B16" s="30"/>
      <c r="C16" s="31"/>
      <c r="D16" s="31"/>
      <c r="E16" s="32"/>
      <c r="O16" s="3"/>
    </row>
    <row r="17" spans="1:15" ht="15" thickBot="1" x14ac:dyDescent="0.4">
      <c r="A17" s="38"/>
      <c r="B17" s="33"/>
      <c r="C17" s="34"/>
      <c r="D17" s="34"/>
      <c r="E17" s="35"/>
      <c r="N17" s="11"/>
      <c r="O17" s="3"/>
    </row>
    <row r="18" spans="1:15" x14ac:dyDescent="0.35">
      <c r="A18" s="39" t="s">
        <v>14</v>
      </c>
      <c r="B18" s="42" t="s">
        <v>15</v>
      </c>
      <c r="C18" s="42"/>
      <c r="D18" s="42"/>
      <c r="E18" s="43"/>
      <c r="N18" s="11"/>
      <c r="O18" s="3"/>
    </row>
    <row r="19" spans="1:15" x14ac:dyDescent="0.35">
      <c r="A19" s="40"/>
      <c r="B19" s="44"/>
      <c r="C19" s="44"/>
      <c r="D19" s="44"/>
      <c r="E19" s="45"/>
      <c r="N19" s="11"/>
    </row>
    <row r="20" spans="1:15" ht="15" customHeight="1" x14ac:dyDescent="0.35">
      <c r="A20" s="40"/>
      <c r="B20" s="44"/>
      <c r="C20" s="44"/>
      <c r="D20" s="44"/>
      <c r="E20" s="45"/>
    </row>
    <row r="21" spans="1:15" ht="15" thickBot="1" x14ac:dyDescent="0.4">
      <c r="A21" s="41"/>
      <c r="B21" s="46"/>
      <c r="C21" s="46"/>
      <c r="D21" s="46"/>
      <c r="E21" s="47"/>
      <c r="K21" s="3"/>
    </row>
    <row r="23" spans="1:15" ht="15.75" customHeight="1" x14ac:dyDescent="0.35"/>
    <row r="24" spans="1:15" ht="15" customHeight="1" x14ac:dyDescent="0.35"/>
    <row r="29" spans="1:15" x14ac:dyDescent="0.35">
      <c r="E29" s="2"/>
    </row>
  </sheetData>
  <sheetProtection password="CB61" sheet="1" objects="1" scenarios="1"/>
  <mergeCells count="11">
    <mergeCell ref="B15:E17"/>
    <mergeCell ref="A15:A17"/>
    <mergeCell ref="A18:A21"/>
    <mergeCell ref="B18:E21"/>
    <mergeCell ref="A1:E1"/>
    <mergeCell ref="A2:A3"/>
    <mergeCell ref="B2:B3"/>
    <mergeCell ref="C2:C3"/>
    <mergeCell ref="D2:D3"/>
    <mergeCell ref="E2:E3"/>
    <mergeCell ref="E4:E12"/>
  </mergeCells>
  <dataValidations count="1">
    <dataValidation type="list" allowBlank="1" showInputMessage="1" showErrorMessage="1" sqref="C5:C12">
      <formula1>$F$5:$F$6</formula1>
    </dataValidation>
  </dataValidations>
  <pageMargins left="0.7" right="0.7" top="0.75" bottom="0.75" header="0.3" footer="0.3"/>
  <pageSetup orientation="portrait" r:id="rId1"/>
  <ignoredErrors>
    <ignoredError sqref="D7 D9"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US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S LeMaster</dc:creator>
  <cp:lastModifiedBy>rwthomps</cp:lastModifiedBy>
  <cp:lastPrinted>2011-12-16T16:26:14Z</cp:lastPrinted>
  <dcterms:created xsi:type="dcterms:W3CDTF">2009-12-02T17:57:46Z</dcterms:created>
  <dcterms:modified xsi:type="dcterms:W3CDTF">2018-02-22T19:45:20Z</dcterms:modified>
</cp:coreProperties>
</file>