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Measurements\03250215_2018_0523_65\"/>
    </mc:Choice>
  </mc:AlternateContent>
  <bookViews>
    <workbookView xWindow="60" yWindow="50" windowWidth="19030" windowHeight="12010"/>
  </bookViews>
  <sheets>
    <sheet name="Sheet1" sheetId="1" r:id="rId1"/>
    <sheet name="Sheet2" sheetId="2" r:id="rId2"/>
    <sheet name="Sheet3" sheetId="3" r:id="rId3"/>
  </sheets>
  <calcPr calcId="162913"/>
</workbook>
</file>

<file path=xl/calcChain.xml><?xml version="1.0" encoding="utf-8"?>
<calcChain xmlns="http://schemas.openxmlformats.org/spreadsheetml/2006/main">
  <c r="G5" i="1" l="1"/>
  <c r="I5" i="1"/>
  <c r="G7" i="1" l="1"/>
  <c r="G8" i="1"/>
  <c r="G9" i="1"/>
  <c r="G10" i="1"/>
  <c r="G11" i="1"/>
  <c r="D11" i="1" s="1"/>
  <c r="G12" i="1"/>
  <c r="G6" i="1"/>
  <c r="D12" i="1" l="1"/>
  <c r="D5" i="1"/>
  <c r="C14" i="1"/>
  <c r="D6" i="1"/>
  <c r="D7" i="1" s="1"/>
  <c r="D8" i="1" s="1"/>
  <c r="D9" i="1" s="1"/>
  <c r="D10" i="1" s="1"/>
  <c r="A14" i="1"/>
  <c r="I12" i="1"/>
  <c r="J5" i="1"/>
  <c r="K12" i="1" l="1"/>
  <c r="J12" i="1"/>
  <c r="B14" i="1"/>
  <c r="K5" i="1"/>
  <c r="I6" i="1"/>
  <c r="K6" i="1" s="1"/>
  <c r="I7" i="1" l="1"/>
  <c r="J6" i="1"/>
  <c r="J7" i="1" l="1"/>
  <c r="I8" i="1"/>
  <c r="K7" i="1"/>
  <c r="J8" i="1" l="1"/>
  <c r="I9" i="1"/>
  <c r="K8" i="1"/>
  <c r="I10" i="1" l="1"/>
  <c r="J9" i="1"/>
  <c r="K9" i="1"/>
  <c r="J10" i="1" l="1"/>
  <c r="I11" i="1"/>
  <c r="K10" i="1"/>
  <c r="J11" i="1" l="1"/>
  <c r="K11" i="1"/>
  <c r="D14" i="1" l="1"/>
</calcChain>
</file>

<file path=xl/sharedStrings.xml><?xml version="1.0" encoding="utf-8"?>
<sst xmlns="http://schemas.openxmlformats.org/spreadsheetml/2006/main" count="22" uniqueCount="20">
  <si>
    <t>Time</t>
  </si>
  <si>
    <t xml:space="preserve">Gage Height </t>
  </si>
  <si>
    <t>Calculated GH's</t>
  </si>
  <si>
    <t>Mean Qm Time</t>
  </si>
  <si>
    <t>BEGIN</t>
  </si>
  <si>
    <t>END</t>
  </si>
  <si>
    <t>BEGIN/END</t>
  </si>
  <si>
    <t>Station #</t>
  </si>
  <si>
    <t>Meas #</t>
  </si>
  <si>
    <t>Qm Total Time</t>
  </si>
  <si>
    <t>Mean GH Reference</t>
  </si>
  <si>
    <t>Change in GH of QM</t>
  </si>
  <si>
    <t>Mean GH of QM</t>
  </si>
  <si>
    <t>Remarks</t>
  </si>
  <si>
    <t>Instructions</t>
  </si>
  <si>
    <t>Enter Time only as straight numbers (i.e. 830, 1445).  Please note that this sheet may not be accurate if the gage height rises and falls within the Qm time period (i.e. GH peaks and then falls).  "Mean GH Reference" allows user to input Mean GH of Qm adjusted to the Ref. Gage if recorder values were entered for Gage Ht.</t>
  </si>
  <si>
    <r>
      <t xml:space="preserve">Calculation of Mean Gage Height by Time  </t>
    </r>
    <r>
      <rPr>
        <sz val="8"/>
        <color theme="1"/>
        <rFont val="Calibri"/>
        <family val="2"/>
        <scheme val="minor"/>
      </rPr>
      <t>v3.1   (12/10/2013)</t>
    </r>
  </si>
  <si>
    <t>03250215</t>
  </si>
  <si>
    <t>Readings from RM7.</t>
  </si>
  <si>
    <t>3.31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</si>
</sst>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m;@"/>
  </numFmts>
  <fonts count="5" x14ac:knownFonts="1">
    <font>
      <sz val="11"/>
      <color theme="1"/>
      <name val="Calibri"/>
      <family val="2"/>
      <scheme val="minor"/>
    </font>
    <font>
      <sz val="18"/>
      <color theme="1"/>
      <name val="Calibri"/>
      <family val="2"/>
      <scheme val="minor"/>
    </font>
    <font>
      <sz val="12"/>
      <color theme="1"/>
      <name val="Calibri"/>
      <family val="2"/>
      <scheme val="minor"/>
    </font>
    <font>
      <sz val="8"/>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6" tint="0.59999389629810485"/>
        <bgColor indexed="64"/>
      </patternFill>
    </fill>
    <fill>
      <patternFill patternType="solid">
        <fgColor theme="6" tint="-0.249977111117893"/>
        <bgColor indexed="64"/>
      </patternFill>
    </fill>
    <fill>
      <patternFill patternType="solid">
        <fgColor theme="6" tint="0.79998168889431442"/>
        <bgColor indexed="64"/>
      </patternFill>
    </fill>
    <fill>
      <patternFill patternType="solid">
        <fgColor theme="6" tint="0.39997558519241921"/>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thin">
        <color auto="1"/>
      </top>
      <bottom style="double">
        <color indexed="64"/>
      </bottom>
      <diagonal/>
    </border>
    <border>
      <left style="thin">
        <color auto="1"/>
      </left>
      <right style="medium">
        <color indexed="64"/>
      </right>
      <top style="thin">
        <color auto="1"/>
      </top>
      <bottom/>
      <diagonal/>
    </border>
    <border>
      <left style="medium">
        <color indexed="64"/>
      </left>
      <right style="thin">
        <color auto="1"/>
      </right>
      <top/>
      <bottom style="thin">
        <color auto="1"/>
      </bottom>
      <diagonal/>
    </border>
    <border>
      <left style="thin">
        <color auto="1"/>
      </left>
      <right style="medium">
        <color indexed="64"/>
      </right>
      <top/>
      <bottom/>
      <diagonal/>
    </border>
    <border>
      <left style="medium">
        <color indexed="64"/>
      </left>
      <right style="thin">
        <color auto="1"/>
      </right>
      <top style="thin">
        <color auto="1"/>
      </top>
      <bottom style="thin">
        <color auto="1"/>
      </bottom>
      <diagonal/>
    </border>
    <border>
      <left style="thin">
        <color auto="1"/>
      </left>
      <right style="medium">
        <color indexed="64"/>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62">
    <xf numFmtId="0" fontId="0" fillId="0" borderId="0" xfId="0"/>
    <xf numFmtId="0" fontId="0" fillId="0" borderId="0" xfId="0" applyBorder="1" applyAlignment="1">
      <alignment horizontal="center"/>
    </xf>
    <xf numFmtId="0" fontId="0" fillId="0" borderId="0" xfId="0" applyBorder="1"/>
    <xf numFmtId="164" fontId="0" fillId="0" borderId="0" xfId="0" applyNumberFormat="1"/>
    <xf numFmtId="0" fontId="0" fillId="0" borderId="1" xfId="0" applyBorder="1" applyAlignment="1" applyProtection="1">
      <alignment horizontal="center" vertical="center"/>
      <protection locked="0"/>
    </xf>
    <xf numFmtId="0" fontId="0" fillId="2" borderId="1" xfId="0" applyFill="1" applyBorder="1" applyAlignment="1">
      <alignment horizontal="center" vertical="center"/>
    </xf>
    <xf numFmtId="2" fontId="0" fillId="2" borderId="1" xfId="0" applyNumberFormat="1" applyFill="1" applyBorder="1" applyAlignment="1">
      <alignment horizontal="center" vertical="center"/>
    </xf>
    <xf numFmtId="2" fontId="0" fillId="0" borderId="2" xfId="0" applyNumberFormat="1" applyBorder="1" applyAlignment="1" applyProtection="1">
      <alignment horizontal="center" vertical="center"/>
      <protection locked="0"/>
    </xf>
    <xf numFmtId="2" fontId="0" fillId="2" borderId="2" xfId="0" applyNumberFormat="1" applyFill="1" applyBorder="1" applyAlignment="1">
      <alignment horizontal="center" vertical="center"/>
    </xf>
    <xf numFmtId="0" fontId="0" fillId="0" borderId="3" xfId="0" applyBorder="1" applyAlignment="1">
      <alignment horizontal="center" vertical="center"/>
    </xf>
    <xf numFmtId="0" fontId="0" fillId="2" borderId="3" xfId="0" applyFill="1" applyBorder="1" applyAlignment="1">
      <alignment horizontal="center" vertical="center"/>
    </xf>
    <xf numFmtId="49" fontId="0" fillId="0" borderId="0" xfId="0" applyNumberFormat="1"/>
    <xf numFmtId="0" fontId="0" fillId="0" borderId="17" xfId="0" applyBorder="1" applyAlignment="1">
      <alignment horizontal="center" vertical="center"/>
    </xf>
    <xf numFmtId="0" fontId="0" fillId="2" borderId="21" xfId="0" applyFill="1" applyBorder="1" applyAlignment="1">
      <alignment horizontal="center" vertical="center"/>
    </xf>
    <xf numFmtId="0" fontId="0" fillId="2" borderId="23" xfId="0" applyFill="1" applyBorder="1" applyAlignment="1">
      <alignment horizontal="center" vertical="center"/>
    </xf>
    <xf numFmtId="164" fontId="0" fillId="2" borderId="24" xfId="0" applyNumberFormat="1" applyFill="1" applyBorder="1" applyAlignment="1">
      <alignment horizontal="center" vertical="center"/>
    </xf>
    <xf numFmtId="164" fontId="0" fillId="2" borderId="25" xfId="0" applyNumberFormat="1" applyFill="1" applyBorder="1" applyAlignment="1">
      <alignment horizontal="center"/>
    </xf>
    <xf numFmtId="2" fontId="0" fillId="2" borderId="26" xfId="0" applyNumberFormat="1" applyFill="1" applyBorder="1" applyAlignment="1">
      <alignment horizontal="center" vertical="center"/>
    </xf>
    <xf numFmtId="0" fontId="4" fillId="5" borderId="1" xfId="0" applyFont="1" applyFill="1" applyBorder="1" applyAlignment="1">
      <alignment horizontal="center" vertical="center"/>
    </xf>
    <xf numFmtId="2" fontId="4" fillId="5" borderId="26" xfId="0" applyNumberFormat="1" applyFont="1" applyFill="1" applyBorder="1" applyAlignment="1">
      <alignment horizontal="center" vertical="center"/>
    </xf>
    <xf numFmtId="0" fontId="0" fillId="0" borderId="19" xfId="0" applyNumberFormat="1" applyBorder="1" applyAlignment="1" applyProtection="1">
      <alignment horizontal="center" vertical="center"/>
      <protection locked="0"/>
    </xf>
    <xf numFmtId="2" fontId="0" fillId="2" borderId="1" xfId="0" applyNumberFormat="1" applyFill="1" applyBorder="1" applyAlignment="1">
      <alignment horizontal="center" vertical="center"/>
    </xf>
    <xf numFmtId="0" fontId="0" fillId="0" borderId="1" xfId="0" applyBorder="1" applyAlignment="1" applyProtection="1">
      <alignment horizontal="center" vertical="center"/>
      <protection locked="0"/>
    </xf>
    <xf numFmtId="2" fontId="0" fillId="0" borderId="2" xfId="0" applyNumberFormat="1" applyBorder="1" applyAlignment="1" applyProtection="1">
      <alignment horizontal="center" vertical="center"/>
      <protection locked="0"/>
    </xf>
    <xf numFmtId="0" fontId="0" fillId="0" borderId="2" xfId="0" applyBorder="1" applyAlignment="1" applyProtection="1">
      <alignment horizontal="center" vertical="center"/>
      <protection locked="0"/>
    </xf>
    <xf numFmtId="0" fontId="0" fillId="0" borderId="19" xfId="0" applyNumberFormat="1" applyBorder="1" applyAlignment="1" applyProtection="1">
      <alignment horizontal="center" vertical="center"/>
      <protection locked="0"/>
    </xf>
    <xf numFmtId="49" fontId="4" fillId="2" borderId="27" xfId="0" applyNumberFormat="1" applyFont="1" applyFill="1" applyBorder="1" applyAlignment="1" applyProtection="1">
      <alignment horizontal="center" vertical="center"/>
      <protection locked="0"/>
    </xf>
    <xf numFmtId="0" fontId="4" fillId="4" borderId="9" xfId="0" applyFont="1" applyFill="1" applyBorder="1" applyAlignment="1" applyProtection="1">
      <alignment horizontal="left" vertical="top" wrapText="1"/>
      <protection locked="0"/>
    </xf>
    <xf numFmtId="0" fontId="4" fillId="4" borderId="10" xfId="0" applyFont="1" applyFill="1" applyBorder="1" applyAlignment="1" applyProtection="1">
      <alignment horizontal="left" vertical="top" wrapText="1"/>
      <protection locked="0"/>
    </xf>
    <xf numFmtId="0" fontId="4" fillId="4" borderId="11" xfId="0" applyFont="1" applyFill="1" applyBorder="1" applyAlignment="1" applyProtection="1">
      <alignment horizontal="left" vertical="top" wrapText="1"/>
      <protection locked="0"/>
    </xf>
    <xf numFmtId="0" fontId="4" fillId="4" borderId="12" xfId="0" applyFont="1" applyFill="1" applyBorder="1" applyAlignment="1" applyProtection="1">
      <alignment horizontal="left" vertical="top" wrapText="1"/>
      <protection locked="0"/>
    </xf>
    <xf numFmtId="0" fontId="4" fillId="4" borderId="0" xfId="0" applyFont="1" applyFill="1" applyBorder="1" applyAlignment="1" applyProtection="1">
      <alignment horizontal="left" vertical="top" wrapText="1"/>
      <protection locked="0"/>
    </xf>
    <xf numFmtId="0" fontId="4" fillId="4" borderId="13" xfId="0" applyFont="1" applyFill="1" applyBorder="1" applyAlignment="1" applyProtection="1">
      <alignment horizontal="left" vertical="top" wrapText="1"/>
      <protection locked="0"/>
    </xf>
    <xf numFmtId="0" fontId="4" fillId="4" borderId="14" xfId="0" applyFont="1" applyFill="1" applyBorder="1" applyAlignment="1" applyProtection="1">
      <alignment horizontal="left" vertical="top" wrapText="1"/>
      <protection locked="0"/>
    </xf>
    <xf numFmtId="0" fontId="4" fillId="4" borderId="15" xfId="0" applyFont="1" applyFill="1" applyBorder="1" applyAlignment="1" applyProtection="1">
      <alignment horizontal="left" vertical="top" wrapText="1"/>
      <protection locked="0"/>
    </xf>
    <xf numFmtId="0" fontId="4" fillId="4" borderId="16" xfId="0" applyFont="1" applyFill="1" applyBorder="1" applyAlignment="1" applyProtection="1">
      <alignment horizontal="left" vertical="top" wrapText="1"/>
      <protection locked="0"/>
    </xf>
    <xf numFmtId="0" fontId="4" fillId="4" borderId="7" xfId="0" applyFont="1" applyFill="1" applyBorder="1" applyAlignment="1" applyProtection="1">
      <alignment horizontal="center" vertical="center" wrapText="1"/>
    </xf>
    <xf numFmtId="0" fontId="4" fillId="4" borderId="28" xfId="0" applyFont="1" applyFill="1" applyBorder="1" applyAlignment="1" applyProtection="1">
      <alignment horizontal="center" vertical="center" wrapText="1"/>
    </xf>
    <xf numFmtId="0" fontId="4" fillId="4" borderId="29" xfId="0" applyFont="1" applyFill="1" applyBorder="1" applyAlignment="1" applyProtection="1">
      <alignment horizontal="center" vertical="center" wrapText="1"/>
    </xf>
    <xf numFmtId="0" fontId="4" fillId="4" borderId="7" xfId="0" applyFont="1" applyFill="1" applyBorder="1" applyAlignment="1">
      <alignment horizontal="center" vertical="center" wrapText="1"/>
    </xf>
    <xf numFmtId="0" fontId="4" fillId="4" borderId="28" xfId="0" applyFont="1" applyFill="1" applyBorder="1" applyAlignment="1">
      <alignment horizontal="center" vertical="center" wrapText="1"/>
    </xf>
    <xf numFmtId="0" fontId="4" fillId="4" borderId="29" xfId="0" applyFont="1" applyFill="1" applyBorder="1" applyAlignment="1">
      <alignment horizontal="center" vertical="center" wrapText="1"/>
    </xf>
    <xf numFmtId="0" fontId="4" fillId="4" borderId="10" xfId="0" applyFont="1" applyFill="1" applyBorder="1" applyAlignment="1">
      <alignment horizontal="left" vertical="top" wrapText="1"/>
    </xf>
    <xf numFmtId="0" fontId="4" fillId="4" borderId="11" xfId="0" applyFont="1" applyFill="1" applyBorder="1" applyAlignment="1">
      <alignment horizontal="left" vertical="top" wrapText="1"/>
    </xf>
    <xf numFmtId="0" fontId="4" fillId="4" borderId="0" xfId="0" applyFont="1" applyFill="1" applyBorder="1" applyAlignment="1">
      <alignment horizontal="left" vertical="top" wrapText="1"/>
    </xf>
    <xf numFmtId="0" fontId="4" fillId="4" borderId="13" xfId="0" applyFont="1" applyFill="1" applyBorder="1" applyAlignment="1">
      <alignment horizontal="left" vertical="top" wrapText="1"/>
    </xf>
    <xf numFmtId="0" fontId="4" fillId="4" borderId="15" xfId="0" applyFont="1" applyFill="1" applyBorder="1" applyAlignment="1">
      <alignment horizontal="left" vertical="top" wrapText="1"/>
    </xf>
    <xf numFmtId="0" fontId="4" fillId="4" borderId="16" xfId="0" applyFont="1" applyFill="1" applyBorder="1" applyAlignment="1">
      <alignment horizontal="left" vertical="top"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0" borderId="8" xfId="0" applyFont="1" applyBorder="1" applyAlignment="1">
      <alignment horizontal="center" vertical="center"/>
    </xf>
    <xf numFmtId="49" fontId="1" fillId="2" borderId="7" xfId="0" applyNumberFormat="1" applyFont="1" applyFill="1" applyBorder="1" applyAlignment="1" applyProtection="1">
      <alignment horizontal="center" vertical="center"/>
      <protection locked="0"/>
    </xf>
    <xf numFmtId="49" fontId="0" fillId="0" borderId="8" xfId="0" applyNumberFormat="1" applyBorder="1" applyAlignment="1" applyProtection="1">
      <alignment horizontal="center" vertical="center"/>
      <protection locked="0"/>
    </xf>
    <xf numFmtId="0" fontId="1" fillId="3" borderId="7" xfId="0" applyFont="1" applyFill="1" applyBorder="1" applyAlignment="1">
      <alignment horizontal="center" vertical="center"/>
    </xf>
    <xf numFmtId="0" fontId="0" fillId="3" borderId="8" xfId="0" applyFill="1" applyBorder="1" applyAlignment="1">
      <alignment horizontal="center" vertical="center"/>
    </xf>
    <xf numFmtId="0" fontId="1" fillId="2" borderId="7" xfId="0" applyFont="1" applyFill="1"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3" borderId="18" xfId="0" applyFill="1" applyBorder="1" applyAlignment="1"/>
    <xf numFmtId="0" fontId="0" fillId="0" borderId="20" xfId="0" applyBorder="1" applyAlignment="1"/>
    <xf numFmtId="0" fontId="0" fillId="0" borderId="22" xfId="0"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tabSelected="1" workbookViewId="0">
      <selection activeCell="E14" sqref="E14"/>
    </sheetView>
  </sheetViews>
  <sheetFormatPr defaultRowHeight="14.5" x14ac:dyDescent="0.35"/>
  <cols>
    <col min="1" max="1" width="15.90625" customWidth="1"/>
    <col min="2" max="2" width="18.08984375" customWidth="1"/>
    <col min="3" max="3" width="17.90625" customWidth="1"/>
    <col min="4" max="4" width="18.36328125" customWidth="1"/>
    <col min="5" max="5" width="19" customWidth="1"/>
    <col min="6" max="6" width="7.6328125" hidden="1" customWidth="1"/>
    <col min="7" max="11" width="9.08984375" hidden="1" customWidth="1"/>
    <col min="12" max="12" width="0" hidden="1" customWidth="1"/>
  </cols>
  <sheetData>
    <row r="1" spans="1:15" ht="24" thickBot="1" x14ac:dyDescent="0.4">
      <c r="A1" s="48" t="s">
        <v>16</v>
      </c>
      <c r="B1" s="49"/>
      <c r="C1" s="49"/>
      <c r="D1" s="49"/>
      <c r="E1" s="50"/>
      <c r="F1" s="1"/>
      <c r="G1" s="1"/>
      <c r="H1" s="1"/>
    </row>
    <row r="2" spans="1:15" x14ac:dyDescent="0.35">
      <c r="A2" s="51" t="s">
        <v>7</v>
      </c>
      <c r="B2" s="53" t="s">
        <v>17</v>
      </c>
      <c r="C2" s="55"/>
      <c r="D2" s="51" t="s">
        <v>8</v>
      </c>
      <c r="E2" s="57">
        <v>65</v>
      </c>
      <c r="F2" s="1"/>
      <c r="G2" s="1"/>
      <c r="H2" s="1"/>
    </row>
    <row r="3" spans="1:15" x14ac:dyDescent="0.35">
      <c r="A3" s="52"/>
      <c r="B3" s="54"/>
      <c r="C3" s="56"/>
      <c r="D3" s="52"/>
      <c r="E3" s="58"/>
      <c r="F3" s="1"/>
      <c r="G3" s="1"/>
      <c r="H3" s="1"/>
    </row>
    <row r="4" spans="1:15" ht="15" thickBot="1" x14ac:dyDescent="0.4">
      <c r="A4" s="12" t="s">
        <v>0</v>
      </c>
      <c r="B4" s="9" t="s">
        <v>1</v>
      </c>
      <c r="C4" s="9" t="s">
        <v>6</v>
      </c>
      <c r="D4" s="10" t="s">
        <v>2</v>
      </c>
      <c r="E4" s="59"/>
      <c r="F4" s="2"/>
      <c r="G4" s="2"/>
      <c r="H4" s="2"/>
    </row>
    <row r="5" spans="1:15" ht="15" thickTop="1" x14ac:dyDescent="0.35">
      <c r="A5" s="25">
        <v>1530</v>
      </c>
      <c r="B5" s="23">
        <v>3.28</v>
      </c>
      <c r="C5" s="24"/>
      <c r="D5" s="8">
        <f>IF(A5="","",IF(B5&lt;&gt;"",B5,B4+(G5-G4)*((B6-B4)/(G6-G4))))</f>
        <v>3.28</v>
      </c>
      <c r="E5" s="60"/>
      <c r="F5" s="2" t="s">
        <v>4</v>
      </c>
      <c r="G5" s="3">
        <f>IF(LEN(A5)=4,TIME(LEFT(A5,2),RIGHT(A5,2),),TIME(LEFT(A5,1),RIGHT(A5,2),))</f>
        <v>0.64583333333333337</v>
      </c>
      <c r="H5" s="2"/>
      <c r="I5">
        <f>IF(C5="begin",1,0)</f>
        <v>0</v>
      </c>
      <c r="J5" s="3" t="str">
        <f>IF(I5&gt;0,G5,"")</f>
        <v/>
      </c>
      <c r="K5" t="str">
        <f t="shared" ref="K5:K12" si="0">IF(I5&gt;0,D5,"")</f>
        <v/>
      </c>
    </row>
    <row r="6" spans="1:15" x14ac:dyDescent="0.35">
      <c r="A6" s="25">
        <v>1543</v>
      </c>
      <c r="B6" s="23"/>
      <c r="C6" s="22" t="s">
        <v>4</v>
      </c>
      <c r="D6" s="6">
        <f>IF(A6="","",IF(B6&lt;&gt;"",B6,IF(B7&lt;&gt;"",B5+(G6-G5)*((B7-B5)/(G7-G5)),B5+(G6-G5)*((B8-B5)/(G8-G5)))))</f>
        <v>3.2921333333333331</v>
      </c>
      <c r="E6" s="60"/>
      <c r="F6" s="2" t="s">
        <v>5</v>
      </c>
      <c r="G6" s="3">
        <f>IF(LEN(A6)=4,TIME(LEFT(A6,2),RIGHT(A6,2),),TIME(LEFT(A6,1),RIGHT(A6,2),))</f>
        <v>0.65486111111111112</v>
      </c>
      <c r="H6" s="2"/>
      <c r="I6">
        <f t="shared" ref="I6:I11" si="1">IF(C6="end",2,IF(C6="begin",1,IF(I5=2,0,IF(I5=1,1,0))))</f>
        <v>1</v>
      </c>
      <c r="J6" s="3">
        <f>IF(I6&gt;0,G6,"")</f>
        <v>0.65486111111111112</v>
      </c>
      <c r="K6">
        <f t="shared" si="0"/>
        <v>3.2921333333333331</v>
      </c>
    </row>
    <row r="7" spans="1:15" x14ac:dyDescent="0.35">
      <c r="A7" s="25">
        <v>1613</v>
      </c>
      <c r="B7" s="23"/>
      <c r="C7" s="22" t="s">
        <v>5</v>
      </c>
      <c r="D7" s="6">
        <f>IF(A7="","",IF(B7&lt;&gt;"",B7,IF(B8&lt;&gt;"",D6+(G7-G6)*((B8-D6)/(G8-G6)),D6+(G7-G6)*((B9-D6)/(G9-G6)))))</f>
        <v>3.3201333333333332</v>
      </c>
      <c r="E7" s="60"/>
      <c r="F7" s="2"/>
      <c r="G7" s="3">
        <f t="shared" ref="G7:G12" si="2">IF(LEN(A7)=4,TIME(LEFT(A7,2),RIGHT(A7,2),),TIME(LEFT(A7,1),RIGHT(A7,2),))</f>
        <v>0.67569444444444438</v>
      </c>
      <c r="H7" s="2"/>
      <c r="I7">
        <f t="shared" si="1"/>
        <v>2</v>
      </c>
      <c r="J7" s="3">
        <f t="shared" ref="J7:J12" si="3">IF(I7&gt;0,G7,"")</f>
        <v>0.67569444444444438</v>
      </c>
      <c r="K7">
        <f t="shared" si="0"/>
        <v>3.3201333333333332</v>
      </c>
    </row>
    <row r="8" spans="1:15" x14ac:dyDescent="0.35">
      <c r="A8" s="25">
        <v>1645</v>
      </c>
      <c r="B8" s="23">
        <v>3.35</v>
      </c>
      <c r="C8" s="22"/>
      <c r="D8" s="21">
        <f>IF(A8="","",IF(B8&lt;&gt;"",B8,IF(B9&lt;&gt;"",D7+(G8-G7)*((B9-D7)/(G9-G7)),D7+(G8-G7)*((B10-D7)/(G10-G7)))))</f>
        <v>3.35</v>
      </c>
      <c r="E8" s="60"/>
      <c r="F8" s="2"/>
      <c r="G8" s="3">
        <f t="shared" si="2"/>
        <v>0.69791666666666663</v>
      </c>
      <c r="H8" s="2"/>
      <c r="I8">
        <f t="shared" si="1"/>
        <v>0</v>
      </c>
      <c r="J8" s="3" t="str">
        <f t="shared" si="3"/>
        <v/>
      </c>
      <c r="K8" t="str">
        <f t="shared" si="0"/>
        <v/>
      </c>
    </row>
    <row r="9" spans="1:15" x14ac:dyDescent="0.35">
      <c r="A9" s="25"/>
      <c r="B9" s="23"/>
      <c r="C9" s="22"/>
      <c r="D9" s="6" t="str">
        <f>IF(A9="","",IF(B9&lt;&gt;"",B9,IF(B10&lt;&gt;"",D8+(G9-G8)*((B10-D8)/(G10-G8)),D8+(G9-G8)*((B11-D8)/(G11-G8)))))</f>
        <v/>
      </c>
      <c r="E9" s="60"/>
      <c r="F9" s="2"/>
      <c r="G9" s="3" t="e">
        <f t="shared" si="2"/>
        <v>#VALUE!</v>
      </c>
      <c r="H9" s="2"/>
      <c r="I9">
        <f t="shared" si="1"/>
        <v>0</v>
      </c>
      <c r="J9" s="3" t="str">
        <f t="shared" si="3"/>
        <v/>
      </c>
      <c r="K9" t="str">
        <f t="shared" si="0"/>
        <v/>
      </c>
    </row>
    <row r="10" spans="1:15" x14ac:dyDescent="0.35">
      <c r="A10" s="25"/>
      <c r="B10" s="23"/>
      <c r="C10" s="22"/>
      <c r="D10" s="21" t="str">
        <f>IF(A10="","",IF(B10&lt;&gt;"",B10,IF(B11&lt;&gt;"",D9+(G10-G9)*((B11-D9)/(G11-G9)),D9+(G10-G9)*((B12-D9)/(G12-G9)))))</f>
        <v/>
      </c>
      <c r="E10" s="60"/>
      <c r="F10" s="2"/>
      <c r="G10" s="3" t="e">
        <f t="shared" si="2"/>
        <v>#VALUE!</v>
      </c>
      <c r="H10" s="2"/>
      <c r="I10">
        <f t="shared" si="1"/>
        <v>0</v>
      </c>
      <c r="J10" s="3" t="str">
        <f t="shared" si="3"/>
        <v/>
      </c>
      <c r="K10" t="str">
        <f t="shared" si="0"/>
        <v/>
      </c>
    </row>
    <row r="11" spans="1:15" x14ac:dyDescent="0.35">
      <c r="A11" s="25"/>
      <c r="B11" s="23"/>
      <c r="C11" s="22"/>
      <c r="D11" s="6" t="str">
        <f>IF(A11="","",IF(B11&lt;&gt;"",B11,IF(B12&lt;&gt;"",B10+(G11-G10)*((B12-B10)/(G12-G10)),B10+(G11-G10)*((B13-B10)/(G13-G10)))))</f>
        <v/>
      </c>
      <c r="E11" s="60"/>
      <c r="F11" s="2"/>
      <c r="G11" s="3" t="e">
        <f t="shared" si="2"/>
        <v>#VALUE!</v>
      </c>
      <c r="H11" s="2"/>
      <c r="I11">
        <f t="shared" si="1"/>
        <v>0</v>
      </c>
      <c r="J11" s="3" t="str">
        <f t="shared" si="3"/>
        <v/>
      </c>
      <c r="K11" t="str">
        <f t="shared" si="0"/>
        <v/>
      </c>
    </row>
    <row r="12" spans="1:15" x14ac:dyDescent="0.35">
      <c r="A12" s="20"/>
      <c r="B12" s="7"/>
      <c r="C12" s="4"/>
      <c r="D12" s="6" t="str">
        <f t="shared" ref="D12" si="4">IF(A12="","",IF(B12&lt;&gt;"",B12,IF(B13&lt;&gt;"",B11+(G12-G11)*((B13-B11)/(G13-G11)),B11+(G12-G11)*((B14-B11)/(G14-G11)))))</f>
        <v/>
      </c>
      <c r="E12" s="61"/>
      <c r="F12" s="2"/>
      <c r="G12" s="3" t="e">
        <f t="shared" si="2"/>
        <v>#VALUE!</v>
      </c>
      <c r="H12" s="2"/>
      <c r="I12">
        <f>IF(C12="end",2,0)</f>
        <v>0</v>
      </c>
      <c r="J12" s="3" t="str">
        <f t="shared" si="3"/>
        <v/>
      </c>
      <c r="K12" t="str">
        <f t="shared" si="0"/>
        <v/>
      </c>
    </row>
    <row r="13" spans="1:15" x14ac:dyDescent="0.35">
      <c r="A13" s="13" t="s">
        <v>3</v>
      </c>
      <c r="B13" s="5" t="s">
        <v>11</v>
      </c>
      <c r="C13" s="5" t="s">
        <v>9</v>
      </c>
      <c r="D13" s="18" t="s">
        <v>12</v>
      </c>
      <c r="E13" s="14" t="s">
        <v>10</v>
      </c>
    </row>
    <row r="14" spans="1:15" ht="15" thickBot="1" x14ac:dyDescent="0.4">
      <c r="A14" s="15">
        <f>LOOKUP("Begin",C5:C12,G5:G12)+(LOOKUP("End",C5:C12,G5:G12)-LOOKUP("Begin",C5:C12,G5:G12))/2</f>
        <v>0.66527777777777775</v>
      </c>
      <c r="B14" s="17">
        <f>LOOKUP("End",C5:C12,D5:D12)-LOOKUP("Begin",C5:C12,D5:D12)</f>
        <v>2.8000000000000025E-2</v>
      </c>
      <c r="C14" s="16">
        <f>LOOKUP("End",C5:C12,G5:G12)-LOOKUP("Begin",C5:C12,G5:G12)</f>
        <v>2.0833333333333259E-2</v>
      </c>
      <c r="D14" s="19">
        <f>FORECAST(A14,K5:K12,J5:J12)</f>
        <v>3.3061333333333334</v>
      </c>
      <c r="E14" s="26" t="s">
        <v>19</v>
      </c>
      <c r="M14" s="3"/>
    </row>
    <row r="15" spans="1:15" x14ac:dyDescent="0.35">
      <c r="A15" s="36" t="s">
        <v>13</v>
      </c>
      <c r="B15" s="27" t="s">
        <v>18</v>
      </c>
      <c r="C15" s="28"/>
      <c r="D15" s="28"/>
      <c r="E15" s="29"/>
    </row>
    <row r="16" spans="1:15" x14ac:dyDescent="0.35">
      <c r="A16" s="37"/>
      <c r="B16" s="30"/>
      <c r="C16" s="31"/>
      <c r="D16" s="31"/>
      <c r="E16" s="32"/>
      <c r="O16" s="3"/>
    </row>
    <row r="17" spans="1:15" ht="15" thickBot="1" x14ac:dyDescent="0.4">
      <c r="A17" s="38"/>
      <c r="B17" s="33"/>
      <c r="C17" s="34"/>
      <c r="D17" s="34"/>
      <c r="E17" s="35"/>
      <c r="N17" s="11"/>
      <c r="O17" s="3"/>
    </row>
    <row r="18" spans="1:15" x14ac:dyDescent="0.35">
      <c r="A18" s="39" t="s">
        <v>14</v>
      </c>
      <c r="B18" s="42" t="s">
        <v>15</v>
      </c>
      <c r="C18" s="42"/>
      <c r="D18" s="42"/>
      <c r="E18" s="43"/>
      <c r="N18" s="11"/>
      <c r="O18" s="3"/>
    </row>
    <row r="19" spans="1:15" x14ac:dyDescent="0.35">
      <c r="A19" s="40"/>
      <c r="B19" s="44"/>
      <c r="C19" s="44"/>
      <c r="D19" s="44"/>
      <c r="E19" s="45"/>
      <c r="N19" s="11"/>
    </row>
    <row r="20" spans="1:15" ht="15" customHeight="1" x14ac:dyDescent="0.35">
      <c r="A20" s="40"/>
      <c r="B20" s="44"/>
      <c r="C20" s="44"/>
      <c r="D20" s="44"/>
      <c r="E20" s="45"/>
    </row>
    <row r="21" spans="1:15" ht="15" thickBot="1" x14ac:dyDescent="0.4">
      <c r="A21" s="41"/>
      <c r="B21" s="46"/>
      <c r="C21" s="46"/>
      <c r="D21" s="46"/>
      <c r="E21" s="47"/>
      <c r="K21" s="3"/>
    </row>
    <row r="23" spans="1:15" ht="15.75" customHeight="1" x14ac:dyDescent="0.35"/>
    <row r="24" spans="1:15" ht="15" customHeight="1" x14ac:dyDescent="0.35"/>
    <row r="29" spans="1:15" x14ac:dyDescent="0.35">
      <c r="E29" s="2"/>
    </row>
  </sheetData>
  <sheetProtection password="CB61" sheet="1" objects="1" scenarios="1"/>
  <mergeCells count="11">
    <mergeCell ref="B15:E17"/>
    <mergeCell ref="A15:A17"/>
    <mergeCell ref="A18:A21"/>
    <mergeCell ref="B18:E21"/>
    <mergeCell ref="A1:E1"/>
    <mergeCell ref="A2:A3"/>
    <mergeCell ref="B2:B3"/>
    <mergeCell ref="C2:C3"/>
    <mergeCell ref="D2:D3"/>
    <mergeCell ref="E2:E3"/>
    <mergeCell ref="E4:E12"/>
  </mergeCells>
  <dataValidations count="1">
    <dataValidation type="list" allowBlank="1" showInputMessage="1" showErrorMessage="1" sqref="C5:C12">
      <formula1>$F$5:$F$6</formula1>
    </dataValidation>
  </dataValidations>
  <pageMargins left="0.7" right="0.7" top="0.75" bottom="0.75" header="0.3" footer="0.3"/>
  <pageSetup orientation="portrait" r:id="rId1"/>
  <ignoredErrors>
    <ignoredError sqref="D7 D9"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US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S LeMaster</dc:creator>
  <cp:lastModifiedBy>rpuckett</cp:lastModifiedBy>
  <cp:lastPrinted>2011-12-16T16:26:14Z</cp:lastPrinted>
  <dcterms:created xsi:type="dcterms:W3CDTF">2009-12-02T17:57:46Z</dcterms:created>
  <dcterms:modified xsi:type="dcterms:W3CDTF">2018-05-23T22:10:42Z</dcterms:modified>
</cp:coreProperties>
</file>