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0755" windowHeight="4695"/>
  </bookViews>
  <sheets>
    <sheet name="BurnDownChart" sheetId="7" r:id="rId1"/>
    <sheet name="Story" sheetId="1" r:id="rId2"/>
    <sheet name="家計簿画面イメージ" sheetId="5" r:id="rId3"/>
    <sheet name="家計簿内部データイメージ" sheetId="4" r:id="rId4"/>
    <sheet name="家計簿画面イメージ（簡易）" sheetId="6" r:id="rId5"/>
  </sheets>
  <calcPr calcId="125725"/>
</workbook>
</file>

<file path=xl/calcChain.xml><?xml version="1.0" encoding="utf-8"?>
<calcChain xmlns="http://schemas.openxmlformats.org/spreadsheetml/2006/main">
  <c r="E1" i="1"/>
  <c r="E2" i="7"/>
  <c r="C2"/>
  <c r="A2"/>
  <c r="F2" s="1"/>
  <c r="G1" i="1"/>
  <c r="F1"/>
  <c r="B4" i="7"/>
  <c r="B5" s="1"/>
  <c r="C3"/>
  <c r="A4"/>
  <c r="E4" s="1"/>
  <c r="A5"/>
  <c r="D5" s="1"/>
  <c r="A6"/>
  <c r="E6" s="1"/>
  <c r="A7"/>
  <c r="D7" s="1"/>
  <c r="A8"/>
  <c r="E8" s="1"/>
  <c r="A9"/>
  <c r="D9" s="1"/>
  <c r="A10"/>
  <c r="E10" s="1"/>
  <c r="A11"/>
  <c r="D11" s="1"/>
  <c r="A12"/>
  <c r="E12" s="1"/>
  <c r="A13"/>
  <c r="D13" s="1"/>
  <c r="A14"/>
  <c r="E14" s="1"/>
  <c r="A3"/>
  <c r="F3" s="1"/>
  <c r="A9" i="1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5"/>
  <c r="A6"/>
  <c r="A7"/>
  <c r="A3"/>
  <c r="A4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8"/>
  <c r="H3" i="7" l="1"/>
  <c r="H2"/>
  <c r="D2"/>
  <c r="G2" s="1"/>
  <c r="B6"/>
  <c r="B7" s="1"/>
  <c r="C5"/>
  <c r="C4"/>
  <c r="E3"/>
  <c r="F14"/>
  <c r="D14"/>
  <c r="E13"/>
  <c r="F12"/>
  <c r="D12"/>
  <c r="E11"/>
  <c r="F10"/>
  <c r="D10"/>
  <c r="E9"/>
  <c r="F8"/>
  <c r="D8"/>
  <c r="E7"/>
  <c r="F6"/>
  <c r="D6"/>
  <c r="E5"/>
  <c r="F4"/>
  <c r="H4" s="1"/>
  <c r="D4"/>
  <c r="D3"/>
  <c r="G3" s="1"/>
  <c r="F13"/>
  <c r="F11"/>
  <c r="F9"/>
  <c r="F7"/>
  <c r="F5"/>
  <c r="B8"/>
  <c r="C7"/>
  <c r="C6"/>
  <c r="G4" l="1"/>
  <c r="G5" s="1"/>
  <c r="G6" s="1"/>
  <c r="G7" s="1"/>
  <c r="G8" s="1"/>
  <c r="G9" s="1"/>
  <c r="G10" s="1"/>
  <c r="G11" s="1"/>
  <c r="G12" s="1"/>
  <c r="G13" s="1"/>
  <c r="G14" s="1"/>
  <c r="H5"/>
  <c r="H6" s="1"/>
  <c r="H7" s="1"/>
  <c r="H8" s="1"/>
  <c r="H9" s="1"/>
  <c r="H10" s="1"/>
  <c r="H11" s="1"/>
  <c r="H12" s="1"/>
  <c r="H13" s="1"/>
  <c r="H14" s="1"/>
  <c r="B9"/>
  <c r="C8"/>
  <c r="B10" l="1"/>
  <c r="C9"/>
  <c r="B11" l="1"/>
  <c r="C10"/>
  <c r="B12" l="1"/>
  <c r="C11"/>
  <c r="B13" l="1"/>
  <c r="C12"/>
  <c r="B14" l="1"/>
  <c r="C14" s="1"/>
  <c r="C13"/>
</calcChain>
</file>

<file path=xl/comments1.xml><?xml version="1.0" encoding="utf-8"?>
<comments xmlns="http://schemas.openxmlformats.org/spreadsheetml/2006/main">
  <authors>
    <author>Aska</author>
  </authors>
  <commentList>
    <comment ref="D6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viva:5pts　作ったことないから。
Konata:2pts　ラフ版はあるから。
Aska:　同上。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viva:5pts　日記の仕様はある程度固まっていると思うから。
konata:2pts　超ざっくり最小限ってことで。あとのはあとで。
Aska:5pts　ヒアリングの時間がかかる（リードタイム長そう）。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Viva:3pts　データの送信のみだと考えたから。
Konata:21pts　DB設計込だから。
Aska:8pts　日記データの設計が終わっていないから。でも、やることはINSERT文を作るだけだから。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Viva:2pts　メソッドの微修正で済むと考えたから。
Konata:3pts　キー値の変更が見込まれるから。
Aska:3pts　設計の見直しが入ると思うから。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viva:8pts　カレンダーの実装をしたことがない。調査工数++
konata:5pts　基準になりそうな機能だから。
aska:3pts　コンポーネントを利用するだけのはずだから。その他の機能（特に登録と家計簿）が難しそうだから。
</t>
        </r>
      </text>
    </comment>
    <comment ref="D14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viva:2pts　GUIだけで済むから。
konata:5pts　設計見直しが入るから。
Aska:2pts　GUIだけで済むから。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viva:21pts　DB設計、画面設計が多いから。
konata:5pts　設計を決めつけての実装だと思うから。
Aska:8pts　登録ではないから。データ構造だけ決まればどうにかなるから。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viva:8pts　インプットが精査済だから、DB構造もすぐ決定するはず。
konata:8pts　閲覧機能に十分時間をかけているから。
Aska:3pts　閲覧機能でDB設計が終わっているはずだから。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E18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viva:5pts　条件分岐が多そう。
konata:3pts　日記にあわせた。
Aska:5pts　内部処理の組み合わせが多そう。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viva:2pts　テストが大変。
konata:1pts　設計済前提。
Aska:2pts　削除様式が決定していない。（物理）　テストケースが面倒。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viva:3pts　実装は簡単。削除のテストケースが読めていないから。
konata:2pts　ほぼテストだけ。
Aska:2pts　同上。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E23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viva:8pts　なんとなく。
konata:8pts　DB設計5pts　移行ツール（ほぼテスト）3pts。
Aska:13pts　テスト（妥当性の確認）がやばい。元のデータが複式ではないため、新規にトランザクションデータを作成する必要があるかもしれない。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5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viva:8pts　テストケース増えそう。画面面倒そう。
konata:5pts　画面だけだろうし、適当。
Aska:8pts　vivaとだいたい同じ理由。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6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viva:5pts　複式簿記自体が未知数。
Konata:3pts　#0017でほとんど終わる。
Aska:5pts　画面構造が複雑そうだから。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27" authorId="0">
      <text>
        <r>
          <rPr>
            <b/>
            <sz val="9"/>
            <color indexed="81"/>
            <rFont val="ＭＳ Ｐゴシック"/>
            <family val="3"/>
            <charset val="128"/>
          </rPr>
          <t>viva:3pts　閲覧・登録できてるなら、テストケース作成のみ。修正のやり方は学んでいるはず。
konata:5pts　テストケースを登録からこっちへ寄せているから。
Aska:3pts　学習の度合い的に余裕。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<sst xmlns="http://schemas.openxmlformats.org/spreadsheetml/2006/main" count="104" uniqueCount="83">
  <si>
    <t>No</t>
    <phoneticPr fontId="2"/>
  </si>
  <si>
    <t>Story</t>
    <phoneticPr fontId="2"/>
  </si>
  <si>
    <t>point</t>
    <phoneticPr fontId="2"/>
  </si>
  <si>
    <t>起動したときに、開いた日付の日記帳が開かれる</t>
    <rPh sb="0" eb="2">
      <t>キドウ</t>
    </rPh>
    <rPh sb="8" eb="9">
      <t>ヒラ</t>
    </rPh>
    <rPh sb="11" eb="12">
      <t>ヒ</t>
    </rPh>
    <rPh sb="12" eb="13">
      <t>ヅ</t>
    </rPh>
    <rPh sb="14" eb="17">
      <t>ニッキチョウ</t>
    </rPh>
    <rPh sb="18" eb="19">
      <t>ヒラ</t>
    </rPh>
    <phoneticPr fontId="2"/>
  </si>
  <si>
    <t>日記画面と家計簿画面をタブ切り替えできる</t>
    <rPh sb="0" eb="2">
      <t>ニッキ</t>
    </rPh>
    <rPh sb="2" eb="4">
      <t>ガメン</t>
    </rPh>
    <rPh sb="5" eb="8">
      <t>カケイボ</t>
    </rPh>
    <rPh sb="8" eb="10">
      <t>ガメン</t>
    </rPh>
    <rPh sb="13" eb="14">
      <t>キ</t>
    </rPh>
    <rPh sb="15" eb="16">
      <t>カ</t>
    </rPh>
    <phoneticPr fontId="2"/>
  </si>
  <si>
    <t>画面に表示されている日付の日記が登録できる</t>
    <rPh sb="0" eb="2">
      <t>ガメン</t>
    </rPh>
    <rPh sb="3" eb="5">
      <t>ヒョウジ</t>
    </rPh>
    <rPh sb="10" eb="12">
      <t>ヒヅケ</t>
    </rPh>
    <rPh sb="13" eb="15">
      <t>ニッキ</t>
    </rPh>
    <rPh sb="16" eb="18">
      <t>トウロク</t>
    </rPh>
    <phoneticPr fontId="2"/>
  </si>
  <si>
    <t>画面に表示されている日付の日記が修正できる</t>
    <rPh sb="0" eb="2">
      <t>ガメン</t>
    </rPh>
    <rPh sb="3" eb="5">
      <t>ヒョウジ</t>
    </rPh>
    <rPh sb="10" eb="12">
      <t>ヒヅケ</t>
    </rPh>
    <rPh sb="13" eb="15">
      <t>ニッキ</t>
    </rPh>
    <rPh sb="16" eb="18">
      <t>シュウセイ</t>
    </rPh>
    <phoneticPr fontId="2"/>
  </si>
  <si>
    <t>月ごとのカレンダーを閲覧できる</t>
    <rPh sb="0" eb="1">
      <t>ツキ</t>
    </rPh>
    <rPh sb="10" eb="12">
      <t>エツラン</t>
    </rPh>
    <phoneticPr fontId="2"/>
  </si>
  <si>
    <t>カレンダーから選択した日付を変更できる</t>
    <rPh sb="7" eb="9">
      <t>センタク</t>
    </rPh>
    <rPh sb="11" eb="13">
      <t>ヒヅケ</t>
    </rPh>
    <rPh sb="14" eb="16">
      <t>ヘンコウ</t>
    </rPh>
    <phoneticPr fontId="2"/>
  </si>
  <si>
    <t>カレンダーから選択した日付の日記を閲覧できる</t>
    <rPh sb="7" eb="9">
      <t>センタク</t>
    </rPh>
    <rPh sb="11" eb="13">
      <t>ヒヅケ</t>
    </rPh>
    <rPh sb="14" eb="16">
      <t>ニッキ</t>
    </rPh>
    <rPh sb="17" eb="19">
      <t>エツラン</t>
    </rPh>
    <phoneticPr fontId="2"/>
  </si>
  <si>
    <t>本文、反省点、TODOの3つに分けて日記が書ける</t>
    <rPh sb="0" eb="2">
      <t>ホンブン</t>
    </rPh>
    <rPh sb="3" eb="6">
      <t>ハンセイテン</t>
    </rPh>
    <rPh sb="15" eb="16">
      <t>ワ</t>
    </rPh>
    <rPh sb="18" eb="20">
      <t>ニッキ</t>
    </rPh>
    <rPh sb="21" eb="22">
      <t>カ</t>
    </rPh>
    <phoneticPr fontId="2"/>
  </si>
  <si>
    <t>昼食</t>
    <rPh sb="0" eb="2">
      <t>チュウショク</t>
    </rPh>
    <phoneticPr fontId="2"/>
  </si>
  <si>
    <t>財布</t>
    <rPh sb="0" eb="2">
      <t>サイフ</t>
    </rPh>
    <phoneticPr fontId="2"/>
  </si>
  <si>
    <t>出金</t>
    <rPh sb="0" eb="2">
      <t>シュッキン</t>
    </rPh>
    <phoneticPr fontId="2"/>
  </si>
  <si>
    <t>食費</t>
    <rPh sb="0" eb="2">
      <t>ショクヒ</t>
    </rPh>
    <phoneticPr fontId="2"/>
  </si>
  <si>
    <t>カレンダーから選択した日付の家計簿が閲覧できる</t>
    <rPh sb="7" eb="9">
      <t>センタク</t>
    </rPh>
    <rPh sb="11" eb="13">
      <t>ヒヅケ</t>
    </rPh>
    <rPh sb="14" eb="17">
      <t>カケイボ</t>
    </rPh>
    <rPh sb="18" eb="20">
      <t>エツラン</t>
    </rPh>
    <phoneticPr fontId="2"/>
  </si>
  <si>
    <t>科目</t>
    <rPh sb="0" eb="2">
      <t>カモク</t>
    </rPh>
    <phoneticPr fontId="2"/>
  </si>
  <si>
    <t>金額（借方）</t>
    <rPh sb="0" eb="2">
      <t>キンガク</t>
    </rPh>
    <rPh sb="3" eb="5">
      <t>カリカタ</t>
    </rPh>
    <phoneticPr fontId="2"/>
  </si>
  <si>
    <t>金額（貸方）</t>
    <rPh sb="0" eb="2">
      <t>キンガク</t>
    </rPh>
    <rPh sb="3" eb="5">
      <t>カシカタ</t>
    </rPh>
    <phoneticPr fontId="2"/>
  </si>
  <si>
    <t>日付</t>
    <rPh sb="0" eb="2">
      <t>ヒヅケ</t>
    </rPh>
    <phoneticPr fontId="2"/>
  </si>
  <si>
    <t>勘定科目（借方）</t>
    <rPh sb="0" eb="2">
      <t>カンジョウ</t>
    </rPh>
    <rPh sb="2" eb="4">
      <t>カモク</t>
    </rPh>
    <rPh sb="5" eb="7">
      <t>カリカタ</t>
    </rPh>
    <phoneticPr fontId="2"/>
  </si>
  <si>
    <t>摘要（借方）</t>
    <rPh sb="0" eb="2">
      <t>テキヨウ</t>
    </rPh>
    <rPh sb="3" eb="5">
      <t>カリカタ</t>
    </rPh>
    <phoneticPr fontId="2"/>
  </si>
  <si>
    <t>勘定科目（貸方）</t>
    <rPh sb="0" eb="2">
      <t>カンジョウ</t>
    </rPh>
    <rPh sb="2" eb="4">
      <t>カモク</t>
    </rPh>
    <rPh sb="5" eb="7">
      <t>カシカタ</t>
    </rPh>
    <phoneticPr fontId="2"/>
  </si>
  <si>
    <t>摘要（貸方）</t>
    <rPh sb="0" eb="2">
      <t>テキヨウ</t>
    </rPh>
    <rPh sb="3" eb="5">
      <t>カシカタ</t>
    </rPh>
    <phoneticPr fontId="2"/>
  </si>
  <si>
    <t>日付：YYYY/MM/DD</t>
    <rPh sb="0" eb="2">
      <t>ヒヅケ</t>
    </rPh>
    <phoneticPr fontId="2"/>
  </si>
  <si>
    <t>金額</t>
    <rPh sb="0" eb="2">
      <t>キンガク</t>
    </rPh>
    <phoneticPr fontId="2"/>
  </si>
  <si>
    <t>▼</t>
    <phoneticPr fontId="2"/>
  </si>
  <si>
    <t>支払方法</t>
    <rPh sb="0" eb="2">
      <t>シハライ</t>
    </rPh>
    <rPh sb="2" eb="4">
      <t>ホウホウ</t>
    </rPh>
    <phoneticPr fontId="2"/>
  </si>
  <si>
    <t>備考</t>
    <rPh sb="0" eb="2">
      <t>ビコウ</t>
    </rPh>
    <phoneticPr fontId="2"/>
  </si>
  <si>
    <t>OK</t>
    <phoneticPr fontId="2"/>
  </si>
  <si>
    <t>飲料費</t>
    <rPh sb="0" eb="2">
      <t>インリョウ</t>
    </rPh>
    <rPh sb="2" eb="3">
      <t>ヒ</t>
    </rPh>
    <phoneticPr fontId="2"/>
  </si>
  <si>
    <t>光熱費</t>
    <rPh sb="0" eb="3">
      <t>コウネツヒ</t>
    </rPh>
    <phoneticPr fontId="2"/>
  </si>
  <si>
    <t>住居費</t>
    <rPh sb="0" eb="3">
      <t>ジュウキョヒ</t>
    </rPh>
    <phoneticPr fontId="2"/>
  </si>
  <si>
    <t>衣服</t>
    <rPh sb="0" eb="2">
      <t>イフク</t>
    </rPh>
    <phoneticPr fontId="2"/>
  </si>
  <si>
    <t>医療</t>
    <rPh sb="0" eb="2">
      <t>イリョウ</t>
    </rPh>
    <phoneticPr fontId="2"/>
  </si>
  <si>
    <t>交通費</t>
    <rPh sb="0" eb="3">
      <t>コウツウヒ</t>
    </rPh>
    <phoneticPr fontId="2"/>
  </si>
  <si>
    <t>娯楽費</t>
    <rPh sb="0" eb="3">
      <t>ゴラクヒ</t>
    </rPh>
    <phoneticPr fontId="2"/>
  </si>
  <si>
    <t>自己投資</t>
    <rPh sb="0" eb="2">
      <t>ジコ</t>
    </rPh>
    <rPh sb="2" eb="4">
      <t>トウシ</t>
    </rPh>
    <phoneticPr fontId="2"/>
  </si>
  <si>
    <t>なんでもいいや</t>
    <phoneticPr fontId="2"/>
  </si>
  <si>
    <t>パン</t>
    <phoneticPr fontId="2"/>
  </si>
  <si>
    <t>メモ帳</t>
    <rPh sb="2" eb="3">
      <t>チョウ</t>
    </rPh>
    <phoneticPr fontId="2"/>
  </si>
  <si>
    <t>現金</t>
    <rPh sb="0" eb="2">
      <t>ゲンキン</t>
    </rPh>
    <phoneticPr fontId="2"/>
  </si>
  <si>
    <t>ポイント</t>
    <phoneticPr fontId="2"/>
  </si>
  <si>
    <t>雑収入</t>
    <rPh sb="0" eb="3">
      <t>ザツシュウニュウ</t>
    </rPh>
    <phoneticPr fontId="2"/>
  </si>
  <si>
    <t>ぽいんと</t>
    <phoneticPr fontId="2"/>
  </si>
  <si>
    <t>カレンダーから選択した日付の家計簿がシート［家計簿画面イメージ（簡易）］のように登録できる</t>
    <rPh sb="7" eb="9">
      <t>センタク</t>
    </rPh>
    <rPh sb="11" eb="13">
      <t>ヒヅケ</t>
    </rPh>
    <rPh sb="14" eb="17">
      <t>カケイボ</t>
    </rPh>
    <rPh sb="22" eb="25">
      <t>カケイボ</t>
    </rPh>
    <rPh sb="25" eb="27">
      <t>ガメン</t>
    </rPh>
    <rPh sb="32" eb="34">
      <t>カンイ</t>
    </rPh>
    <rPh sb="40" eb="42">
      <t>トウロク</t>
    </rPh>
    <phoneticPr fontId="2"/>
  </si>
  <si>
    <t>画面に表示されている日付の家計簿が修正できる</t>
    <rPh sb="0" eb="2">
      <t>ガメン</t>
    </rPh>
    <rPh sb="3" eb="5">
      <t>ヒョウジ</t>
    </rPh>
    <rPh sb="10" eb="12">
      <t>ヒヅケ</t>
    </rPh>
    <rPh sb="13" eb="16">
      <t>カケイボ</t>
    </rPh>
    <rPh sb="17" eb="19">
      <t>シュウセイ</t>
    </rPh>
    <phoneticPr fontId="2"/>
  </si>
  <si>
    <t>sign</t>
    <phoneticPr fontId="2"/>
  </si>
  <si>
    <t>かれんだ</t>
    <phoneticPr fontId="2"/>
  </si>
  <si>
    <t>登録したものリスト</t>
    <rPh sb="0" eb="2">
      <t>トウロク</t>
    </rPh>
    <phoneticPr fontId="2"/>
  </si>
  <si>
    <t>科目・金額・支払方法・備考</t>
    <rPh sb="0" eb="2">
      <t>カモク</t>
    </rPh>
    <rPh sb="3" eb="5">
      <t>キンガク</t>
    </rPh>
    <rPh sb="6" eb="8">
      <t>シハライ</t>
    </rPh>
    <rPh sb="8" eb="10">
      <t>ホウホウ</t>
    </rPh>
    <rPh sb="11" eb="13">
      <t>ビコウ</t>
    </rPh>
    <phoneticPr fontId="2"/>
  </si>
  <si>
    <t>・</t>
    <phoneticPr fontId="2"/>
  </si>
  <si>
    <t>□</t>
    <phoneticPr fontId="2"/>
  </si>
  <si>
    <t>［更新］</t>
    <rPh sb="1" eb="3">
      <t>コウシン</t>
    </rPh>
    <phoneticPr fontId="2"/>
  </si>
  <si>
    <t>カレンダーから選択した日付の日記が削除できる</t>
    <rPh sb="7" eb="9">
      <t>センタク</t>
    </rPh>
    <rPh sb="11" eb="13">
      <t>ヒヅケ</t>
    </rPh>
    <rPh sb="14" eb="16">
      <t>ニッキ</t>
    </rPh>
    <rPh sb="17" eb="19">
      <t>サクジョ</t>
    </rPh>
    <phoneticPr fontId="2"/>
  </si>
  <si>
    <t>Card No</t>
    <phoneticPr fontId="2"/>
  </si>
  <si>
    <t>カレンダーから選択した日付の、選択した行の家計簿が削除できる</t>
    <rPh sb="7" eb="9">
      <t>センタク</t>
    </rPh>
    <rPh sb="11" eb="13">
      <t>ヒヅケ</t>
    </rPh>
    <rPh sb="15" eb="17">
      <t>センタク</t>
    </rPh>
    <rPh sb="19" eb="20">
      <t>ギョウ</t>
    </rPh>
    <rPh sb="21" eb="24">
      <t>カケイボ</t>
    </rPh>
    <rPh sb="25" eb="27">
      <t>サクジョ</t>
    </rPh>
    <phoneticPr fontId="2"/>
  </si>
  <si>
    <t>カレンダーから選択した日付の家計簿がすべて削除できる</t>
    <rPh sb="7" eb="9">
      <t>センタク</t>
    </rPh>
    <rPh sb="11" eb="13">
      <t>ヒヅケ</t>
    </rPh>
    <rPh sb="14" eb="17">
      <t>カケイボ</t>
    </rPh>
    <rPh sb="21" eb="23">
      <t>サクジョ</t>
    </rPh>
    <phoneticPr fontId="2"/>
  </si>
  <si>
    <t>閲覧モードのときに、日記にハイパーリンクが表示されるようにする。</t>
    <rPh sb="0" eb="2">
      <t>エツラン</t>
    </rPh>
    <rPh sb="10" eb="12">
      <t>ニッキ</t>
    </rPh>
    <rPh sb="21" eb="23">
      <t>ヒョウジ</t>
    </rPh>
    <phoneticPr fontId="2"/>
  </si>
  <si>
    <t>家計簿を複式簿記で登録できるようにする。</t>
    <rPh sb="0" eb="3">
      <t>カケイボ</t>
    </rPh>
    <rPh sb="4" eb="6">
      <t>フクシキ</t>
    </rPh>
    <rPh sb="6" eb="8">
      <t>ボキ</t>
    </rPh>
    <rPh sb="9" eb="11">
      <t>トウロク</t>
    </rPh>
    <phoneticPr fontId="2"/>
  </si>
  <si>
    <t>既存の家計簿データを、複式簿記用に更新する。（データ移行）</t>
    <rPh sb="0" eb="2">
      <t>キゾン</t>
    </rPh>
    <rPh sb="3" eb="6">
      <t>カケイボ</t>
    </rPh>
    <rPh sb="11" eb="13">
      <t>フクシキ</t>
    </rPh>
    <rPh sb="13" eb="15">
      <t>ボキ</t>
    </rPh>
    <rPh sb="15" eb="16">
      <t>ヨウ</t>
    </rPh>
    <rPh sb="17" eb="19">
      <t>コウシン</t>
    </rPh>
    <rPh sb="26" eb="28">
      <t>イコウ</t>
    </rPh>
    <phoneticPr fontId="2"/>
  </si>
  <si>
    <t>家計簿を複式簿記でも閲覧できるようにする。</t>
    <rPh sb="0" eb="3">
      <t>カケイボ</t>
    </rPh>
    <rPh sb="4" eb="6">
      <t>フクシキ</t>
    </rPh>
    <rPh sb="6" eb="8">
      <t>ボキ</t>
    </rPh>
    <rPh sb="10" eb="12">
      <t>エツラン</t>
    </rPh>
    <phoneticPr fontId="2"/>
  </si>
  <si>
    <t>（複式）</t>
    <rPh sb="1" eb="3">
      <t>フクシキ</t>
    </rPh>
    <phoneticPr fontId="2"/>
  </si>
  <si>
    <t>過去の家計簿画面で、複式簿記のデータが表示される。
※「科目」「支払方法」は固定値という前提とする。</t>
    <rPh sb="0" eb="2">
      <t>カコ</t>
    </rPh>
    <rPh sb="3" eb="6">
      <t>カケイボ</t>
    </rPh>
    <rPh sb="6" eb="8">
      <t>ガメン</t>
    </rPh>
    <rPh sb="10" eb="12">
      <t>フクシキ</t>
    </rPh>
    <rPh sb="12" eb="14">
      <t>ボキ</t>
    </rPh>
    <rPh sb="19" eb="21">
      <t>ヒョウジ</t>
    </rPh>
    <rPh sb="38" eb="41">
      <t>コテイチ</t>
    </rPh>
    <rPh sb="44" eb="46">
      <t>ゼンテイ</t>
    </rPh>
    <phoneticPr fontId="2"/>
  </si>
  <si>
    <t>家計簿を複式簿記で修正できるようにする。</t>
    <rPh sb="0" eb="3">
      <t>カケイボ</t>
    </rPh>
    <rPh sb="4" eb="6">
      <t>フクシキ</t>
    </rPh>
    <rPh sb="6" eb="8">
      <t>ボキ</t>
    </rPh>
    <rPh sb="9" eb="11">
      <t>シュウセイ</t>
    </rPh>
    <phoneticPr fontId="2"/>
  </si>
  <si>
    <t>分散開発の環境を構築する。
どこまで含む？（GitHubの連携＋Eclipseでプロジェクト作成→jUnitの動作確認→コミットまで）</t>
    <rPh sb="0" eb="2">
      <t>ブンサン</t>
    </rPh>
    <rPh sb="2" eb="4">
      <t>カイハツ</t>
    </rPh>
    <rPh sb="5" eb="7">
      <t>カンキョウ</t>
    </rPh>
    <rPh sb="8" eb="10">
      <t>コウチク</t>
    </rPh>
    <rPh sb="18" eb="19">
      <t>フク</t>
    </rPh>
    <rPh sb="29" eb="31">
      <t>レンケイ</t>
    </rPh>
    <rPh sb="46" eb="48">
      <t>サクセイ</t>
    </rPh>
    <rPh sb="55" eb="57">
      <t>ドウサ</t>
    </rPh>
    <rPh sb="57" eb="59">
      <t>カクニン</t>
    </rPh>
    <phoneticPr fontId="2"/>
  </si>
  <si>
    <t>日記画面設計案を作成する。</t>
    <rPh sb="0" eb="2">
      <t>ニッキ</t>
    </rPh>
    <rPh sb="2" eb="4">
      <t>ガメン</t>
    </rPh>
    <rPh sb="4" eb="6">
      <t>セッケイ</t>
    </rPh>
    <rPh sb="6" eb="7">
      <t>アン</t>
    </rPh>
    <rPh sb="8" eb="10">
      <t>サクセイ</t>
    </rPh>
    <phoneticPr fontId="2"/>
  </si>
  <si>
    <t>日記に関するDB設計案を作成する。</t>
    <rPh sb="0" eb="2">
      <t>ニッキ</t>
    </rPh>
    <rPh sb="3" eb="4">
      <t>カン</t>
    </rPh>
    <rPh sb="8" eb="10">
      <t>セッケイ</t>
    </rPh>
    <rPh sb="10" eb="11">
      <t>アン</t>
    </rPh>
    <rPh sb="12" eb="14">
      <t>サクセイ</t>
    </rPh>
    <phoneticPr fontId="2"/>
  </si>
  <si>
    <t>Iteration</t>
    <phoneticPr fontId="2"/>
  </si>
  <si>
    <t>viva</t>
    <phoneticPr fontId="2"/>
  </si>
  <si>
    <t>konata</t>
    <phoneticPr fontId="2"/>
  </si>
  <si>
    <t>aska</t>
    <phoneticPr fontId="2"/>
  </si>
  <si>
    <t>MLの作成（necoco@vgs.jp）</t>
    <rPh sb="3" eb="5">
      <t>サクセイ</t>
    </rPh>
    <phoneticPr fontId="2"/>
  </si>
  <si>
    <t>DateFrom</t>
    <phoneticPr fontId="2"/>
  </si>
  <si>
    <t>Got Point</t>
    <phoneticPr fontId="2"/>
  </si>
  <si>
    <t>DateTo</t>
    <phoneticPr fontId="2"/>
  </si>
  <si>
    <t>Planed Point</t>
    <phoneticPr fontId="2"/>
  </si>
  <si>
    <t>Extend Point</t>
    <phoneticPr fontId="2"/>
  </si>
  <si>
    <t>Extend</t>
    <phoneticPr fontId="2"/>
  </si>
  <si>
    <t>Got</t>
    <phoneticPr fontId="2"/>
  </si>
  <si>
    <t>Planed Burn</t>
    <phoneticPr fontId="2"/>
  </si>
  <si>
    <t>Actually Burn</t>
    <phoneticPr fontId="2"/>
  </si>
  <si>
    <t>Javaのコーディング規約を作成する。</t>
    <rPh sb="11" eb="13">
      <t>キヤク</t>
    </rPh>
    <rPh sb="14" eb="16">
      <t>サクセイ</t>
    </rPh>
    <phoneticPr fontId="2"/>
  </si>
</sst>
</file>

<file path=xl/styles.xml><?xml version="1.0" encoding="utf-8"?>
<styleSheet xmlns="http://schemas.openxmlformats.org/spreadsheetml/2006/main">
  <numFmts count="2">
    <numFmt numFmtId="176" formatCode="&quot;#&quot;000#"/>
    <numFmt numFmtId="177" formatCode="&quot;#&quot;0"/>
  </numFmts>
  <fonts count="8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1"/>
      <name val="Consolas"/>
      <family val="3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5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center" vertical="center"/>
    </xf>
    <xf numFmtId="56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Fill="1" applyBorder="1">
      <alignment vertical="center"/>
    </xf>
    <xf numFmtId="0" fontId="1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0" fillId="0" borderId="13" xfId="0" quotePrefix="1" applyBorder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>
      <alignment vertical="center"/>
    </xf>
    <xf numFmtId="176" fontId="1" fillId="2" borderId="13" xfId="0" applyNumberFormat="1" applyFont="1" applyFill="1" applyBorder="1" applyAlignment="1">
      <alignment horizontal="center" vertical="center"/>
    </xf>
    <xf numFmtId="176" fontId="0" fillId="0" borderId="13" xfId="0" quotePrefix="1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2" borderId="13" xfId="0" applyNumberFormat="1" applyFont="1" applyFill="1" applyBorder="1" applyAlignment="1">
      <alignment horizontal="center" vertical="center"/>
    </xf>
    <xf numFmtId="177" fontId="0" fillId="0" borderId="13" xfId="0" quotePrefix="1" applyNumberFormat="1" applyBorder="1">
      <alignment vertical="center"/>
    </xf>
    <xf numFmtId="177" fontId="6" fillId="0" borderId="13" xfId="0" applyNumberFormat="1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>
      <alignment vertical="center"/>
    </xf>
    <xf numFmtId="14" fontId="6" fillId="0" borderId="13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177" fontId="7" fillId="2" borderId="13" xfId="0" applyNumberFormat="1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42"/>
  <c:chart>
    <c:plotArea>
      <c:layout/>
      <c:lineChart>
        <c:grouping val="standard"/>
        <c:ser>
          <c:idx val="3"/>
          <c:order val="0"/>
          <c:tx>
            <c:strRef>
              <c:f>BurnDownChart!$G$1</c:f>
              <c:strCache>
                <c:ptCount val="1"/>
                <c:pt idx="0">
                  <c:v>Planed Burn</c:v>
                </c:pt>
              </c:strCache>
            </c:strRef>
          </c:tx>
          <c:marker>
            <c:symbol val="none"/>
          </c:marker>
          <c:cat>
            <c:numRef>
              <c:f>BurnDownChart!$A$2:$A$14</c:f>
              <c:numCache>
                <c:formatCode>"#"0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BurnDownChart!$G$2:$G$14</c:f>
              <c:numCache>
                <c:formatCode>General</c:formatCode>
                <c:ptCount val="13"/>
                <c:pt idx="0">
                  <c:v>112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</c:ser>
        <c:ser>
          <c:idx val="4"/>
          <c:order val="1"/>
          <c:tx>
            <c:strRef>
              <c:f>BurnDownChart!$H$1</c:f>
              <c:strCache>
                <c:ptCount val="1"/>
                <c:pt idx="0">
                  <c:v>Actually Burn</c:v>
                </c:pt>
              </c:strCache>
            </c:strRef>
          </c:tx>
          <c:marker>
            <c:symbol val="none"/>
          </c:marker>
          <c:cat>
            <c:numRef>
              <c:f>BurnDownChart!$A$2:$A$14</c:f>
              <c:numCache>
                <c:formatCode>"#"0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BurnDownChart!$H$2:$H$14</c:f>
              <c:numCache>
                <c:formatCode>General</c:formatCode>
                <c:ptCount val="13"/>
                <c:pt idx="0">
                  <c:v>112</c:v>
                </c:pt>
                <c:pt idx="1">
                  <c:v>112</c:v>
                </c:pt>
                <c:pt idx="2">
                  <c:v>112</c:v>
                </c:pt>
                <c:pt idx="3">
                  <c:v>112</c:v>
                </c:pt>
                <c:pt idx="4">
                  <c:v>112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  <c:pt idx="11">
                  <c:v>112</c:v>
                </c:pt>
                <c:pt idx="12">
                  <c:v>112</c:v>
                </c:pt>
              </c:numCache>
            </c:numRef>
          </c:val>
        </c:ser>
        <c:marker val="1"/>
        <c:axId val="98034048"/>
        <c:axId val="98035584"/>
      </c:lineChart>
      <c:catAx>
        <c:axId val="98034048"/>
        <c:scaling>
          <c:orientation val="minMax"/>
        </c:scaling>
        <c:axPos val="b"/>
        <c:numFmt formatCode="&quot;#&quot;0" sourceLinked="1"/>
        <c:tickLblPos val="nextTo"/>
        <c:crossAx val="98035584"/>
        <c:crosses val="autoZero"/>
        <c:auto val="1"/>
        <c:lblAlgn val="ctr"/>
        <c:lblOffset val="100"/>
      </c:catAx>
      <c:valAx>
        <c:axId val="98035584"/>
        <c:scaling>
          <c:orientation val="minMax"/>
        </c:scaling>
        <c:axPos val="l"/>
        <c:majorGridlines/>
        <c:numFmt formatCode="General" sourceLinked="1"/>
        <c:tickLblPos val="nextTo"/>
        <c:crossAx val="98034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3</xdr:row>
      <xdr:rowOff>28575</xdr:rowOff>
    </xdr:from>
    <xdr:to>
      <xdr:col>14</xdr:col>
      <xdr:colOff>628650</xdr:colOff>
      <xdr:row>17</xdr:row>
      <xdr:rowOff>104775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G2" sqref="G2"/>
    </sheetView>
  </sheetViews>
  <sheetFormatPr defaultRowHeight="15"/>
  <cols>
    <col min="1" max="1" width="10.5" style="33" bestFit="1" customWidth="1"/>
    <col min="2" max="3" width="10.5" style="31" bestFit="1" customWidth="1"/>
    <col min="4" max="5" width="13.875" style="31" bestFit="1" customWidth="1"/>
    <col min="6" max="6" width="10.5" style="31" bestFit="1" customWidth="1"/>
    <col min="7" max="7" width="12.75" style="31" bestFit="1" customWidth="1"/>
    <col min="8" max="8" width="15" style="31" bestFit="1" customWidth="1"/>
    <col min="9" max="16384" width="9" style="31"/>
  </cols>
  <sheetData>
    <row r="1" spans="1:8" s="36" customFormat="1">
      <c r="A1" s="34" t="s">
        <v>68</v>
      </c>
      <c r="B1" s="35" t="s">
        <v>73</v>
      </c>
      <c r="C1" s="35" t="s">
        <v>75</v>
      </c>
      <c r="D1" s="35" t="s">
        <v>76</v>
      </c>
      <c r="E1" s="35" t="s">
        <v>77</v>
      </c>
      <c r="F1" s="35" t="s">
        <v>74</v>
      </c>
      <c r="G1" s="35" t="s">
        <v>80</v>
      </c>
      <c r="H1" s="35" t="s">
        <v>81</v>
      </c>
    </row>
    <row r="2" spans="1:8" s="36" customFormat="1">
      <c r="A2" s="29">
        <f>ROW()-2</f>
        <v>0</v>
      </c>
      <c r="B2" s="32">
        <v>41336</v>
      </c>
      <c r="C2" s="32">
        <f>B2+13</f>
        <v>41349</v>
      </c>
      <c r="D2" s="30">
        <f>SUMIF(Story!$B$2:$B$49,$A2,Story!E$2:E$49)</f>
        <v>0</v>
      </c>
      <c r="E2" s="30">
        <f>SUMIF(Story!$B$2:$B$49,$A2,Story!F$2:F$49)</f>
        <v>0</v>
      </c>
      <c r="F2" s="30">
        <f>SUMIF(Story!$B$2:$B$49,$A2,Story!G$2:G$49)</f>
        <v>0</v>
      </c>
      <c r="G2" s="30">
        <f>Story!$E$1-D2</f>
        <v>112</v>
      </c>
      <c r="H2" s="30">
        <f>Story!$E$1-BurnDownChart!F2</f>
        <v>112</v>
      </c>
    </row>
    <row r="3" spans="1:8">
      <c r="A3" s="29">
        <f>ROW()-2</f>
        <v>1</v>
      </c>
      <c r="B3" s="32">
        <v>41336</v>
      </c>
      <c r="C3" s="32">
        <f>B3+13</f>
        <v>41349</v>
      </c>
      <c r="D3" s="30">
        <f>SUMIF(Story!$B$2:$B$49,$A3,Story!E$2:E$49)</f>
        <v>19</v>
      </c>
      <c r="E3" s="30">
        <f>SUMIF(Story!$B$2:$B$49,$A3,Story!F$2:F$49)</f>
        <v>0</v>
      </c>
      <c r="F3" s="30">
        <f>SUMIF(Story!$B$2:$B$49,$A3,Story!G$2:G$49)</f>
        <v>0</v>
      </c>
      <c r="G3" s="30">
        <f>Story!$E$1-D3</f>
        <v>93</v>
      </c>
      <c r="H3" s="30">
        <f>Story!$E$1-BurnDownChart!F3</f>
        <v>112</v>
      </c>
    </row>
    <row r="4" spans="1:8">
      <c r="A4" s="29">
        <f t="shared" ref="A4:A14" si="0">ROW()-2</f>
        <v>2</v>
      </c>
      <c r="B4" s="32">
        <f>B3+14</f>
        <v>41350</v>
      </c>
      <c r="C4" s="32">
        <f t="shared" ref="C4:C14" si="1">B4+13</f>
        <v>41363</v>
      </c>
      <c r="D4" s="30">
        <f>SUMIF(Story!$B$2:$B$49,$A4,Story!E$2:E$49)</f>
        <v>0</v>
      </c>
      <c r="E4" s="30">
        <f>SUMIF(Story!$B$2:$B$49,$A4,Story!F$2:F$49)</f>
        <v>0</v>
      </c>
      <c r="F4" s="30">
        <f>SUMIF(Story!$B$2:$B$49,$A4,Story!G$2:G$49)</f>
        <v>0</v>
      </c>
      <c r="G4" s="30">
        <f>G3-D4</f>
        <v>93</v>
      </c>
      <c r="H4" s="30">
        <f>H3-F4</f>
        <v>112</v>
      </c>
    </row>
    <row r="5" spans="1:8">
      <c r="A5" s="29">
        <f t="shared" si="0"/>
        <v>3</v>
      </c>
      <c r="B5" s="32">
        <f t="shared" ref="B5:B14" si="2">B4+14</f>
        <v>41364</v>
      </c>
      <c r="C5" s="32">
        <f t="shared" si="1"/>
        <v>41377</v>
      </c>
      <c r="D5" s="30">
        <f>SUMIF(Story!$B$2:$B$49,$A5,Story!E$2:E$49)</f>
        <v>0</v>
      </c>
      <c r="E5" s="30">
        <f>SUMIF(Story!$B$2:$B$49,$A5,Story!F$2:F$49)</f>
        <v>0</v>
      </c>
      <c r="F5" s="30">
        <f>SUMIF(Story!$B$2:$B$49,$A5,Story!G$2:G$49)</f>
        <v>0</v>
      </c>
      <c r="G5" s="30">
        <f t="shared" ref="G5:G14" si="3">G4-D5</f>
        <v>93</v>
      </c>
      <c r="H5" s="30">
        <f t="shared" ref="H5:H14" si="4">H4-F5</f>
        <v>112</v>
      </c>
    </row>
    <row r="6" spans="1:8">
      <c r="A6" s="29">
        <f t="shared" si="0"/>
        <v>4</v>
      </c>
      <c r="B6" s="32">
        <f t="shared" si="2"/>
        <v>41378</v>
      </c>
      <c r="C6" s="32">
        <f t="shared" si="1"/>
        <v>41391</v>
      </c>
      <c r="D6" s="30">
        <f>SUMIF(Story!$B$2:$B$49,$A6,Story!E$2:E$49)</f>
        <v>0</v>
      </c>
      <c r="E6" s="30">
        <f>SUMIF(Story!$B$2:$B$49,$A6,Story!F$2:F$49)</f>
        <v>0</v>
      </c>
      <c r="F6" s="30">
        <f>SUMIF(Story!$B$2:$B$49,$A6,Story!G$2:G$49)</f>
        <v>0</v>
      </c>
      <c r="G6" s="30">
        <f t="shared" si="3"/>
        <v>93</v>
      </c>
      <c r="H6" s="30">
        <f t="shared" si="4"/>
        <v>112</v>
      </c>
    </row>
    <row r="7" spans="1:8">
      <c r="A7" s="29">
        <f t="shared" si="0"/>
        <v>5</v>
      </c>
      <c r="B7" s="32">
        <f t="shared" si="2"/>
        <v>41392</v>
      </c>
      <c r="C7" s="32">
        <f t="shared" si="1"/>
        <v>41405</v>
      </c>
      <c r="D7" s="30">
        <f>SUMIF(Story!$B$2:$B$49,$A7,Story!E$2:E$49)</f>
        <v>0</v>
      </c>
      <c r="E7" s="30">
        <f>SUMIF(Story!$B$2:$B$49,$A7,Story!F$2:F$49)</f>
        <v>0</v>
      </c>
      <c r="F7" s="30">
        <f>SUMIF(Story!$B$2:$B$49,$A7,Story!G$2:G$49)</f>
        <v>0</v>
      </c>
      <c r="G7" s="30">
        <f t="shared" si="3"/>
        <v>93</v>
      </c>
      <c r="H7" s="30">
        <f t="shared" si="4"/>
        <v>112</v>
      </c>
    </row>
    <row r="8" spans="1:8">
      <c r="A8" s="29">
        <f t="shared" si="0"/>
        <v>6</v>
      </c>
      <c r="B8" s="32">
        <f t="shared" si="2"/>
        <v>41406</v>
      </c>
      <c r="C8" s="32">
        <f t="shared" si="1"/>
        <v>41419</v>
      </c>
      <c r="D8" s="30">
        <f>SUMIF(Story!$B$2:$B$49,$A8,Story!E$2:E$49)</f>
        <v>0</v>
      </c>
      <c r="E8" s="30">
        <f>SUMIF(Story!$B$2:$B$49,$A8,Story!F$2:F$49)</f>
        <v>0</v>
      </c>
      <c r="F8" s="30">
        <f>SUMIF(Story!$B$2:$B$49,$A8,Story!G$2:G$49)</f>
        <v>0</v>
      </c>
      <c r="G8" s="30">
        <f t="shared" si="3"/>
        <v>93</v>
      </c>
      <c r="H8" s="30">
        <f t="shared" si="4"/>
        <v>112</v>
      </c>
    </row>
    <row r="9" spans="1:8">
      <c r="A9" s="29">
        <f t="shared" si="0"/>
        <v>7</v>
      </c>
      <c r="B9" s="32">
        <f t="shared" si="2"/>
        <v>41420</v>
      </c>
      <c r="C9" s="32">
        <f t="shared" si="1"/>
        <v>41433</v>
      </c>
      <c r="D9" s="30">
        <f>SUMIF(Story!$B$2:$B$49,$A9,Story!E$2:E$49)</f>
        <v>0</v>
      </c>
      <c r="E9" s="30">
        <f>SUMIF(Story!$B$2:$B$49,$A9,Story!F$2:F$49)</f>
        <v>0</v>
      </c>
      <c r="F9" s="30">
        <f>SUMIF(Story!$B$2:$B$49,$A9,Story!G$2:G$49)</f>
        <v>0</v>
      </c>
      <c r="G9" s="30">
        <f t="shared" si="3"/>
        <v>93</v>
      </c>
      <c r="H9" s="30">
        <f t="shared" si="4"/>
        <v>112</v>
      </c>
    </row>
    <row r="10" spans="1:8">
      <c r="A10" s="29">
        <f t="shared" si="0"/>
        <v>8</v>
      </c>
      <c r="B10" s="32">
        <f t="shared" si="2"/>
        <v>41434</v>
      </c>
      <c r="C10" s="32">
        <f t="shared" si="1"/>
        <v>41447</v>
      </c>
      <c r="D10" s="30">
        <f>SUMIF(Story!$B$2:$B$49,$A10,Story!E$2:E$49)</f>
        <v>0</v>
      </c>
      <c r="E10" s="30">
        <f>SUMIF(Story!$B$2:$B$49,$A10,Story!F$2:F$49)</f>
        <v>0</v>
      </c>
      <c r="F10" s="30">
        <f>SUMIF(Story!$B$2:$B$49,$A10,Story!G$2:G$49)</f>
        <v>0</v>
      </c>
      <c r="G10" s="30">
        <f t="shared" si="3"/>
        <v>93</v>
      </c>
      <c r="H10" s="30">
        <f t="shared" si="4"/>
        <v>112</v>
      </c>
    </row>
    <row r="11" spans="1:8">
      <c r="A11" s="29">
        <f t="shared" si="0"/>
        <v>9</v>
      </c>
      <c r="B11" s="32">
        <f t="shared" si="2"/>
        <v>41448</v>
      </c>
      <c r="C11" s="32">
        <f t="shared" si="1"/>
        <v>41461</v>
      </c>
      <c r="D11" s="30">
        <f>SUMIF(Story!$B$2:$B$49,$A11,Story!E$2:E$49)</f>
        <v>0</v>
      </c>
      <c r="E11" s="30">
        <f>SUMIF(Story!$B$2:$B$49,$A11,Story!F$2:F$49)</f>
        <v>0</v>
      </c>
      <c r="F11" s="30">
        <f>SUMIF(Story!$B$2:$B$49,$A11,Story!G$2:G$49)</f>
        <v>0</v>
      </c>
      <c r="G11" s="30">
        <f t="shared" si="3"/>
        <v>93</v>
      </c>
      <c r="H11" s="30">
        <f t="shared" si="4"/>
        <v>112</v>
      </c>
    </row>
    <row r="12" spans="1:8">
      <c r="A12" s="29">
        <f t="shared" si="0"/>
        <v>10</v>
      </c>
      <c r="B12" s="32">
        <f t="shared" si="2"/>
        <v>41462</v>
      </c>
      <c r="C12" s="32">
        <f t="shared" si="1"/>
        <v>41475</v>
      </c>
      <c r="D12" s="30">
        <f>SUMIF(Story!$B$2:$B$49,$A12,Story!E$2:E$49)</f>
        <v>0</v>
      </c>
      <c r="E12" s="30">
        <f>SUMIF(Story!$B$2:$B$49,$A12,Story!F$2:F$49)</f>
        <v>0</v>
      </c>
      <c r="F12" s="30">
        <f>SUMIF(Story!$B$2:$B$49,$A12,Story!G$2:G$49)</f>
        <v>0</v>
      </c>
      <c r="G12" s="30">
        <f t="shared" si="3"/>
        <v>93</v>
      </c>
      <c r="H12" s="30">
        <f t="shared" si="4"/>
        <v>112</v>
      </c>
    </row>
    <row r="13" spans="1:8">
      <c r="A13" s="29">
        <f t="shared" si="0"/>
        <v>11</v>
      </c>
      <c r="B13" s="32">
        <f t="shared" si="2"/>
        <v>41476</v>
      </c>
      <c r="C13" s="32">
        <f t="shared" si="1"/>
        <v>41489</v>
      </c>
      <c r="D13" s="30">
        <f>SUMIF(Story!$B$2:$B$49,$A13,Story!E$2:E$49)</f>
        <v>0</v>
      </c>
      <c r="E13" s="30">
        <f>SUMIF(Story!$B$2:$B$49,$A13,Story!F$2:F$49)</f>
        <v>0</v>
      </c>
      <c r="F13" s="30">
        <f>SUMIF(Story!$B$2:$B$49,$A13,Story!G$2:G$49)</f>
        <v>0</v>
      </c>
      <c r="G13" s="30">
        <f t="shared" si="3"/>
        <v>93</v>
      </c>
      <c r="H13" s="30">
        <f t="shared" si="4"/>
        <v>112</v>
      </c>
    </row>
    <row r="14" spans="1:8">
      <c r="A14" s="29">
        <f t="shared" si="0"/>
        <v>12</v>
      </c>
      <c r="B14" s="32">
        <f t="shared" si="2"/>
        <v>41490</v>
      </c>
      <c r="C14" s="32">
        <f t="shared" si="1"/>
        <v>41503</v>
      </c>
      <c r="D14" s="30">
        <f>SUMIF(Story!$B$2:$B$49,$A14,Story!E$2:E$49)</f>
        <v>0</v>
      </c>
      <c r="E14" s="30">
        <f>SUMIF(Story!$B$2:$B$49,$A14,Story!F$2:F$49)</f>
        <v>0</v>
      </c>
      <c r="F14" s="30">
        <f>SUMIF(Story!$B$2:$B$49,$A14,Story!G$2:G$49)</f>
        <v>0</v>
      </c>
      <c r="G14" s="30">
        <f t="shared" si="3"/>
        <v>93</v>
      </c>
      <c r="H14" s="30">
        <f t="shared" si="4"/>
        <v>112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9"/>
  <sheetViews>
    <sheetView zoomScale="130" zoomScaleNormal="130" workbookViewId="0">
      <pane ySplit="2" topLeftCell="A3" activePane="bottomLeft" state="frozen"/>
      <selection pane="bottomLeft"/>
    </sheetView>
  </sheetViews>
  <sheetFormatPr defaultRowHeight="13.5"/>
  <cols>
    <col min="1" max="1" width="3.75" bestFit="1" customWidth="1"/>
    <col min="2" max="2" width="8.125" style="26" bestFit="1" customWidth="1"/>
    <col min="3" max="3" width="8" style="25" bestFit="1" customWidth="1"/>
    <col min="4" max="4" width="51.375" style="1" bestFit="1" customWidth="1"/>
    <col min="5" max="5" width="5.375" bestFit="1" customWidth="1"/>
    <col min="6" max="6" width="9" style="1" customWidth="1"/>
    <col min="7" max="7" width="4.375" style="1" bestFit="1" customWidth="1"/>
    <col min="8" max="8" width="22.5" customWidth="1"/>
  </cols>
  <sheetData>
    <row r="1" spans="1:10">
      <c r="E1">
        <f>SUM(E3:E49)</f>
        <v>112</v>
      </c>
      <c r="F1" s="1">
        <f>SUM(F3:F49)</f>
        <v>0</v>
      </c>
      <c r="G1" s="1">
        <f>SUM(G3:G49)</f>
        <v>0</v>
      </c>
    </row>
    <row r="2" spans="1:10">
      <c r="A2" s="18" t="s">
        <v>0</v>
      </c>
      <c r="B2" s="27" t="s">
        <v>68</v>
      </c>
      <c r="C2" s="23" t="s">
        <v>55</v>
      </c>
      <c r="D2" s="19" t="s">
        <v>1</v>
      </c>
      <c r="E2" s="18" t="s">
        <v>2</v>
      </c>
      <c r="F2" s="19" t="s">
        <v>78</v>
      </c>
      <c r="G2" s="19" t="s">
        <v>79</v>
      </c>
      <c r="H2" s="18" t="s">
        <v>47</v>
      </c>
    </row>
    <row r="3" spans="1:10">
      <c r="A3" s="20">
        <f t="shared" ref="A3:A49" si="0">ROW()-2</f>
        <v>1</v>
      </c>
      <c r="B3" s="28">
        <v>1</v>
      </c>
      <c r="C3" s="24">
        <v>24</v>
      </c>
      <c r="D3" s="21" t="s">
        <v>72</v>
      </c>
      <c r="E3" s="22">
        <v>0</v>
      </c>
      <c r="F3" s="21"/>
      <c r="G3" s="21"/>
      <c r="H3" s="22" t="s">
        <v>70</v>
      </c>
    </row>
    <row r="4" spans="1:10">
      <c r="A4" s="20">
        <f t="shared" si="0"/>
        <v>2</v>
      </c>
      <c r="B4" s="28">
        <v>1</v>
      </c>
      <c r="C4" s="24">
        <v>25</v>
      </c>
      <c r="D4" s="21" t="s">
        <v>82</v>
      </c>
      <c r="E4" s="22">
        <v>1</v>
      </c>
      <c r="F4" s="21"/>
      <c r="G4" s="21"/>
      <c r="H4" s="22" t="s">
        <v>70</v>
      </c>
    </row>
    <row r="5" spans="1:10" ht="40.5">
      <c r="A5" s="20">
        <f t="shared" si="0"/>
        <v>3</v>
      </c>
      <c r="B5" s="28">
        <v>1</v>
      </c>
      <c r="C5" s="24">
        <v>21</v>
      </c>
      <c r="D5" s="21" t="s">
        <v>65</v>
      </c>
      <c r="E5" s="22">
        <v>13</v>
      </c>
      <c r="F5" s="21"/>
      <c r="G5" s="21"/>
      <c r="H5" s="22" t="s">
        <v>71</v>
      </c>
    </row>
    <row r="6" spans="1:10">
      <c r="A6" s="20">
        <f t="shared" si="0"/>
        <v>4</v>
      </c>
      <c r="B6" s="28">
        <v>1</v>
      </c>
      <c r="C6" s="24">
        <v>22</v>
      </c>
      <c r="D6" s="21" t="s">
        <v>66</v>
      </c>
      <c r="E6" s="22">
        <v>3</v>
      </c>
      <c r="F6" s="21"/>
      <c r="G6" s="21"/>
      <c r="H6" s="22" t="s">
        <v>69</v>
      </c>
    </row>
    <row r="7" spans="1:10">
      <c r="A7" s="20">
        <f t="shared" si="0"/>
        <v>5</v>
      </c>
      <c r="B7" s="28">
        <v>1</v>
      </c>
      <c r="C7" s="24">
        <v>23</v>
      </c>
      <c r="D7" s="21" t="s">
        <v>67</v>
      </c>
      <c r="E7" s="22">
        <v>2</v>
      </c>
      <c r="F7" s="21"/>
      <c r="G7" s="21"/>
      <c r="H7" s="22" t="s">
        <v>70</v>
      </c>
    </row>
    <row r="8" spans="1:10">
      <c r="A8" s="20">
        <f>ROW()-2</f>
        <v>6</v>
      </c>
      <c r="B8" s="28"/>
      <c r="C8" s="24">
        <v>1</v>
      </c>
      <c r="D8" s="21" t="s">
        <v>9</v>
      </c>
      <c r="E8" s="22">
        <v>3</v>
      </c>
      <c r="F8" s="21"/>
      <c r="G8" s="21"/>
      <c r="H8" s="22"/>
      <c r="J8" s="2"/>
    </row>
    <row r="9" spans="1:10">
      <c r="A9" s="20">
        <f t="shared" si="0"/>
        <v>7</v>
      </c>
      <c r="B9" s="28"/>
      <c r="C9" s="24">
        <v>2</v>
      </c>
      <c r="D9" s="21" t="s">
        <v>3</v>
      </c>
      <c r="E9" s="22">
        <v>1</v>
      </c>
      <c r="F9" s="21"/>
      <c r="G9" s="21"/>
      <c r="H9" s="22"/>
      <c r="J9" s="2"/>
    </row>
    <row r="10" spans="1:10">
      <c r="A10" s="20">
        <f t="shared" si="0"/>
        <v>8</v>
      </c>
      <c r="B10" s="28"/>
      <c r="C10" s="24">
        <v>3</v>
      </c>
      <c r="D10" s="21" t="s">
        <v>5</v>
      </c>
      <c r="E10" s="22">
        <v>13</v>
      </c>
      <c r="F10" s="21"/>
      <c r="G10" s="21"/>
      <c r="H10" s="22"/>
      <c r="J10" s="2"/>
    </row>
    <row r="11" spans="1:10">
      <c r="A11" s="20">
        <f t="shared" si="0"/>
        <v>9</v>
      </c>
      <c r="B11" s="28"/>
      <c r="C11" s="24">
        <v>4</v>
      </c>
      <c r="D11" s="21" t="s">
        <v>8</v>
      </c>
      <c r="E11" s="22">
        <v>2</v>
      </c>
      <c r="F11" s="21"/>
      <c r="G11" s="21"/>
      <c r="H11" s="22"/>
      <c r="J11" s="2"/>
    </row>
    <row r="12" spans="1:10">
      <c r="A12" s="20">
        <f t="shared" si="0"/>
        <v>10</v>
      </c>
      <c r="B12" s="28"/>
      <c r="C12" s="24">
        <v>5</v>
      </c>
      <c r="D12" s="21" t="s">
        <v>6</v>
      </c>
      <c r="E12" s="22">
        <v>3</v>
      </c>
      <c r="F12" s="21"/>
      <c r="G12" s="21"/>
      <c r="H12" s="22"/>
      <c r="J12" s="2"/>
    </row>
    <row r="13" spans="1:10">
      <c r="A13" s="20">
        <f t="shared" si="0"/>
        <v>11</v>
      </c>
      <c r="B13" s="28"/>
      <c r="C13" s="24">
        <v>6</v>
      </c>
      <c r="D13" s="21" t="s">
        <v>7</v>
      </c>
      <c r="E13" s="22">
        <v>3</v>
      </c>
      <c r="F13" s="21"/>
      <c r="G13" s="21"/>
      <c r="H13" s="22"/>
      <c r="J13" s="2"/>
    </row>
    <row r="14" spans="1:10">
      <c r="A14" s="20">
        <f t="shared" si="0"/>
        <v>12</v>
      </c>
      <c r="B14" s="28"/>
      <c r="C14" s="24">
        <v>7</v>
      </c>
      <c r="D14" s="21" t="s">
        <v>10</v>
      </c>
      <c r="E14" s="22">
        <v>3</v>
      </c>
      <c r="F14" s="21"/>
      <c r="G14" s="21"/>
      <c r="H14" s="22"/>
      <c r="J14" s="2"/>
    </row>
    <row r="15" spans="1:10">
      <c r="A15" s="20">
        <f t="shared" si="0"/>
        <v>13</v>
      </c>
      <c r="B15" s="28"/>
      <c r="C15" s="24">
        <v>8</v>
      </c>
      <c r="D15" s="21" t="s">
        <v>4</v>
      </c>
      <c r="E15" s="22">
        <v>1</v>
      </c>
      <c r="F15" s="21"/>
      <c r="G15" s="21"/>
      <c r="H15" s="22"/>
      <c r="J15" s="2"/>
    </row>
    <row r="16" spans="1:10">
      <c r="A16" s="20">
        <f t="shared" si="0"/>
        <v>14</v>
      </c>
      <c r="B16" s="28"/>
      <c r="C16" s="24">
        <v>9</v>
      </c>
      <c r="D16" s="21" t="s">
        <v>15</v>
      </c>
      <c r="E16" s="22">
        <v>8</v>
      </c>
      <c r="F16" s="21"/>
      <c r="G16" s="21"/>
      <c r="H16" s="22"/>
      <c r="J16" s="2"/>
    </row>
    <row r="17" spans="1:10" ht="27">
      <c r="A17" s="20">
        <f t="shared" si="0"/>
        <v>15</v>
      </c>
      <c r="B17" s="28"/>
      <c r="C17" s="24">
        <v>10</v>
      </c>
      <c r="D17" s="21" t="s">
        <v>45</v>
      </c>
      <c r="E17" s="22">
        <v>5</v>
      </c>
      <c r="F17" s="21"/>
      <c r="G17" s="21"/>
      <c r="H17" s="22"/>
      <c r="J17" s="2"/>
    </row>
    <row r="18" spans="1:10">
      <c r="A18" s="20">
        <f t="shared" si="0"/>
        <v>16</v>
      </c>
      <c r="B18" s="28"/>
      <c r="C18" s="24">
        <v>11</v>
      </c>
      <c r="D18" s="21" t="s">
        <v>46</v>
      </c>
      <c r="E18" s="22">
        <v>5</v>
      </c>
      <c r="F18" s="21"/>
      <c r="G18" s="21"/>
      <c r="H18" s="22"/>
      <c r="J18" s="2"/>
    </row>
    <row r="19" spans="1:10">
      <c r="A19" s="20">
        <f t="shared" si="0"/>
        <v>17</v>
      </c>
      <c r="B19" s="28"/>
      <c r="C19" s="24">
        <v>12</v>
      </c>
      <c r="D19" s="21" t="s">
        <v>54</v>
      </c>
      <c r="E19" s="22">
        <v>2</v>
      </c>
      <c r="F19" s="21"/>
      <c r="G19" s="21"/>
      <c r="H19" s="22"/>
      <c r="J19" s="2"/>
    </row>
    <row r="20" spans="1:10">
      <c r="A20" s="20">
        <f t="shared" si="0"/>
        <v>18</v>
      </c>
      <c r="B20" s="28"/>
      <c r="C20" s="24">
        <v>16</v>
      </c>
      <c r="D20" s="21" t="s">
        <v>57</v>
      </c>
      <c r="E20" s="22">
        <v>2</v>
      </c>
      <c r="F20" s="21"/>
      <c r="G20" s="21"/>
      <c r="H20" s="22"/>
    </row>
    <row r="21" spans="1:10" ht="27">
      <c r="A21" s="20">
        <f t="shared" si="0"/>
        <v>19</v>
      </c>
      <c r="B21" s="28"/>
      <c r="C21" s="24">
        <v>13</v>
      </c>
      <c r="D21" s="21" t="s">
        <v>56</v>
      </c>
      <c r="E21" s="22">
        <v>2</v>
      </c>
      <c r="F21" s="21"/>
      <c r="G21" s="21"/>
      <c r="H21" s="22"/>
      <c r="J21" s="2"/>
    </row>
    <row r="22" spans="1:10" ht="27">
      <c r="A22" s="20">
        <f t="shared" si="0"/>
        <v>20</v>
      </c>
      <c r="B22" s="28"/>
      <c r="C22" s="24">
        <v>14</v>
      </c>
      <c r="D22" s="21" t="s">
        <v>58</v>
      </c>
      <c r="E22" s="22">
        <v>13</v>
      </c>
      <c r="F22" s="21"/>
      <c r="G22" s="21"/>
      <c r="H22" s="22"/>
    </row>
    <row r="23" spans="1:10">
      <c r="A23" s="20">
        <f t="shared" si="0"/>
        <v>21</v>
      </c>
      <c r="B23" s="28"/>
      <c r="C23" s="24">
        <v>17</v>
      </c>
      <c r="D23" s="21" t="s">
        <v>60</v>
      </c>
      <c r="E23" s="22">
        <v>8</v>
      </c>
      <c r="F23" s="21"/>
      <c r="G23" s="21"/>
      <c r="H23" s="22"/>
    </row>
    <row r="24" spans="1:10" ht="27">
      <c r="A24" s="20">
        <f t="shared" si="0"/>
        <v>22</v>
      </c>
      <c r="B24" s="28"/>
      <c r="C24" s="24">
        <v>19</v>
      </c>
      <c r="D24" s="21" t="s">
        <v>63</v>
      </c>
      <c r="E24" s="22">
        <v>3</v>
      </c>
      <c r="F24" s="21"/>
      <c r="G24" s="21"/>
      <c r="H24" s="22"/>
    </row>
    <row r="25" spans="1:10">
      <c r="A25" s="20">
        <f t="shared" si="0"/>
        <v>23</v>
      </c>
      <c r="B25" s="28"/>
      <c r="C25" s="24">
        <v>18</v>
      </c>
      <c r="D25" s="21" t="s">
        <v>61</v>
      </c>
      <c r="E25" s="22">
        <v>8</v>
      </c>
      <c r="F25" s="21"/>
      <c r="G25" s="21"/>
      <c r="H25" s="22"/>
    </row>
    <row r="26" spans="1:10">
      <c r="A26" s="20">
        <f t="shared" si="0"/>
        <v>24</v>
      </c>
      <c r="B26" s="28"/>
      <c r="C26" s="24">
        <v>15</v>
      </c>
      <c r="D26" s="21" t="s">
        <v>59</v>
      </c>
      <c r="E26" s="22">
        <v>5</v>
      </c>
      <c r="F26" s="21"/>
      <c r="G26" s="21"/>
      <c r="H26" s="22"/>
    </row>
    <row r="27" spans="1:10">
      <c r="A27" s="20">
        <f t="shared" si="0"/>
        <v>25</v>
      </c>
      <c r="B27" s="28"/>
      <c r="C27" s="24">
        <v>20</v>
      </c>
      <c r="D27" s="21" t="s">
        <v>64</v>
      </c>
      <c r="E27" s="22">
        <v>3</v>
      </c>
      <c r="F27" s="21"/>
      <c r="G27" s="21"/>
      <c r="H27" s="22"/>
    </row>
    <row r="28" spans="1:10">
      <c r="A28" s="20">
        <f t="shared" si="0"/>
        <v>26</v>
      </c>
      <c r="B28" s="28"/>
      <c r="C28" s="24">
        <v>26</v>
      </c>
      <c r="D28" s="21"/>
      <c r="E28" s="22"/>
      <c r="F28" s="21"/>
      <c r="G28" s="21"/>
      <c r="H28" s="22"/>
    </row>
    <row r="29" spans="1:10">
      <c r="A29" s="20">
        <f t="shared" si="0"/>
        <v>27</v>
      </c>
      <c r="B29" s="28"/>
      <c r="C29" s="24">
        <v>27</v>
      </c>
      <c r="D29" s="21"/>
      <c r="E29" s="22"/>
      <c r="F29" s="21"/>
      <c r="G29" s="21"/>
      <c r="H29" s="22"/>
    </row>
    <row r="30" spans="1:10">
      <c r="A30" s="20">
        <f t="shared" si="0"/>
        <v>28</v>
      </c>
      <c r="B30" s="28"/>
      <c r="C30" s="24">
        <v>28</v>
      </c>
      <c r="D30" s="21"/>
      <c r="E30" s="22"/>
      <c r="F30" s="21"/>
      <c r="G30" s="21"/>
      <c r="H30" s="22"/>
    </row>
    <row r="31" spans="1:10">
      <c r="A31" s="20">
        <f t="shared" si="0"/>
        <v>29</v>
      </c>
      <c r="B31" s="28"/>
      <c r="C31" s="24">
        <v>29</v>
      </c>
      <c r="D31" s="21"/>
      <c r="E31" s="22"/>
      <c r="F31" s="21"/>
      <c r="G31" s="21"/>
      <c r="H31" s="22"/>
    </row>
    <row r="32" spans="1:10">
      <c r="A32" s="20">
        <f t="shared" si="0"/>
        <v>30</v>
      </c>
      <c r="B32" s="28"/>
      <c r="C32" s="24">
        <v>30</v>
      </c>
      <c r="D32" s="21"/>
      <c r="E32" s="22"/>
      <c r="F32" s="21"/>
      <c r="G32" s="21"/>
      <c r="H32" s="22"/>
    </row>
    <row r="33" spans="1:8">
      <c r="A33" s="20">
        <f t="shared" si="0"/>
        <v>31</v>
      </c>
      <c r="B33" s="28"/>
      <c r="C33" s="24">
        <v>31</v>
      </c>
      <c r="D33" s="21"/>
      <c r="E33" s="22"/>
      <c r="F33" s="21"/>
      <c r="G33" s="21"/>
      <c r="H33" s="22"/>
    </row>
    <row r="34" spans="1:8">
      <c r="A34" s="20">
        <f t="shared" si="0"/>
        <v>32</v>
      </c>
      <c r="B34" s="28"/>
      <c r="C34" s="24">
        <v>32</v>
      </c>
      <c r="D34" s="21"/>
      <c r="E34" s="22"/>
      <c r="F34" s="21"/>
      <c r="G34" s="21"/>
      <c r="H34" s="22"/>
    </row>
    <row r="35" spans="1:8">
      <c r="A35" s="20">
        <f t="shared" si="0"/>
        <v>33</v>
      </c>
      <c r="B35" s="28"/>
      <c r="C35" s="24">
        <v>33</v>
      </c>
      <c r="D35" s="21"/>
      <c r="E35" s="22"/>
      <c r="F35" s="21"/>
      <c r="G35" s="21"/>
      <c r="H35" s="22"/>
    </row>
    <row r="36" spans="1:8">
      <c r="A36" s="20">
        <f t="shared" si="0"/>
        <v>34</v>
      </c>
      <c r="B36" s="28"/>
      <c r="C36" s="24">
        <v>34</v>
      </c>
      <c r="D36" s="21"/>
      <c r="E36" s="22"/>
      <c r="F36" s="21"/>
      <c r="G36" s="21"/>
      <c r="H36" s="22"/>
    </row>
    <row r="37" spans="1:8">
      <c r="A37" s="20">
        <f t="shared" si="0"/>
        <v>35</v>
      </c>
      <c r="B37" s="28"/>
      <c r="C37" s="24">
        <v>35</v>
      </c>
      <c r="D37" s="21"/>
      <c r="E37" s="22"/>
      <c r="F37" s="21"/>
      <c r="G37" s="21"/>
      <c r="H37" s="22"/>
    </row>
    <row r="38" spans="1:8">
      <c r="A38" s="20">
        <f t="shared" si="0"/>
        <v>36</v>
      </c>
      <c r="B38" s="28"/>
      <c r="C38" s="24">
        <v>36</v>
      </c>
      <c r="D38" s="21"/>
      <c r="E38" s="22"/>
      <c r="F38" s="21"/>
      <c r="G38" s="21"/>
      <c r="H38" s="22"/>
    </row>
    <row r="39" spans="1:8">
      <c r="A39" s="20">
        <f t="shared" si="0"/>
        <v>37</v>
      </c>
      <c r="B39" s="28"/>
      <c r="C39" s="24">
        <v>37</v>
      </c>
      <c r="D39" s="21"/>
      <c r="E39" s="22"/>
      <c r="F39" s="21"/>
      <c r="G39" s="21"/>
      <c r="H39" s="22"/>
    </row>
    <row r="40" spans="1:8">
      <c r="A40" s="20">
        <f t="shared" si="0"/>
        <v>38</v>
      </c>
      <c r="B40" s="28"/>
      <c r="C40" s="24">
        <v>38</v>
      </c>
      <c r="D40" s="21"/>
      <c r="E40" s="22"/>
      <c r="F40" s="21"/>
      <c r="G40" s="21"/>
      <c r="H40" s="22"/>
    </row>
    <row r="41" spans="1:8">
      <c r="A41" s="20">
        <f t="shared" si="0"/>
        <v>39</v>
      </c>
      <c r="B41" s="28"/>
      <c r="C41" s="24">
        <v>39</v>
      </c>
      <c r="D41" s="21"/>
      <c r="E41" s="22"/>
      <c r="F41" s="21"/>
      <c r="G41" s="21"/>
      <c r="H41" s="22"/>
    </row>
    <row r="42" spans="1:8">
      <c r="A42" s="20">
        <f t="shared" si="0"/>
        <v>40</v>
      </c>
      <c r="B42" s="28"/>
      <c r="C42" s="24">
        <v>40</v>
      </c>
      <c r="D42" s="21"/>
      <c r="E42" s="22"/>
      <c r="F42" s="21"/>
      <c r="G42" s="21"/>
      <c r="H42" s="22"/>
    </row>
    <row r="43" spans="1:8">
      <c r="A43" s="20">
        <f t="shared" si="0"/>
        <v>41</v>
      </c>
      <c r="B43" s="28"/>
      <c r="C43" s="24">
        <v>41</v>
      </c>
      <c r="D43" s="21"/>
      <c r="E43" s="22"/>
      <c r="F43" s="21"/>
      <c r="G43" s="21"/>
      <c r="H43" s="22"/>
    </row>
    <row r="44" spans="1:8">
      <c r="A44" s="20">
        <f t="shared" si="0"/>
        <v>42</v>
      </c>
      <c r="B44" s="28"/>
      <c r="C44" s="24">
        <v>42</v>
      </c>
      <c r="D44" s="21"/>
      <c r="E44" s="22"/>
      <c r="F44" s="21"/>
      <c r="G44" s="21"/>
      <c r="H44" s="22"/>
    </row>
    <row r="45" spans="1:8">
      <c r="A45" s="20">
        <f t="shared" si="0"/>
        <v>43</v>
      </c>
      <c r="B45" s="28"/>
      <c r="C45" s="24">
        <v>43</v>
      </c>
      <c r="D45" s="21"/>
      <c r="E45" s="22"/>
      <c r="F45" s="21"/>
      <c r="G45" s="21"/>
      <c r="H45" s="22"/>
    </row>
    <row r="46" spans="1:8">
      <c r="A46" s="20">
        <f t="shared" si="0"/>
        <v>44</v>
      </c>
      <c r="B46" s="28"/>
      <c r="C46" s="24">
        <v>44</v>
      </c>
      <c r="D46" s="21"/>
      <c r="E46" s="22"/>
      <c r="F46" s="21"/>
      <c r="G46" s="21"/>
      <c r="H46" s="22"/>
    </row>
    <row r="47" spans="1:8">
      <c r="A47" s="20">
        <f t="shared" si="0"/>
        <v>45</v>
      </c>
      <c r="B47" s="28"/>
      <c r="C47" s="24">
        <v>45</v>
      </c>
      <c r="D47" s="21"/>
      <c r="E47" s="22"/>
      <c r="F47" s="21"/>
      <c r="G47" s="21"/>
      <c r="H47" s="22"/>
    </row>
    <row r="48" spans="1:8">
      <c r="A48" s="20">
        <f t="shared" si="0"/>
        <v>46</v>
      </c>
      <c r="B48" s="28"/>
      <c r="C48" s="24">
        <v>46</v>
      </c>
      <c r="D48" s="21"/>
      <c r="E48" s="22"/>
      <c r="F48" s="21"/>
      <c r="G48" s="21"/>
      <c r="H48" s="22"/>
    </row>
    <row r="49" spans="1:8">
      <c r="A49" s="20">
        <f t="shared" si="0"/>
        <v>47</v>
      </c>
      <c r="B49" s="28"/>
      <c r="C49" s="24">
        <v>47</v>
      </c>
      <c r="D49" s="21"/>
      <c r="E49" s="22"/>
      <c r="F49" s="21"/>
      <c r="G49" s="21"/>
      <c r="H49" s="22"/>
    </row>
  </sheetData>
  <phoneticPr fontId="2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B3" sqref="B3"/>
    </sheetView>
  </sheetViews>
  <sheetFormatPr defaultRowHeight="13.5"/>
  <cols>
    <col min="3" max="11" width="10.25" bestFit="1" customWidth="1"/>
    <col min="12" max="12" width="11.625" bestFit="1" customWidth="1"/>
  </cols>
  <sheetData>
    <row r="1" spans="1:12">
      <c r="A1" t="s">
        <v>24</v>
      </c>
    </row>
    <row r="2" spans="1:12">
      <c r="B2" t="s">
        <v>28</v>
      </c>
      <c r="C2" t="s">
        <v>14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</row>
    <row r="3" spans="1:12">
      <c r="B3" t="s">
        <v>11</v>
      </c>
      <c r="C3">
        <v>600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E5" sqref="E5"/>
    </sheetView>
  </sheetViews>
  <sheetFormatPr defaultRowHeight="13.5"/>
  <cols>
    <col min="1" max="1" width="7.25" bestFit="1" customWidth="1"/>
    <col min="2" max="2" width="15.25" bestFit="1" customWidth="1"/>
    <col min="3" max="4" width="11.125" bestFit="1" customWidth="1"/>
    <col min="5" max="5" width="15.25" bestFit="1" customWidth="1"/>
    <col min="6" max="7" width="11.125" bestFit="1" customWidth="1"/>
  </cols>
  <sheetData>
    <row r="1" spans="1:7">
      <c r="A1" t="s">
        <v>19</v>
      </c>
      <c r="B1" t="s">
        <v>20</v>
      </c>
      <c r="C1" t="s">
        <v>21</v>
      </c>
      <c r="D1" t="s">
        <v>17</v>
      </c>
      <c r="E1" t="s">
        <v>22</v>
      </c>
      <c r="F1" t="s">
        <v>23</v>
      </c>
      <c r="G1" t="s">
        <v>18</v>
      </c>
    </row>
    <row r="2" spans="1:7">
      <c r="A2" s="3">
        <v>41335</v>
      </c>
      <c r="C2" t="s">
        <v>12</v>
      </c>
      <c r="D2">
        <v>20000</v>
      </c>
      <c r="E2" t="s">
        <v>13</v>
      </c>
      <c r="G2">
        <v>20000</v>
      </c>
    </row>
    <row r="3" spans="1:7">
      <c r="A3" s="3">
        <v>41336</v>
      </c>
      <c r="B3" t="s">
        <v>14</v>
      </c>
      <c r="C3" t="s">
        <v>11</v>
      </c>
      <c r="D3">
        <v>600</v>
      </c>
      <c r="E3" t="s">
        <v>12</v>
      </c>
      <c r="G3">
        <v>600</v>
      </c>
    </row>
    <row r="6" spans="1:7" ht="14.25" thickBot="1"/>
    <row r="7" spans="1:7">
      <c r="A7" s="8">
        <v>41338</v>
      </c>
      <c r="B7" s="9" t="s">
        <v>39</v>
      </c>
      <c r="C7" s="9"/>
      <c r="D7" s="9">
        <v>200</v>
      </c>
      <c r="E7" s="9"/>
      <c r="F7" s="9"/>
      <c r="G7" s="10"/>
    </row>
    <row r="8" spans="1:7">
      <c r="A8" s="11"/>
      <c r="B8" s="12" t="s">
        <v>40</v>
      </c>
      <c r="C8" s="12"/>
      <c r="D8" s="12">
        <v>200</v>
      </c>
      <c r="E8" s="12"/>
      <c r="F8" s="12"/>
      <c r="G8" s="13"/>
    </row>
    <row r="9" spans="1:7" ht="14.25" thickBot="1">
      <c r="A9" s="14"/>
      <c r="B9" s="15"/>
      <c r="C9" s="15"/>
      <c r="D9" s="15"/>
      <c r="E9" s="15" t="s">
        <v>41</v>
      </c>
      <c r="F9" s="15"/>
      <c r="G9" s="16">
        <v>400</v>
      </c>
    </row>
    <row r="10" spans="1:7">
      <c r="A10" s="8">
        <v>41339</v>
      </c>
      <c r="B10" s="9" t="s">
        <v>39</v>
      </c>
      <c r="C10" s="9"/>
      <c r="D10" s="9">
        <v>200</v>
      </c>
      <c r="E10" s="9"/>
      <c r="F10" s="9"/>
      <c r="G10" s="10"/>
    </row>
    <row r="11" spans="1:7" ht="14.25" thickBot="1">
      <c r="A11" s="14"/>
      <c r="B11" s="15"/>
      <c r="C11" s="15"/>
      <c r="D11" s="15"/>
      <c r="E11" s="15" t="s">
        <v>41</v>
      </c>
      <c r="F11" s="15"/>
      <c r="G11" s="16">
        <v>200</v>
      </c>
    </row>
    <row r="12" spans="1:7">
      <c r="A12" s="3">
        <v>41340</v>
      </c>
      <c r="B12" s="17" t="s">
        <v>39</v>
      </c>
      <c r="D12" s="17">
        <v>200</v>
      </c>
    </row>
    <row r="13" spans="1:7">
      <c r="B13" s="17" t="s">
        <v>40</v>
      </c>
      <c r="D13" s="17">
        <v>200</v>
      </c>
    </row>
    <row r="14" spans="1:7">
      <c r="B14" s="17" t="s">
        <v>42</v>
      </c>
      <c r="D14" s="17">
        <v>4</v>
      </c>
    </row>
    <row r="15" spans="1:7">
      <c r="E15" t="s">
        <v>42</v>
      </c>
      <c r="G15">
        <v>20</v>
      </c>
    </row>
    <row r="16" spans="1:7">
      <c r="E16" t="s">
        <v>41</v>
      </c>
      <c r="G16">
        <v>380</v>
      </c>
    </row>
    <row r="17" spans="2:7">
      <c r="E17" t="s">
        <v>43</v>
      </c>
      <c r="G17">
        <v>4</v>
      </c>
    </row>
    <row r="19" spans="2:7">
      <c r="B19" t="s">
        <v>44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7:J16"/>
  <sheetViews>
    <sheetView workbookViewId="0">
      <selection activeCell="D11" sqref="D11"/>
    </sheetView>
  </sheetViews>
  <sheetFormatPr defaultRowHeight="13.5"/>
  <cols>
    <col min="9" max="9" width="3.375" bestFit="1" customWidth="1"/>
  </cols>
  <sheetData>
    <row r="7" spans="1:10" ht="14.25" thickBot="1"/>
    <row r="8" spans="1:10" ht="14.25" thickBot="1">
      <c r="A8" t="s">
        <v>48</v>
      </c>
      <c r="C8" t="s">
        <v>16</v>
      </c>
      <c r="D8" s="4" t="s">
        <v>62</v>
      </c>
      <c r="E8" s="5"/>
      <c r="F8" s="5"/>
      <c r="G8" s="7" t="s">
        <v>26</v>
      </c>
      <c r="I8" t="s">
        <v>52</v>
      </c>
      <c r="J8" t="s">
        <v>49</v>
      </c>
    </row>
    <row r="9" spans="1:10" ht="14.25" thickBot="1">
      <c r="I9" t="s">
        <v>52</v>
      </c>
      <c r="J9" t="s">
        <v>50</v>
      </c>
    </row>
    <row r="10" spans="1:10" ht="14.25" thickBot="1">
      <c r="C10" t="s">
        <v>25</v>
      </c>
      <c r="D10" s="4">
        <v>800</v>
      </c>
      <c r="E10" s="5"/>
      <c r="F10" s="5"/>
      <c r="G10" s="6"/>
      <c r="I10" t="s">
        <v>52</v>
      </c>
      <c r="J10" t="s">
        <v>51</v>
      </c>
    </row>
    <row r="11" spans="1:10" ht="14.25" thickBot="1">
      <c r="I11" t="s">
        <v>52</v>
      </c>
      <c r="J11" t="s">
        <v>51</v>
      </c>
    </row>
    <row r="12" spans="1:10" ht="14.25" thickBot="1">
      <c r="C12" t="s">
        <v>27</v>
      </c>
      <c r="D12" s="4" t="s">
        <v>62</v>
      </c>
      <c r="E12" s="5"/>
      <c r="F12" s="5"/>
      <c r="G12" s="7" t="s">
        <v>26</v>
      </c>
      <c r="I12" t="s">
        <v>52</v>
      </c>
      <c r="J12" t="s">
        <v>51</v>
      </c>
    </row>
    <row r="13" spans="1:10" ht="14.25" thickBot="1"/>
    <row r="14" spans="1:10" ht="14.25" thickBot="1">
      <c r="C14" t="s">
        <v>28</v>
      </c>
      <c r="D14" s="4"/>
      <c r="E14" s="5"/>
      <c r="F14" s="5"/>
      <c r="G14" s="6"/>
    </row>
    <row r="15" spans="1:10" ht="14.25" thickBot="1"/>
    <row r="16" spans="1:10" ht="14.25" thickBot="1">
      <c r="E16" s="37" t="s">
        <v>29</v>
      </c>
      <c r="F16" s="38"/>
      <c r="J16" t="s">
        <v>53</v>
      </c>
    </row>
  </sheetData>
  <mergeCells count="1">
    <mergeCell ref="E16:F16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BurnDownChart</vt:lpstr>
      <vt:lpstr>Story</vt:lpstr>
      <vt:lpstr>家計簿画面イメージ</vt:lpstr>
      <vt:lpstr>家計簿内部データイメージ</vt:lpstr>
      <vt:lpstr>家計簿画面イメージ（簡易）</vt:lpstr>
    </vt:vector>
  </TitlesOfParts>
  <Company>芝浦工業大学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</dc:creator>
  <cp:lastModifiedBy>Aska</cp:lastModifiedBy>
  <dcterms:created xsi:type="dcterms:W3CDTF">2013-03-02T22:17:03Z</dcterms:created>
  <dcterms:modified xsi:type="dcterms:W3CDTF">2013-03-03T01:01:54Z</dcterms:modified>
</cp:coreProperties>
</file>